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16" i="1"/>
  <c r="E417" s="1"/>
  <c r="P415"/>
  <c r="C415"/>
  <c r="D415" s="1"/>
  <c r="P414"/>
  <c r="C414"/>
  <c r="D414" s="1"/>
  <c r="P413"/>
  <c r="P416" s="1"/>
  <c r="C413"/>
  <c r="C416" s="1"/>
  <c r="E412"/>
  <c r="E409"/>
  <c r="P408"/>
  <c r="C408"/>
  <c r="D408" s="1"/>
  <c r="E405"/>
  <c r="P404"/>
  <c r="C404"/>
  <c r="D404" s="1"/>
  <c r="P403"/>
  <c r="C403"/>
  <c r="D403" s="1"/>
  <c r="P402"/>
  <c r="P405" s="1"/>
  <c r="C402"/>
  <c r="C405" s="1"/>
  <c r="E401"/>
  <c r="P400"/>
  <c r="C400"/>
  <c r="D400" s="1"/>
  <c r="P399"/>
  <c r="C399"/>
  <c r="D399" s="1"/>
  <c r="P398"/>
  <c r="C398"/>
  <c r="D398" s="1"/>
  <c r="P397"/>
  <c r="C397"/>
  <c r="D397" s="1"/>
  <c r="P396"/>
  <c r="P401" s="1"/>
  <c r="C396"/>
  <c r="C401" s="1"/>
  <c r="E395"/>
  <c r="P394"/>
  <c r="D394"/>
  <c r="C394"/>
  <c r="P393"/>
  <c r="C393"/>
  <c r="D393" s="1"/>
  <c r="C392"/>
  <c r="D392" s="1"/>
  <c r="P391"/>
  <c r="C391"/>
  <c r="D391" s="1"/>
  <c r="D395" s="1"/>
  <c r="AF387"/>
  <c r="E387"/>
  <c r="BD386"/>
  <c r="AN415" s="1"/>
  <c r="BC386"/>
  <c r="AM415" s="1"/>
  <c r="BB386"/>
  <c r="AL415" s="1"/>
  <c r="AZ386"/>
  <c r="AJ415" s="1"/>
  <c r="AW386"/>
  <c r="AG415" s="1"/>
  <c r="AV386"/>
  <c r="AF415" s="1"/>
  <c r="AU386"/>
  <c r="AE415" s="1"/>
  <c r="AT386"/>
  <c r="AD415" s="1"/>
  <c r="AQ386"/>
  <c r="AA415" s="1"/>
  <c r="AP386"/>
  <c r="Z415" s="1"/>
  <c r="AO386"/>
  <c r="Y415" s="1"/>
  <c r="AN386"/>
  <c r="X415" s="1"/>
  <c r="AM386"/>
  <c r="W415" s="1"/>
  <c r="AL386"/>
  <c r="V415" s="1"/>
  <c r="AK386"/>
  <c r="U415" s="1"/>
  <c r="AJ386"/>
  <c r="T415" s="1"/>
  <c r="AI386"/>
  <c r="S415" s="1"/>
  <c r="AH386"/>
  <c r="R415" s="1"/>
  <c r="AG386"/>
  <c r="Q415" s="1"/>
  <c r="AD386"/>
  <c r="N415" s="1"/>
  <c r="AA386"/>
  <c r="K415" s="1"/>
  <c r="Z386"/>
  <c r="J415" s="1"/>
  <c r="Y386"/>
  <c r="X386"/>
  <c r="W386"/>
  <c r="V386"/>
  <c r="U386"/>
  <c r="T386"/>
  <c r="S386"/>
  <c r="I415" s="1"/>
  <c r="N386"/>
  <c r="M386"/>
  <c r="L386"/>
  <c r="K386"/>
  <c r="J386"/>
  <c r="I386"/>
  <c r="H386"/>
  <c r="G415" s="1"/>
  <c r="G386"/>
  <c r="F415" s="1"/>
  <c r="AX385"/>
  <c r="AY385" s="1"/>
  <c r="BA385" s="1"/>
  <c r="AS385"/>
  <c r="AR385"/>
  <c r="AE385"/>
  <c r="AC385"/>
  <c r="Q385"/>
  <c r="P385"/>
  <c r="O385"/>
  <c r="R385" s="1"/>
  <c r="AB385" s="1"/>
  <c r="AX384"/>
  <c r="AS384"/>
  <c r="AY384" s="1"/>
  <c r="BA384" s="1"/>
  <c r="AR384"/>
  <c r="AE384"/>
  <c r="AC384"/>
  <c r="Q384"/>
  <c r="P384"/>
  <c r="O384"/>
  <c r="R384" s="1"/>
  <c r="AB384" s="1"/>
  <c r="AX383"/>
  <c r="AS383"/>
  <c r="AY383" s="1"/>
  <c r="BA383" s="1"/>
  <c r="AR383"/>
  <c r="AE383"/>
  <c r="AC383"/>
  <c r="Q383"/>
  <c r="P383"/>
  <c r="O383"/>
  <c r="R383" s="1"/>
  <c r="AB383" s="1"/>
  <c r="AX382"/>
  <c r="AS382"/>
  <c r="AY382" s="1"/>
  <c r="BA382" s="1"/>
  <c r="AR382"/>
  <c r="AE382"/>
  <c r="AC382"/>
  <c r="Q382"/>
  <c r="P382"/>
  <c r="O382"/>
  <c r="R382" s="1"/>
  <c r="AB382" s="1"/>
  <c r="AX381"/>
  <c r="AS381"/>
  <c r="AY381" s="1"/>
  <c r="BA381" s="1"/>
  <c r="AR381"/>
  <c r="AE381"/>
  <c r="AC381"/>
  <c r="Q381"/>
  <c r="P381"/>
  <c r="O381"/>
  <c r="R381" s="1"/>
  <c r="AB381" s="1"/>
  <c r="AX380"/>
  <c r="AS380"/>
  <c r="AY380" s="1"/>
  <c r="BA380" s="1"/>
  <c r="AR380"/>
  <c r="AE380"/>
  <c r="AC380"/>
  <c r="Q380"/>
  <c r="P380"/>
  <c r="O380"/>
  <c r="R380" s="1"/>
  <c r="AB380" s="1"/>
  <c r="AX379"/>
  <c r="AS379"/>
  <c r="AY379" s="1"/>
  <c r="BA379" s="1"/>
  <c r="AR379"/>
  <c r="AE379"/>
  <c r="AC379"/>
  <c r="Q379"/>
  <c r="P379"/>
  <c r="O379"/>
  <c r="R379" s="1"/>
  <c r="AB379" s="1"/>
  <c r="AX378"/>
  <c r="AS378"/>
  <c r="AY378" s="1"/>
  <c r="BA378" s="1"/>
  <c r="AR378"/>
  <c r="AE378"/>
  <c r="AC378"/>
  <c r="Q378"/>
  <c r="P378"/>
  <c r="O378"/>
  <c r="R378" s="1"/>
  <c r="AB378" s="1"/>
  <c r="AX377"/>
  <c r="AX386" s="1"/>
  <c r="AH415" s="1"/>
  <c r="AS377"/>
  <c r="AS386" s="1"/>
  <c r="AC415" s="1"/>
  <c r="AR377"/>
  <c r="AR386" s="1"/>
  <c r="AB415" s="1"/>
  <c r="AE377"/>
  <c r="AC377"/>
  <c r="AC386" s="1"/>
  <c r="M415" s="1"/>
  <c r="Q377"/>
  <c r="Q386" s="1"/>
  <c r="P377"/>
  <c r="P386" s="1"/>
  <c r="O377"/>
  <c r="R377" s="1"/>
  <c r="BD376"/>
  <c r="AN414" s="1"/>
  <c r="BC376"/>
  <c r="AM414" s="1"/>
  <c r="BB376"/>
  <c r="AL414" s="1"/>
  <c r="AZ376"/>
  <c r="AJ414" s="1"/>
  <c r="AW376"/>
  <c r="AG414" s="1"/>
  <c r="AV376"/>
  <c r="AF414" s="1"/>
  <c r="AU376"/>
  <c r="AE414" s="1"/>
  <c r="AT376"/>
  <c r="AD414" s="1"/>
  <c r="AQ376"/>
  <c r="AA414" s="1"/>
  <c r="AP376"/>
  <c r="Z414" s="1"/>
  <c r="AO376"/>
  <c r="Y414" s="1"/>
  <c r="AN376"/>
  <c r="X414" s="1"/>
  <c r="AM376"/>
  <c r="W414" s="1"/>
  <c r="AL376"/>
  <c r="V414" s="1"/>
  <c r="AK376"/>
  <c r="U414" s="1"/>
  <c r="AJ376"/>
  <c r="T414" s="1"/>
  <c r="AI376"/>
  <c r="S414" s="1"/>
  <c r="AH376"/>
  <c r="R414" s="1"/>
  <c r="AG376"/>
  <c r="Q414" s="1"/>
  <c r="AD376"/>
  <c r="N414" s="1"/>
  <c r="AA376"/>
  <c r="K414" s="1"/>
  <c r="Z376"/>
  <c r="J414" s="1"/>
  <c r="Y376"/>
  <c r="Y387" s="1"/>
  <c r="X376"/>
  <c r="X387" s="1"/>
  <c r="W376"/>
  <c r="W387" s="1"/>
  <c r="V376"/>
  <c r="V387" s="1"/>
  <c r="U376"/>
  <c r="U387" s="1"/>
  <c r="T376"/>
  <c r="T387" s="1"/>
  <c r="S376"/>
  <c r="I414" s="1"/>
  <c r="N376"/>
  <c r="N387" s="1"/>
  <c r="M376"/>
  <c r="M387" s="1"/>
  <c r="L376"/>
  <c r="L387" s="1"/>
  <c r="K376"/>
  <c r="K387" s="1"/>
  <c r="J376"/>
  <c r="J387" s="1"/>
  <c r="I376"/>
  <c r="I387" s="1"/>
  <c r="H376"/>
  <c r="G414" s="1"/>
  <c r="G376"/>
  <c r="F414" s="1"/>
  <c r="AX375"/>
  <c r="AS375"/>
  <c r="AY375" s="1"/>
  <c r="BA375" s="1"/>
  <c r="AR375"/>
  <c r="AE375"/>
  <c r="AC375"/>
  <c r="Q375"/>
  <c r="P375"/>
  <c r="O375"/>
  <c r="R375" s="1"/>
  <c r="AB375" s="1"/>
  <c r="AX374"/>
  <c r="AS374"/>
  <c r="AY374" s="1"/>
  <c r="BA374" s="1"/>
  <c r="AR374"/>
  <c r="AE374"/>
  <c r="AC374"/>
  <c r="Q374"/>
  <c r="P374"/>
  <c r="O374"/>
  <c r="R374" s="1"/>
  <c r="AB374" s="1"/>
  <c r="AX373"/>
  <c r="AS373"/>
  <c r="AY373" s="1"/>
  <c r="BA373" s="1"/>
  <c r="AR373"/>
  <c r="AE373"/>
  <c r="AC373"/>
  <c r="Q373"/>
  <c r="P373"/>
  <c r="O373"/>
  <c r="R373" s="1"/>
  <c r="AB373" s="1"/>
  <c r="AX372"/>
  <c r="AS372"/>
  <c r="AY372" s="1"/>
  <c r="BA372" s="1"/>
  <c r="AR372"/>
  <c r="AE372"/>
  <c r="AC372"/>
  <c r="Q372"/>
  <c r="P372"/>
  <c r="O372"/>
  <c r="R372" s="1"/>
  <c r="AB372" s="1"/>
  <c r="AX371"/>
  <c r="AS371"/>
  <c r="AY371" s="1"/>
  <c r="BA371" s="1"/>
  <c r="AR371"/>
  <c r="AE371"/>
  <c r="AC371"/>
  <c r="Q371"/>
  <c r="P371"/>
  <c r="O371"/>
  <c r="R371" s="1"/>
  <c r="AB371" s="1"/>
  <c r="AX370"/>
  <c r="AS370"/>
  <c r="AY370" s="1"/>
  <c r="BA370" s="1"/>
  <c r="AR370"/>
  <c r="AE370"/>
  <c r="AC370"/>
  <c r="Q370"/>
  <c r="P370"/>
  <c r="O370"/>
  <c r="R370" s="1"/>
  <c r="AB370" s="1"/>
  <c r="AX369"/>
  <c r="AS369"/>
  <c r="AY369" s="1"/>
  <c r="BA369" s="1"/>
  <c r="AR369"/>
  <c r="AE369"/>
  <c r="AC369"/>
  <c r="Q369"/>
  <c r="P369"/>
  <c r="O369"/>
  <c r="R369" s="1"/>
  <c r="AB369" s="1"/>
  <c r="AX368"/>
  <c r="AS368"/>
  <c r="AY368" s="1"/>
  <c r="BA368" s="1"/>
  <c r="AR368"/>
  <c r="AE368"/>
  <c r="AC368"/>
  <c r="Q368"/>
  <c r="P368"/>
  <c r="O368"/>
  <c r="R368" s="1"/>
  <c r="AB368" s="1"/>
  <c r="AX367"/>
  <c r="AS367"/>
  <c r="AY367" s="1"/>
  <c r="BA367" s="1"/>
  <c r="AR367"/>
  <c r="AE367"/>
  <c r="AC367"/>
  <c r="Q367"/>
  <c r="P367"/>
  <c r="O367"/>
  <c r="R367" s="1"/>
  <c r="AB367" s="1"/>
  <c r="AX366"/>
  <c r="AS366"/>
  <c r="AY366" s="1"/>
  <c r="BA366" s="1"/>
  <c r="AR366"/>
  <c r="AE366"/>
  <c r="AC366"/>
  <c r="Q366"/>
  <c r="P366"/>
  <c r="O366"/>
  <c r="R366" s="1"/>
  <c r="AB366" s="1"/>
  <c r="AX365"/>
  <c r="AS365"/>
  <c r="AY365" s="1"/>
  <c r="BA365" s="1"/>
  <c r="AR365"/>
  <c r="AE365"/>
  <c r="AC365"/>
  <c r="Q365"/>
  <c r="P365"/>
  <c r="O365"/>
  <c r="R365" s="1"/>
  <c r="AB365" s="1"/>
  <c r="AX364"/>
  <c r="AS364"/>
  <c r="AY364" s="1"/>
  <c r="BA364" s="1"/>
  <c r="AR364"/>
  <c r="AE364"/>
  <c r="AC364"/>
  <c r="Q364"/>
  <c r="P364"/>
  <c r="O364"/>
  <c r="R364" s="1"/>
  <c r="AB364" s="1"/>
  <c r="AX363"/>
  <c r="AY363" s="1"/>
  <c r="BA363" s="1"/>
  <c r="AS363"/>
  <c r="AR363"/>
  <c r="AE363"/>
  <c r="AC363"/>
  <c r="Q363"/>
  <c r="P363"/>
  <c r="O363"/>
  <c r="R363" s="1"/>
  <c r="AB363" s="1"/>
  <c r="AX362"/>
  <c r="AY362" s="1"/>
  <c r="BA362" s="1"/>
  <c r="AS362"/>
  <c r="AR362"/>
  <c r="AE362"/>
  <c r="AC362"/>
  <c r="Q362"/>
  <c r="P362"/>
  <c r="O362"/>
  <c r="R362" s="1"/>
  <c r="AB362" s="1"/>
  <c r="AX361"/>
  <c r="AY361" s="1"/>
  <c r="BA361" s="1"/>
  <c r="AS361"/>
  <c r="AR361"/>
  <c r="AE361"/>
  <c r="AC361"/>
  <c r="Q361"/>
  <c r="P361"/>
  <c r="O361"/>
  <c r="R361" s="1"/>
  <c r="AB361" s="1"/>
  <c r="AX360"/>
  <c r="AY360" s="1"/>
  <c r="BA360" s="1"/>
  <c r="AS360"/>
  <c r="AR360"/>
  <c r="AE360"/>
  <c r="AC360"/>
  <c r="Q360"/>
  <c r="P360"/>
  <c r="R360" s="1"/>
  <c r="AB360" s="1"/>
  <c r="O360"/>
  <c r="AX359"/>
  <c r="AY359" s="1"/>
  <c r="BA359" s="1"/>
  <c r="AS359"/>
  <c r="AR359"/>
  <c r="AE359"/>
  <c r="AC359"/>
  <c r="Q359"/>
  <c r="P359"/>
  <c r="R359" s="1"/>
  <c r="AB359" s="1"/>
  <c r="O359"/>
  <c r="AX358"/>
  <c r="AY358" s="1"/>
  <c r="BA358" s="1"/>
  <c r="AS358"/>
  <c r="AR358"/>
  <c r="AE358"/>
  <c r="AC358"/>
  <c r="Q358"/>
  <c r="P358"/>
  <c r="R358" s="1"/>
  <c r="AB358" s="1"/>
  <c r="O358"/>
  <c r="AX357"/>
  <c r="AY357" s="1"/>
  <c r="BA357" s="1"/>
  <c r="AS357"/>
  <c r="AR357"/>
  <c r="AE357"/>
  <c r="AC357"/>
  <c r="Q357"/>
  <c r="P357"/>
  <c r="R357" s="1"/>
  <c r="AB357" s="1"/>
  <c r="O357"/>
  <c r="AX356"/>
  <c r="AY356" s="1"/>
  <c r="BA356" s="1"/>
  <c r="AS356"/>
  <c r="AR356"/>
  <c r="AE356"/>
  <c r="AC356"/>
  <c r="Q356"/>
  <c r="P356"/>
  <c r="R356" s="1"/>
  <c r="AB356" s="1"/>
  <c r="O356"/>
  <c r="AX355"/>
  <c r="AX376" s="1"/>
  <c r="AS355"/>
  <c r="AS376" s="1"/>
  <c r="AR355"/>
  <c r="AR376" s="1"/>
  <c r="AE355"/>
  <c r="AC355"/>
  <c r="AC376" s="1"/>
  <c r="Q355"/>
  <c r="Q376" s="1"/>
  <c r="P355"/>
  <c r="P376" s="1"/>
  <c r="O355"/>
  <c r="O376" s="1"/>
  <c r="BD354"/>
  <c r="AN413" s="1"/>
  <c r="AN416" s="1"/>
  <c r="BC354"/>
  <c r="AM413" s="1"/>
  <c r="AM416" s="1"/>
  <c r="BB354"/>
  <c r="AL413" s="1"/>
  <c r="AL416" s="1"/>
  <c r="AZ354"/>
  <c r="AJ413" s="1"/>
  <c r="AJ416" s="1"/>
  <c r="AW354"/>
  <c r="AG413" s="1"/>
  <c r="AG416" s="1"/>
  <c r="AV354"/>
  <c r="AF413" s="1"/>
  <c r="AF416" s="1"/>
  <c r="AU354"/>
  <c r="AE413" s="1"/>
  <c r="AE416" s="1"/>
  <c r="AT354"/>
  <c r="AD413" s="1"/>
  <c r="AD416" s="1"/>
  <c r="AQ354"/>
  <c r="AA413" s="1"/>
  <c r="AA416" s="1"/>
  <c r="AP354"/>
  <c r="Z413" s="1"/>
  <c r="Z416" s="1"/>
  <c r="AO354"/>
  <c r="Y413" s="1"/>
  <c r="Y416" s="1"/>
  <c r="AN354"/>
  <c r="X413" s="1"/>
  <c r="X416" s="1"/>
  <c r="AM354"/>
  <c r="W413" s="1"/>
  <c r="W416" s="1"/>
  <c r="AL354"/>
  <c r="V413" s="1"/>
  <c r="V416" s="1"/>
  <c r="AK354"/>
  <c r="U413" s="1"/>
  <c r="U416" s="1"/>
  <c r="AJ354"/>
  <c r="T413" s="1"/>
  <c r="T416" s="1"/>
  <c r="AI354"/>
  <c r="S413" s="1"/>
  <c r="S416" s="1"/>
  <c r="AH354"/>
  <c r="R413" s="1"/>
  <c r="R416" s="1"/>
  <c r="AG354"/>
  <c r="Q413" s="1"/>
  <c r="Q416" s="1"/>
  <c r="AD354"/>
  <c r="N413" s="1"/>
  <c r="AA354"/>
  <c r="K413" s="1"/>
  <c r="K416" s="1"/>
  <c r="Z354"/>
  <c r="J413" s="1"/>
  <c r="J416" s="1"/>
  <c r="Y354"/>
  <c r="X354"/>
  <c r="W354"/>
  <c r="V354"/>
  <c r="U354"/>
  <c r="T354"/>
  <c r="S354"/>
  <c r="I413" s="1"/>
  <c r="I416" s="1"/>
  <c r="N354"/>
  <c r="M354"/>
  <c r="L354"/>
  <c r="K354"/>
  <c r="J354"/>
  <c r="I354"/>
  <c r="H354"/>
  <c r="G413" s="1"/>
  <c r="G416" s="1"/>
  <c r="G354"/>
  <c r="F413" s="1"/>
  <c r="F416" s="1"/>
  <c r="AX353"/>
  <c r="AS353"/>
  <c r="AY353" s="1"/>
  <c r="BA353" s="1"/>
  <c r="AR353"/>
  <c r="AE353"/>
  <c r="AC353"/>
  <c r="Q353"/>
  <c r="P353"/>
  <c r="O353"/>
  <c r="R353" s="1"/>
  <c r="AB353" s="1"/>
  <c r="AX352"/>
  <c r="AY352" s="1"/>
  <c r="BA352" s="1"/>
  <c r="AS352"/>
  <c r="AR352"/>
  <c r="AE352"/>
  <c r="AC352"/>
  <c r="Q352"/>
  <c r="P352"/>
  <c r="O352"/>
  <c r="R352" s="1"/>
  <c r="AB352" s="1"/>
  <c r="AX351"/>
  <c r="AY351" s="1"/>
  <c r="BA351" s="1"/>
  <c r="AS351"/>
  <c r="AR351"/>
  <c r="AE351"/>
  <c r="AC351"/>
  <c r="Q351"/>
  <c r="P351"/>
  <c r="O351"/>
  <c r="R351" s="1"/>
  <c r="AB351" s="1"/>
  <c r="AX350"/>
  <c r="AY350" s="1"/>
  <c r="BA350" s="1"/>
  <c r="AS350"/>
  <c r="AR350"/>
  <c r="AE350"/>
  <c r="AC350"/>
  <c r="Q350"/>
  <c r="P350"/>
  <c r="R350" s="1"/>
  <c r="AB350" s="1"/>
  <c r="O350"/>
  <c r="AX349"/>
  <c r="AY349" s="1"/>
  <c r="BA349" s="1"/>
  <c r="AS349"/>
  <c r="AR349"/>
  <c r="AE349"/>
  <c r="AC349"/>
  <c r="Q349"/>
  <c r="P349"/>
  <c r="R349" s="1"/>
  <c r="AB349" s="1"/>
  <c r="O349"/>
  <c r="AX348"/>
  <c r="AY348" s="1"/>
  <c r="BA348" s="1"/>
  <c r="AS348"/>
  <c r="AR348"/>
  <c r="AE348"/>
  <c r="AC348"/>
  <c r="Q348"/>
  <c r="P348"/>
  <c r="R348" s="1"/>
  <c r="AB348" s="1"/>
  <c r="O348"/>
  <c r="AX347"/>
  <c r="AY347" s="1"/>
  <c r="BA347" s="1"/>
  <c r="AS347"/>
  <c r="AR347"/>
  <c r="AE347"/>
  <c r="AC347"/>
  <c r="Q347"/>
  <c r="P347"/>
  <c r="R347" s="1"/>
  <c r="AB347" s="1"/>
  <c r="O347"/>
  <c r="AX346"/>
  <c r="AY346" s="1"/>
  <c r="BA346" s="1"/>
  <c r="AS346"/>
  <c r="AR346"/>
  <c r="AE346"/>
  <c r="AC346"/>
  <c r="Q346"/>
  <c r="P346"/>
  <c r="R346" s="1"/>
  <c r="AB346" s="1"/>
  <c r="O346"/>
  <c r="AX345"/>
  <c r="AY345" s="1"/>
  <c r="BA345" s="1"/>
  <c r="AS345"/>
  <c r="AR345"/>
  <c r="AE345"/>
  <c r="AC345"/>
  <c r="Q345"/>
  <c r="P345"/>
  <c r="R345" s="1"/>
  <c r="AB345" s="1"/>
  <c r="O345"/>
  <c r="AX344"/>
  <c r="AY344" s="1"/>
  <c r="BA344" s="1"/>
  <c r="AS344"/>
  <c r="AR344"/>
  <c r="AE344"/>
  <c r="AC344"/>
  <c r="Q344"/>
  <c r="P344"/>
  <c r="R344" s="1"/>
  <c r="AB344" s="1"/>
  <c r="O344"/>
  <c r="AX343"/>
  <c r="AX354" s="1"/>
  <c r="AH413" s="1"/>
  <c r="AS343"/>
  <c r="AS354" s="1"/>
  <c r="AC413" s="1"/>
  <c r="AR343"/>
  <c r="AR354" s="1"/>
  <c r="AB413" s="1"/>
  <c r="AE343"/>
  <c r="AC343"/>
  <c r="AC354" s="1"/>
  <c r="M413" s="1"/>
  <c r="Q343"/>
  <c r="Q354" s="1"/>
  <c r="P343"/>
  <c r="P354" s="1"/>
  <c r="O343"/>
  <c r="O354" s="1"/>
  <c r="AF338"/>
  <c r="P411" s="1"/>
  <c r="E338"/>
  <c r="C411" s="1"/>
  <c r="D411" s="1"/>
  <c r="BD337"/>
  <c r="BD338" s="1"/>
  <c r="BC337"/>
  <c r="BC338" s="1"/>
  <c r="BB337"/>
  <c r="BB338" s="1"/>
  <c r="AZ337"/>
  <c r="AZ338" s="1"/>
  <c r="AW337"/>
  <c r="AW338" s="1"/>
  <c r="AV337"/>
  <c r="AV338" s="1"/>
  <c r="AU337"/>
  <c r="AU338" s="1"/>
  <c r="AT337"/>
  <c r="AT338" s="1"/>
  <c r="AQ337"/>
  <c r="AQ338" s="1"/>
  <c r="AP337"/>
  <c r="AP338" s="1"/>
  <c r="AO337"/>
  <c r="AO338" s="1"/>
  <c r="AN337"/>
  <c r="AN338" s="1"/>
  <c r="AM337"/>
  <c r="AM338" s="1"/>
  <c r="AL337"/>
  <c r="AL338" s="1"/>
  <c r="AK337"/>
  <c r="AK338" s="1"/>
  <c r="AJ337"/>
  <c r="AJ338" s="1"/>
  <c r="AI337"/>
  <c r="AI338" s="1"/>
  <c r="AH337"/>
  <c r="AH338" s="1"/>
  <c r="AG337"/>
  <c r="AG338" s="1"/>
  <c r="AD337"/>
  <c r="AE337" s="1"/>
  <c r="AA337"/>
  <c r="AA338" s="1"/>
  <c r="Z337"/>
  <c r="Z338" s="1"/>
  <c r="Y337"/>
  <c r="Y338" s="1"/>
  <c r="X337"/>
  <c r="X338" s="1"/>
  <c r="W337"/>
  <c r="W338" s="1"/>
  <c r="V337"/>
  <c r="V338" s="1"/>
  <c r="U337"/>
  <c r="U338" s="1"/>
  <c r="T337"/>
  <c r="T338" s="1"/>
  <c r="S337"/>
  <c r="S338" s="1"/>
  <c r="N337"/>
  <c r="N338" s="1"/>
  <c r="M337"/>
  <c r="M338" s="1"/>
  <c r="L337"/>
  <c r="L338" s="1"/>
  <c r="K337"/>
  <c r="K338" s="1"/>
  <c r="J337"/>
  <c r="J338" s="1"/>
  <c r="I337"/>
  <c r="I338" s="1"/>
  <c r="H337"/>
  <c r="H338" s="1"/>
  <c r="G337"/>
  <c r="G338" s="1"/>
  <c r="AX336"/>
  <c r="AY336" s="1"/>
  <c r="BA336" s="1"/>
  <c r="AS336"/>
  <c r="AR336"/>
  <c r="AE336"/>
  <c r="AC336"/>
  <c r="Q336"/>
  <c r="P336"/>
  <c r="O336"/>
  <c r="R336" s="1"/>
  <c r="AB336" s="1"/>
  <c r="AX335"/>
  <c r="AY335" s="1"/>
  <c r="BA335" s="1"/>
  <c r="AS335"/>
  <c r="AR335"/>
  <c r="AE335"/>
  <c r="AC335"/>
  <c r="Q335"/>
  <c r="P335"/>
  <c r="O335"/>
  <c r="R335" s="1"/>
  <c r="AB335" s="1"/>
  <c r="AX334"/>
  <c r="AY334" s="1"/>
  <c r="BA334" s="1"/>
  <c r="AS334"/>
  <c r="AR334"/>
  <c r="AE334"/>
  <c r="AC334"/>
  <c r="Q334"/>
  <c r="P334"/>
  <c r="O334"/>
  <c r="R334" s="1"/>
  <c r="AB334" s="1"/>
  <c r="AX333"/>
  <c r="AY333" s="1"/>
  <c r="BA333" s="1"/>
  <c r="AS333"/>
  <c r="AR333"/>
  <c r="AE333"/>
  <c r="AC333"/>
  <c r="Q333"/>
  <c r="P333"/>
  <c r="O333"/>
  <c r="R333" s="1"/>
  <c r="AB333" s="1"/>
  <c r="AX332"/>
  <c r="AY332" s="1"/>
  <c r="BA332" s="1"/>
  <c r="AS332"/>
  <c r="AR332"/>
  <c r="AE332"/>
  <c r="AC332"/>
  <c r="Q332"/>
  <c r="P332"/>
  <c r="O332"/>
  <c r="R332" s="1"/>
  <c r="AB332" s="1"/>
  <c r="AX331"/>
  <c r="AY331" s="1"/>
  <c r="BA331" s="1"/>
  <c r="AS331"/>
  <c r="AR331"/>
  <c r="AE331"/>
  <c r="AC331"/>
  <c r="Q331"/>
  <c r="P331"/>
  <c r="R331" s="1"/>
  <c r="AB331" s="1"/>
  <c r="O331"/>
  <c r="AX330"/>
  <c r="AY330" s="1"/>
  <c r="BA330" s="1"/>
  <c r="AS330"/>
  <c r="AR330"/>
  <c r="AE330"/>
  <c r="AC330"/>
  <c r="Q330"/>
  <c r="P330"/>
  <c r="R330" s="1"/>
  <c r="AB330" s="1"/>
  <c r="O330"/>
  <c r="AX329"/>
  <c r="AY329" s="1"/>
  <c r="BA329" s="1"/>
  <c r="AS329"/>
  <c r="AR329"/>
  <c r="AE329"/>
  <c r="AC329"/>
  <c r="Q329"/>
  <c r="P329"/>
  <c r="R329" s="1"/>
  <c r="AB329" s="1"/>
  <c r="O329"/>
  <c r="AX328"/>
  <c r="AX337" s="1"/>
  <c r="AS328"/>
  <c r="AR328"/>
  <c r="AR337" s="1"/>
  <c r="AE328"/>
  <c r="AC328"/>
  <c r="AC337" s="1"/>
  <c r="Q328"/>
  <c r="Q337" s="1"/>
  <c r="Q338" s="1"/>
  <c r="P328"/>
  <c r="P337" s="1"/>
  <c r="O328"/>
  <c r="O337" s="1"/>
  <c r="O338" s="1"/>
  <c r="BD327"/>
  <c r="BC327"/>
  <c r="BB327"/>
  <c r="AZ327"/>
  <c r="AW327"/>
  <c r="AV327"/>
  <c r="AU327"/>
  <c r="AT327"/>
  <c r="AQ327"/>
  <c r="AP327"/>
  <c r="AO327"/>
  <c r="AN327"/>
  <c r="AM327"/>
  <c r="AL327"/>
  <c r="AK327"/>
  <c r="AJ327"/>
  <c r="AI327"/>
  <c r="AH327"/>
  <c r="AG327"/>
  <c r="AD327"/>
  <c r="AE327" s="1"/>
  <c r="AA327"/>
  <c r="Z327"/>
  <c r="Y327"/>
  <c r="X327"/>
  <c r="W327"/>
  <c r="V327"/>
  <c r="U327"/>
  <c r="T327"/>
  <c r="S327"/>
  <c r="N327"/>
  <c r="M327"/>
  <c r="L327"/>
  <c r="K327"/>
  <c r="J327"/>
  <c r="I327"/>
  <c r="H327"/>
  <c r="G327"/>
  <c r="AX326"/>
  <c r="AY326" s="1"/>
  <c r="BA326" s="1"/>
  <c r="AS326"/>
  <c r="AR326"/>
  <c r="AE326"/>
  <c r="AC326"/>
  <c r="Q326"/>
  <c r="P326"/>
  <c r="O326"/>
  <c r="R326" s="1"/>
  <c r="AB326" s="1"/>
  <c r="AX325"/>
  <c r="AY325" s="1"/>
  <c r="BA325" s="1"/>
  <c r="AS325"/>
  <c r="AR325"/>
  <c r="AE325"/>
  <c r="AC325"/>
  <c r="Q325"/>
  <c r="P325"/>
  <c r="O325"/>
  <c r="R325" s="1"/>
  <c r="AB325" s="1"/>
  <c r="AX324"/>
  <c r="AY324" s="1"/>
  <c r="BA324" s="1"/>
  <c r="AS324"/>
  <c r="AR324"/>
  <c r="AE324"/>
  <c r="AC324"/>
  <c r="Q324"/>
  <c r="P324"/>
  <c r="O324"/>
  <c r="R324" s="1"/>
  <c r="AB324" s="1"/>
  <c r="AX323"/>
  <c r="AY323" s="1"/>
  <c r="BA323" s="1"/>
  <c r="AS323"/>
  <c r="AR323"/>
  <c r="AE323"/>
  <c r="AC323"/>
  <c r="Q323"/>
  <c r="P323"/>
  <c r="R323" s="1"/>
  <c r="AB323" s="1"/>
  <c r="O323"/>
  <c r="AX322"/>
  <c r="AY322" s="1"/>
  <c r="BA322" s="1"/>
  <c r="AS322"/>
  <c r="AR322"/>
  <c r="AE322"/>
  <c r="AC322"/>
  <c r="Q322"/>
  <c r="P322"/>
  <c r="R322" s="1"/>
  <c r="AB322" s="1"/>
  <c r="O322"/>
  <c r="AX321"/>
  <c r="AY321" s="1"/>
  <c r="BA321" s="1"/>
  <c r="AS321"/>
  <c r="AR321"/>
  <c r="AE321"/>
  <c r="AC321"/>
  <c r="Q321"/>
  <c r="P321"/>
  <c r="R321" s="1"/>
  <c r="AB321" s="1"/>
  <c r="O321"/>
  <c r="AX320"/>
  <c r="AY320" s="1"/>
  <c r="BA320" s="1"/>
  <c r="AS320"/>
  <c r="AR320"/>
  <c r="AE320"/>
  <c r="AC320"/>
  <c r="Q320"/>
  <c r="P320"/>
  <c r="R320" s="1"/>
  <c r="AB320" s="1"/>
  <c r="O320"/>
  <c r="AX319"/>
  <c r="AX327" s="1"/>
  <c r="AS319"/>
  <c r="AS327" s="1"/>
  <c r="AR319"/>
  <c r="AR327" s="1"/>
  <c r="AE319"/>
  <c r="AC319"/>
  <c r="AC327" s="1"/>
  <c r="Q319"/>
  <c r="Q327" s="1"/>
  <c r="P319"/>
  <c r="P327" s="1"/>
  <c r="O319"/>
  <c r="O327" s="1"/>
  <c r="AF318"/>
  <c r="P410" s="1"/>
  <c r="P412" s="1"/>
  <c r="E318"/>
  <c r="C410" s="1"/>
  <c r="BD317"/>
  <c r="BC317"/>
  <c r="BB317"/>
  <c r="AZ317"/>
  <c r="AW317"/>
  <c r="AV317"/>
  <c r="AU317"/>
  <c r="AT317"/>
  <c r="AQ317"/>
  <c r="AP317"/>
  <c r="AO317"/>
  <c r="AN317"/>
  <c r="AM317"/>
  <c r="AL317"/>
  <c r="AK317"/>
  <c r="AJ317"/>
  <c r="AI317"/>
  <c r="AH317"/>
  <c r="AG317"/>
  <c r="AD317"/>
  <c r="AE317" s="1"/>
  <c r="AA317"/>
  <c r="Z317"/>
  <c r="Y317"/>
  <c r="X317"/>
  <c r="W317"/>
  <c r="V317"/>
  <c r="U317"/>
  <c r="T317"/>
  <c r="S317"/>
  <c r="N317"/>
  <c r="M317"/>
  <c r="L317"/>
  <c r="K317"/>
  <c r="J317"/>
  <c r="I317"/>
  <c r="H317"/>
  <c r="G317"/>
  <c r="AX316"/>
  <c r="AY316" s="1"/>
  <c r="BA316" s="1"/>
  <c r="AS316"/>
  <c r="AR316"/>
  <c r="AE316"/>
  <c r="AC316"/>
  <c r="Q316"/>
  <c r="P316"/>
  <c r="R316" s="1"/>
  <c r="AB316" s="1"/>
  <c r="O316"/>
  <c r="AX315"/>
  <c r="AY315" s="1"/>
  <c r="BA315" s="1"/>
  <c r="AS315"/>
  <c r="AR315"/>
  <c r="AE315"/>
  <c r="AC315"/>
  <c r="Q315"/>
  <c r="P315"/>
  <c r="R315" s="1"/>
  <c r="AB315" s="1"/>
  <c r="O315"/>
  <c r="AX314"/>
  <c r="AY314" s="1"/>
  <c r="BA314" s="1"/>
  <c r="AS314"/>
  <c r="AR314"/>
  <c r="AE314"/>
  <c r="AC314"/>
  <c r="Q314"/>
  <c r="P314"/>
  <c r="R314" s="1"/>
  <c r="AB314" s="1"/>
  <c r="O314"/>
  <c r="AX313"/>
  <c r="AY313" s="1"/>
  <c r="BA313" s="1"/>
  <c r="AS313"/>
  <c r="AR313"/>
  <c r="AE313"/>
  <c r="AC313"/>
  <c r="Q313"/>
  <c r="P313"/>
  <c r="R313" s="1"/>
  <c r="AB313" s="1"/>
  <c r="O313"/>
  <c r="AX312"/>
  <c r="AY312" s="1"/>
  <c r="BA312" s="1"/>
  <c r="AS312"/>
  <c r="AR312"/>
  <c r="AE312"/>
  <c r="AC312"/>
  <c r="Q312"/>
  <c r="P312"/>
  <c r="R312" s="1"/>
  <c r="AB312" s="1"/>
  <c r="O312"/>
  <c r="AX311"/>
  <c r="AY311" s="1"/>
  <c r="BA311" s="1"/>
  <c r="AS311"/>
  <c r="AR311"/>
  <c r="AE311"/>
  <c r="AC311"/>
  <c r="Q311"/>
  <c r="P311"/>
  <c r="R311" s="1"/>
  <c r="AB311" s="1"/>
  <c r="O311"/>
  <c r="AX310"/>
  <c r="AY310" s="1"/>
  <c r="BA310" s="1"/>
  <c r="AS310"/>
  <c r="AR310"/>
  <c r="AE310"/>
  <c r="AC310"/>
  <c r="Q310"/>
  <c r="P310"/>
  <c r="R310" s="1"/>
  <c r="AB310" s="1"/>
  <c r="O310"/>
  <c r="AX309"/>
  <c r="AY309" s="1"/>
  <c r="BA309" s="1"/>
  <c r="AS309"/>
  <c r="AR309"/>
  <c r="AE309"/>
  <c r="AC309"/>
  <c r="Q309"/>
  <c r="P309"/>
  <c r="R309" s="1"/>
  <c r="AB309" s="1"/>
  <c r="O309"/>
  <c r="AX308"/>
  <c r="AY308" s="1"/>
  <c r="BA308" s="1"/>
  <c r="AS308"/>
  <c r="AR308"/>
  <c r="AE308"/>
  <c r="AC308"/>
  <c r="Q308"/>
  <c r="P308"/>
  <c r="R308" s="1"/>
  <c r="AB308" s="1"/>
  <c r="O308"/>
  <c r="AX307"/>
  <c r="AY307" s="1"/>
  <c r="BA307" s="1"/>
  <c r="AS307"/>
  <c r="AR307"/>
  <c r="AE307"/>
  <c r="AC307"/>
  <c r="Q307"/>
  <c r="P307"/>
  <c r="R307" s="1"/>
  <c r="AB307" s="1"/>
  <c r="O307"/>
  <c r="AX306"/>
  <c r="AY306" s="1"/>
  <c r="BA306" s="1"/>
  <c r="AS306"/>
  <c r="AR306"/>
  <c r="AE306"/>
  <c r="AC306"/>
  <c r="Q306"/>
  <c r="P306"/>
  <c r="R306" s="1"/>
  <c r="AB306" s="1"/>
  <c r="O306"/>
  <c r="AX305"/>
  <c r="AY305" s="1"/>
  <c r="BA305" s="1"/>
  <c r="AS305"/>
  <c r="AR305"/>
  <c r="AE305"/>
  <c r="AC305"/>
  <c r="Q305"/>
  <c r="P305"/>
  <c r="R305" s="1"/>
  <c r="AB305" s="1"/>
  <c r="O305"/>
  <c r="AX304"/>
  <c r="AY304" s="1"/>
  <c r="BA304" s="1"/>
  <c r="AS304"/>
  <c r="AR304"/>
  <c r="AE304"/>
  <c r="AC304"/>
  <c r="Q304"/>
  <c r="P304"/>
  <c r="R304" s="1"/>
  <c r="AB304" s="1"/>
  <c r="O304"/>
  <c r="AX303"/>
  <c r="AY303" s="1"/>
  <c r="BA303" s="1"/>
  <c r="AS303"/>
  <c r="AR303"/>
  <c r="AE303"/>
  <c r="AC303"/>
  <c r="Q303"/>
  <c r="P303"/>
  <c r="R303" s="1"/>
  <c r="AB303" s="1"/>
  <c r="O303"/>
  <c r="AX302"/>
  <c r="AX317" s="1"/>
  <c r="AS302"/>
  <c r="AS317" s="1"/>
  <c r="AR302"/>
  <c r="AR317" s="1"/>
  <c r="AE302"/>
  <c r="AC302"/>
  <c r="AC317" s="1"/>
  <c r="Q302"/>
  <c r="Q317" s="1"/>
  <c r="P302"/>
  <c r="P317" s="1"/>
  <c r="O302"/>
  <c r="O317" s="1"/>
  <c r="BD301"/>
  <c r="BC301"/>
  <c r="BB301"/>
  <c r="AZ301"/>
  <c r="AW301"/>
  <c r="AV301"/>
  <c r="AU301"/>
  <c r="AT301"/>
  <c r="AQ301"/>
  <c r="AP301"/>
  <c r="AO301"/>
  <c r="AN301"/>
  <c r="AM301"/>
  <c r="AL301"/>
  <c r="AK301"/>
  <c r="AJ301"/>
  <c r="AI301"/>
  <c r="AH301"/>
  <c r="AG301"/>
  <c r="AD301"/>
  <c r="AA301"/>
  <c r="Z301"/>
  <c r="Y301"/>
  <c r="X301"/>
  <c r="W301"/>
  <c r="V301"/>
  <c r="U301"/>
  <c r="T301"/>
  <c r="S301"/>
  <c r="N301"/>
  <c r="M301"/>
  <c r="L301"/>
  <c r="K301"/>
  <c r="J301"/>
  <c r="I301"/>
  <c r="H301"/>
  <c r="G301"/>
  <c r="AE301" s="1"/>
  <c r="AX300"/>
  <c r="AS300"/>
  <c r="AY300" s="1"/>
  <c r="BA300" s="1"/>
  <c r="AR300"/>
  <c r="AE300"/>
  <c r="AC300"/>
  <c r="Q300"/>
  <c r="P300"/>
  <c r="O300"/>
  <c r="R300" s="1"/>
  <c r="AB300" s="1"/>
  <c r="AX299"/>
  <c r="AS299"/>
  <c r="AY299" s="1"/>
  <c r="BA299" s="1"/>
  <c r="AR299"/>
  <c r="AE299"/>
  <c r="AC299"/>
  <c r="Q299"/>
  <c r="P299"/>
  <c r="O299"/>
  <c r="R299" s="1"/>
  <c r="AB299" s="1"/>
  <c r="AX298"/>
  <c r="AS298"/>
  <c r="AY298" s="1"/>
  <c r="BA298" s="1"/>
  <c r="AR298"/>
  <c r="AE298"/>
  <c r="AC298"/>
  <c r="Q298"/>
  <c r="P298"/>
  <c r="O298"/>
  <c r="R298" s="1"/>
  <c r="AB298" s="1"/>
  <c r="AX297"/>
  <c r="AS297"/>
  <c r="AY297" s="1"/>
  <c r="BA297" s="1"/>
  <c r="AR297"/>
  <c r="AE297"/>
  <c r="AC297"/>
  <c r="Q297"/>
  <c r="P297"/>
  <c r="O297"/>
  <c r="R297" s="1"/>
  <c r="AB297" s="1"/>
  <c r="AX296"/>
  <c r="AS296"/>
  <c r="AY296" s="1"/>
  <c r="BA296" s="1"/>
  <c r="AR296"/>
  <c r="AE296"/>
  <c r="AC296"/>
  <c r="Q296"/>
  <c r="P296"/>
  <c r="O296"/>
  <c r="R296" s="1"/>
  <c r="AB296" s="1"/>
  <c r="AX295"/>
  <c r="AS295"/>
  <c r="AY295" s="1"/>
  <c r="BA295" s="1"/>
  <c r="AR295"/>
  <c r="AE295"/>
  <c r="AC295"/>
  <c r="Q295"/>
  <c r="P295"/>
  <c r="O295"/>
  <c r="R295" s="1"/>
  <c r="AB295" s="1"/>
  <c r="AX294"/>
  <c r="AS294"/>
  <c r="AY294" s="1"/>
  <c r="BA294" s="1"/>
  <c r="AR294"/>
  <c r="AE294"/>
  <c r="AC294"/>
  <c r="Q294"/>
  <c r="P294"/>
  <c r="O294"/>
  <c r="R294" s="1"/>
  <c r="AB294" s="1"/>
  <c r="AX293"/>
  <c r="AS293"/>
  <c r="AY293" s="1"/>
  <c r="BA293" s="1"/>
  <c r="AR293"/>
  <c r="AE293"/>
  <c r="AC293"/>
  <c r="Q293"/>
  <c r="P293"/>
  <c r="O293"/>
  <c r="R293" s="1"/>
  <c r="AB293" s="1"/>
  <c r="AX292"/>
  <c r="AS292"/>
  <c r="AY292" s="1"/>
  <c r="BA292" s="1"/>
  <c r="AR292"/>
  <c r="AE292"/>
  <c r="AC292"/>
  <c r="Q292"/>
  <c r="P292"/>
  <c r="O292"/>
  <c r="R292" s="1"/>
  <c r="AB292" s="1"/>
  <c r="AX291"/>
  <c r="AS291"/>
  <c r="AY291" s="1"/>
  <c r="BA291" s="1"/>
  <c r="AR291"/>
  <c r="AE291"/>
  <c r="AC291"/>
  <c r="Q291"/>
  <c r="P291"/>
  <c r="O291"/>
  <c r="R291" s="1"/>
  <c r="AB291" s="1"/>
  <c r="AX290"/>
  <c r="AS290"/>
  <c r="AY290" s="1"/>
  <c r="BA290" s="1"/>
  <c r="AR290"/>
  <c r="AE290"/>
  <c r="AC290"/>
  <c r="Q290"/>
  <c r="P290"/>
  <c r="O290"/>
  <c r="R290" s="1"/>
  <c r="AB290" s="1"/>
  <c r="AX289"/>
  <c r="AS289"/>
  <c r="AY289" s="1"/>
  <c r="BA289" s="1"/>
  <c r="AR289"/>
  <c r="AE289"/>
  <c r="AC289"/>
  <c r="Q289"/>
  <c r="P289"/>
  <c r="O289"/>
  <c r="R289" s="1"/>
  <c r="AB289" s="1"/>
  <c r="AX288"/>
  <c r="AS288"/>
  <c r="AY288" s="1"/>
  <c r="BA288" s="1"/>
  <c r="AR288"/>
  <c r="AE288"/>
  <c r="AC288"/>
  <c r="Q288"/>
  <c r="P288"/>
  <c r="O288"/>
  <c r="R288" s="1"/>
  <c r="AB288" s="1"/>
  <c r="AX287"/>
  <c r="AS287"/>
  <c r="AY287" s="1"/>
  <c r="BA287" s="1"/>
  <c r="AR287"/>
  <c r="AE287"/>
  <c r="AC287"/>
  <c r="Q287"/>
  <c r="P287"/>
  <c r="O287"/>
  <c r="R287" s="1"/>
  <c r="AB287" s="1"/>
  <c r="AX286"/>
  <c r="AS286"/>
  <c r="AY286" s="1"/>
  <c r="BA286" s="1"/>
  <c r="AR286"/>
  <c r="AE286"/>
  <c r="AC286"/>
  <c r="Q286"/>
  <c r="P286"/>
  <c r="O286"/>
  <c r="R286" s="1"/>
  <c r="AB286" s="1"/>
  <c r="AX285"/>
  <c r="AS285"/>
  <c r="AY285" s="1"/>
  <c r="BA285" s="1"/>
  <c r="AR285"/>
  <c r="AE285"/>
  <c r="AC285"/>
  <c r="Q285"/>
  <c r="P285"/>
  <c r="O285"/>
  <c r="R285" s="1"/>
  <c r="AB285" s="1"/>
  <c r="AX284"/>
  <c r="AS284"/>
  <c r="AY284" s="1"/>
  <c r="BA284" s="1"/>
  <c r="AR284"/>
  <c r="AE284"/>
  <c r="AC284"/>
  <c r="Q284"/>
  <c r="P284"/>
  <c r="O284"/>
  <c r="R284" s="1"/>
  <c r="AB284" s="1"/>
  <c r="AX283"/>
  <c r="AS283"/>
  <c r="AY283" s="1"/>
  <c r="BA283" s="1"/>
  <c r="AR283"/>
  <c r="AE283"/>
  <c r="AC283"/>
  <c r="Q283"/>
  <c r="P283"/>
  <c r="O283"/>
  <c r="R283" s="1"/>
  <c r="AB283" s="1"/>
  <c r="AX282"/>
  <c r="AX301" s="1"/>
  <c r="AS282"/>
  <c r="AY282" s="1"/>
  <c r="AR282"/>
  <c r="AR301" s="1"/>
  <c r="AE282"/>
  <c r="AC282"/>
  <c r="AC301" s="1"/>
  <c r="Q282"/>
  <c r="Q301" s="1"/>
  <c r="P282"/>
  <c r="P301" s="1"/>
  <c r="O282"/>
  <c r="O301" s="1"/>
  <c r="AF278"/>
  <c r="E278"/>
  <c r="BD277"/>
  <c r="AN408" s="1"/>
  <c r="BC277"/>
  <c r="AM408" s="1"/>
  <c r="BB277"/>
  <c r="AL408" s="1"/>
  <c r="AZ277"/>
  <c r="AJ408" s="1"/>
  <c r="AW277"/>
  <c r="AG408" s="1"/>
  <c r="AV277"/>
  <c r="AF408" s="1"/>
  <c r="AU277"/>
  <c r="AE408" s="1"/>
  <c r="AT277"/>
  <c r="AD408" s="1"/>
  <c r="AQ277"/>
  <c r="AA408" s="1"/>
  <c r="AP277"/>
  <c r="Z408" s="1"/>
  <c r="AO277"/>
  <c r="Y408" s="1"/>
  <c r="AN277"/>
  <c r="X408" s="1"/>
  <c r="AM277"/>
  <c r="W408" s="1"/>
  <c r="AL277"/>
  <c r="V408" s="1"/>
  <c r="AK277"/>
  <c r="U408" s="1"/>
  <c r="AJ277"/>
  <c r="T408" s="1"/>
  <c r="AI277"/>
  <c r="S408" s="1"/>
  <c r="AH277"/>
  <c r="R408" s="1"/>
  <c r="AG277"/>
  <c r="Q408" s="1"/>
  <c r="AD277"/>
  <c r="N408" s="1"/>
  <c r="AA277"/>
  <c r="K408" s="1"/>
  <c r="Z277"/>
  <c r="J408" s="1"/>
  <c r="Y277"/>
  <c r="Y278" s="1"/>
  <c r="X277"/>
  <c r="X278" s="1"/>
  <c r="W277"/>
  <c r="W278" s="1"/>
  <c r="V277"/>
  <c r="V278" s="1"/>
  <c r="U277"/>
  <c r="U278" s="1"/>
  <c r="T277"/>
  <c r="T278" s="1"/>
  <c r="S277"/>
  <c r="I408" s="1"/>
  <c r="N277"/>
  <c r="N278" s="1"/>
  <c r="M277"/>
  <c r="M278" s="1"/>
  <c r="L277"/>
  <c r="L278" s="1"/>
  <c r="K277"/>
  <c r="K278" s="1"/>
  <c r="J277"/>
  <c r="J278" s="1"/>
  <c r="I277"/>
  <c r="I278" s="1"/>
  <c r="H277"/>
  <c r="G408" s="1"/>
  <c r="G277"/>
  <c r="F408" s="1"/>
  <c r="AX276"/>
  <c r="AS276"/>
  <c r="AY276" s="1"/>
  <c r="BA276" s="1"/>
  <c r="AR276"/>
  <c r="AE276"/>
  <c r="AC276"/>
  <c r="Q276"/>
  <c r="P276"/>
  <c r="O276"/>
  <c r="R276" s="1"/>
  <c r="AB276" s="1"/>
  <c r="AX275"/>
  <c r="AS275"/>
  <c r="AY275" s="1"/>
  <c r="BA275" s="1"/>
  <c r="AR275"/>
  <c r="AE275"/>
  <c r="AC275"/>
  <c r="Q275"/>
  <c r="P275"/>
  <c r="O275"/>
  <c r="R275" s="1"/>
  <c r="AB275" s="1"/>
  <c r="AX274"/>
  <c r="AS274"/>
  <c r="AY274" s="1"/>
  <c r="BA274" s="1"/>
  <c r="AR274"/>
  <c r="AE274"/>
  <c r="AC274"/>
  <c r="Q274"/>
  <c r="P274"/>
  <c r="O274"/>
  <c r="R274" s="1"/>
  <c r="AB274" s="1"/>
  <c r="AX273"/>
  <c r="AS273"/>
  <c r="AY273" s="1"/>
  <c r="BA273" s="1"/>
  <c r="AR273"/>
  <c r="AE273"/>
  <c r="AC273"/>
  <c r="Q273"/>
  <c r="P273"/>
  <c r="O273"/>
  <c r="R273" s="1"/>
  <c r="AB273" s="1"/>
  <c r="AX272"/>
  <c r="AS272"/>
  <c r="AY272" s="1"/>
  <c r="BA272" s="1"/>
  <c r="AR272"/>
  <c r="AE272"/>
  <c r="AC272"/>
  <c r="Q272"/>
  <c r="P272"/>
  <c r="O272"/>
  <c r="R272" s="1"/>
  <c r="AB272" s="1"/>
  <c r="AX271"/>
  <c r="AS271"/>
  <c r="AY271" s="1"/>
  <c r="BA271" s="1"/>
  <c r="AR271"/>
  <c r="AE271"/>
  <c r="AC271"/>
  <c r="Q271"/>
  <c r="P271"/>
  <c r="O271"/>
  <c r="R271" s="1"/>
  <c r="AB271" s="1"/>
  <c r="AX270"/>
  <c r="AS270"/>
  <c r="AY270" s="1"/>
  <c r="BA270" s="1"/>
  <c r="AR270"/>
  <c r="AE270"/>
  <c r="AC270"/>
  <c r="Q270"/>
  <c r="P270"/>
  <c r="O270"/>
  <c r="R270" s="1"/>
  <c r="AB270" s="1"/>
  <c r="AX269"/>
  <c r="AS269"/>
  <c r="AY269" s="1"/>
  <c r="BA269" s="1"/>
  <c r="AR269"/>
  <c r="AE269"/>
  <c r="AC269"/>
  <c r="Q269"/>
  <c r="P269"/>
  <c r="O269"/>
  <c r="R269" s="1"/>
  <c r="AB269" s="1"/>
  <c r="AX268"/>
  <c r="AS268"/>
  <c r="AY268" s="1"/>
  <c r="BA268" s="1"/>
  <c r="AR268"/>
  <c r="AE268"/>
  <c r="AC268"/>
  <c r="Q268"/>
  <c r="P268"/>
  <c r="O268"/>
  <c r="R268" s="1"/>
  <c r="AB268" s="1"/>
  <c r="AX267"/>
  <c r="AS267"/>
  <c r="AY267" s="1"/>
  <c r="BA267" s="1"/>
  <c r="AR267"/>
  <c r="AE267"/>
  <c r="AC267"/>
  <c r="Q267"/>
  <c r="P267"/>
  <c r="O267"/>
  <c r="R267" s="1"/>
  <c r="AB267" s="1"/>
  <c r="AX266"/>
  <c r="AS266"/>
  <c r="AY266" s="1"/>
  <c r="BA266" s="1"/>
  <c r="AR266"/>
  <c r="AE266"/>
  <c r="AC266"/>
  <c r="Q266"/>
  <c r="P266"/>
  <c r="O266"/>
  <c r="R266" s="1"/>
  <c r="AB266" s="1"/>
  <c r="AX265"/>
  <c r="AS265"/>
  <c r="AY265" s="1"/>
  <c r="BA265" s="1"/>
  <c r="AR265"/>
  <c r="AE265"/>
  <c r="AC265"/>
  <c r="Q265"/>
  <c r="P265"/>
  <c r="O265"/>
  <c r="R265" s="1"/>
  <c r="AB265" s="1"/>
  <c r="AX264"/>
  <c r="AS264"/>
  <c r="AY264" s="1"/>
  <c r="BA264" s="1"/>
  <c r="AR264"/>
  <c r="AE264"/>
  <c r="AC264"/>
  <c r="Q264"/>
  <c r="P264"/>
  <c r="O264"/>
  <c r="R264" s="1"/>
  <c r="AB264" s="1"/>
  <c r="AX263"/>
  <c r="AS263"/>
  <c r="AY263" s="1"/>
  <c r="BA263" s="1"/>
  <c r="AR263"/>
  <c r="AE263"/>
  <c r="AC263"/>
  <c r="Q263"/>
  <c r="P263"/>
  <c r="O263"/>
  <c r="R263" s="1"/>
  <c r="AB263" s="1"/>
  <c r="AX262"/>
  <c r="AS262"/>
  <c r="AY262" s="1"/>
  <c r="BA262" s="1"/>
  <c r="AR262"/>
  <c r="AE262"/>
  <c r="AC262"/>
  <c r="Q262"/>
  <c r="P262"/>
  <c r="O262"/>
  <c r="R262" s="1"/>
  <c r="AB262" s="1"/>
  <c r="AX261"/>
  <c r="AS261"/>
  <c r="AY261" s="1"/>
  <c r="BA261" s="1"/>
  <c r="AR261"/>
  <c r="AE261"/>
  <c r="AC261"/>
  <c r="Q261"/>
  <c r="P261"/>
  <c r="O261"/>
  <c r="R261" s="1"/>
  <c r="AB261" s="1"/>
  <c r="AX260"/>
  <c r="AX277" s="1"/>
  <c r="AS260"/>
  <c r="AY260" s="1"/>
  <c r="AR260"/>
  <c r="AR277" s="1"/>
  <c r="AE260"/>
  <c r="AC260"/>
  <c r="AC277" s="1"/>
  <c r="Q260"/>
  <c r="Q277" s="1"/>
  <c r="P260"/>
  <c r="P277" s="1"/>
  <c r="O260"/>
  <c r="O277" s="1"/>
  <c r="AF259"/>
  <c r="P407" s="1"/>
  <c r="P409" s="1"/>
  <c r="E259"/>
  <c r="C407" s="1"/>
  <c r="BD258"/>
  <c r="BD259" s="1"/>
  <c r="AN407" s="1"/>
  <c r="AN409" s="1"/>
  <c r="BC258"/>
  <c r="BC278" s="1"/>
  <c r="BB258"/>
  <c r="BB259" s="1"/>
  <c r="AL407" s="1"/>
  <c r="AL409" s="1"/>
  <c r="AZ258"/>
  <c r="AZ259" s="1"/>
  <c r="AJ407" s="1"/>
  <c r="AJ409" s="1"/>
  <c r="AW258"/>
  <c r="AW278" s="1"/>
  <c r="AV258"/>
  <c r="AV259" s="1"/>
  <c r="AF407" s="1"/>
  <c r="AF409" s="1"/>
  <c r="AU258"/>
  <c r="AU278" s="1"/>
  <c r="AT258"/>
  <c r="AT259" s="1"/>
  <c r="AD407" s="1"/>
  <c r="AD409" s="1"/>
  <c r="AQ258"/>
  <c r="AQ278" s="1"/>
  <c r="AP258"/>
  <c r="AP259" s="1"/>
  <c r="Z407" s="1"/>
  <c r="Z409" s="1"/>
  <c r="AO258"/>
  <c r="AO259" s="1"/>
  <c r="Y407" s="1"/>
  <c r="Y409" s="1"/>
  <c r="AN258"/>
  <c r="AN259" s="1"/>
  <c r="X407" s="1"/>
  <c r="X409" s="1"/>
  <c r="AM258"/>
  <c r="AM259" s="1"/>
  <c r="W407" s="1"/>
  <c r="W409" s="1"/>
  <c r="AL258"/>
  <c r="AL259" s="1"/>
  <c r="V407" s="1"/>
  <c r="V409" s="1"/>
  <c r="AK258"/>
  <c r="AK259" s="1"/>
  <c r="U407" s="1"/>
  <c r="U409" s="1"/>
  <c r="AJ258"/>
  <c r="AJ259" s="1"/>
  <c r="T407" s="1"/>
  <c r="T409" s="1"/>
  <c r="AI258"/>
  <c r="AI259" s="1"/>
  <c r="S407" s="1"/>
  <c r="S409" s="1"/>
  <c r="AH258"/>
  <c r="AH259" s="1"/>
  <c r="R407" s="1"/>
  <c r="R409" s="1"/>
  <c r="AG258"/>
  <c r="AG259" s="1"/>
  <c r="Q407" s="1"/>
  <c r="Q409" s="1"/>
  <c r="AD258"/>
  <c r="AD259" s="1"/>
  <c r="AA258"/>
  <c r="AA259" s="1"/>
  <c r="K407" s="1"/>
  <c r="K409" s="1"/>
  <c r="Z258"/>
  <c r="Z259" s="1"/>
  <c r="J407" s="1"/>
  <c r="J409" s="1"/>
  <c r="Y258"/>
  <c r="Y259" s="1"/>
  <c r="X258"/>
  <c r="X259" s="1"/>
  <c r="W258"/>
  <c r="W259" s="1"/>
  <c r="V258"/>
  <c r="V259" s="1"/>
  <c r="U258"/>
  <c r="U259" s="1"/>
  <c r="T258"/>
  <c r="T259" s="1"/>
  <c r="S258"/>
  <c r="S259" s="1"/>
  <c r="I407" s="1"/>
  <c r="I409" s="1"/>
  <c r="N258"/>
  <c r="N259" s="1"/>
  <c r="M258"/>
  <c r="M259" s="1"/>
  <c r="L258"/>
  <c r="L259" s="1"/>
  <c r="K258"/>
  <c r="K259" s="1"/>
  <c r="J258"/>
  <c r="J259" s="1"/>
  <c r="I258"/>
  <c r="I259" s="1"/>
  <c r="H258"/>
  <c r="H259" s="1"/>
  <c r="G407" s="1"/>
  <c r="G409" s="1"/>
  <c r="G258"/>
  <c r="G259" s="1"/>
  <c r="F407" s="1"/>
  <c r="F409" s="1"/>
  <c r="AX257"/>
  <c r="AS257"/>
  <c r="AY257" s="1"/>
  <c r="BA257" s="1"/>
  <c r="AR257"/>
  <c r="AE257"/>
  <c r="AC257"/>
  <c r="Q257"/>
  <c r="P257"/>
  <c r="O257"/>
  <c r="R257" s="1"/>
  <c r="AB257" s="1"/>
  <c r="AX256"/>
  <c r="AS256"/>
  <c r="AY256" s="1"/>
  <c r="BA256" s="1"/>
  <c r="AR256"/>
  <c r="AE256"/>
  <c r="AC256"/>
  <c r="Q256"/>
  <c r="P256"/>
  <c r="O256"/>
  <c r="R256" s="1"/>
  <c r="AB256" s="1"/>
  <c r="AX255"/>
  <c r="AS255"/>
  <c r="AY255" s="1"/>
  <c r="BA255" s="1"/>
  <c r="AR255"/>
  <c r="AE255"/>
  <c r="AC255"/>
  <c r="Q255"/>
  <c r="P255"/>
  <c r="O255"/>
  <c r="R255" s="1"/>
  <c r="AB255" s="1"/>
  <c r="AX254"/>
  <c r="AS254"/>
  <c r="AY254" s="1"/>
  <c r="BA254" s="1"/>
  <c r="AR254"/>
  <c r="AE254"/>
  <c r="AC254"/>
  <c r="Q254"/>
  <c r="P254"/>
  <c r="O254"/>
  <c r="R254" s="1"/>
  <c r="AB254" s="1"/>
  <c r="AX253"/>
  <c r="AS253"/>
  <c r="AY253" s="1"/>
  <c r="BA253" s="1"/>
  <c r="AR253"/>
  <c r="AE253"/>
  <c r="AC253"/>
  <c r="Q253"/>
  <c r="P253"/>
  <c r="O253"/>
  <c r="R253" s="1"/>
  <c r="AB253" s="1"/>
  <c r="AX252"/>
  <c r="AS252"/>
  <c r="AY252" s="1"/>
  <c r="BA252" s="1"/>
  <c r="AR252"/>
  <c r="AE252"/>
  <c r="AC252"/>
  <c r="Q252"/>
  <c r="P252"/>
  <c r="O252"/>
  <c r="R252" s="1"/>
  <c r="AB252" s="1"/>
  <c r="AX251"/>
  <c r="AS251"/>
  <c r="AY251" s="1"/>
  <c r="BA251" s="1"/>
  <c r="AR251"/>
  <c r="AE251"/>
  <c r="AC251"/>
  <c r="Q251"/>
  <c r="P251"/>
  <c r="O251"/>
  <c r="R251" s="1"/>
  <c r="AB251" s="1"/>
  <c r="AX250"/>
  <c r="AS250"/>
  <c r="AY250" s="1"/>
  <c r="BA250" s="1"/>
  <c r="AR250"/>
  <c r="AE250"/>
  <c r="AC250"/>
  <c r="Q250"/>
  <c r="P250"/>
  <c r="O250"/>
  <c r="R250" s="1"/>
  <c r="AB250" s="1"/>
  <c r="AX249"/>
  <c r="AS249"/>
  <c r="AY249" s="1"/>
  <c r="BA249" s="1"/>
  <c r="AR249"/>
  <c r="AE249"/>
  <c r="AC249"/>
  <c r="Q249"/>
  <c r="P249"/>
  <c r="O249"/>
  <c r="R249" s="1"/>
  <c r="AB249" s="1"/>
  <c r="AX248"/>
  <c r="AS248"/>
  <c r="AY248" s="1"/>
  <c r="BA248" s="1"/>
  <c r="AR248"/>
  <c r="AE248"/>
  <c r="AC248"/>
  <c r="Q248"/>
  <c r="P248"/>
  <c r="O248"/>
  <c r="R248" s="1"/>
  <c r="AB248" s="1"/>
  <c r="AX247"/>
  <c r="AS247"/>
  <c r="AY247" s="1"/>
  <c r="BA247" s="1"/>
  <c r="AR247"/>
  <c r="AE247"/>
  <c r="AC247"/>
  <c r="Q247"/>
  <c r="P247"/>
  <c r="O247"/>
  <c r="R247" s="1"/>
  <c r="AB247" s="1"/>
  <c r="AX246"/>
  <c r="AS246"/>
  <c r="AY246" s="1"/>
  <c r="BA246" s="1"/>
  <c r="AR246"/>
  <c r="AE246"/>
  <c r="AC246"/>
  <c r="Q246"/>
  <c r="P246"/>
  <c r="O246"/>
  <c r="R246" s="1"/>
  <c r="AB246" s="1"/>
  <c r="AX245"/>
  <c r="AS245"/>
  <c r="AY245" s="1"/>
  <c r="BA245" s="1"/>
  <c r="AR245"/>
  <c r="AE245"/>
  <c r="AC245"/>
  <c r="Q245"/>
  <c r="P245"/>
  <c r="O245"/>
  <c r="R245" s="1"/>
  <c r="AB245" s="1"/>
  <c r="AX244"/>
  <c r="AS244"/>
  <c r="AY244" s="1"/>
  <c r="BA244" s="1"/>
  <c r="AR244"/>
  <c r="AE244"/>
  <c r="AC244"/>
  <c r="Q244"/>
  <c r="P244"/>
  <c r="O244"/>
  <c r="R244" s="1"/>
  <c r="AB244" s="1"/>
  <c r="AX243"/>
  <c r="AS243"/>
  <c r="AY243" s="1"/>
  <c r="BA243" s="1"/>
  <c r="AR243"/>
  <c r="AE243"/>
  <c r="AC243"/>
  <c r="Q243"/>
  <c r="P243"/>
  <c r="O243"/>
  <c r="R243" s="1"/>
  <c r="AB243" s="1"/>
  <c r="AX242"/>
  <c r="AS242"/>
  <c r="AY242" s="1"/>
  <c r="BA242" s="1"/>
  <c r="AR242"/>
  <c r="AE242"/>
  <c r="AC242"/>
  <c r="Q242"/>
  <c r="P242"/>
  <c r="O242"/>
  <c r="R242" s="1"/>
  <c r="AB242" s="1"/>
  <c r="AX241"/>
  <c r="AX258" s="1"/>
  <c r="AS241"/>
  <c r="AY241" s="1"/>
  <c r="AR241"/>
  <c r="AR258" s="1"/>
  <c r="AE241"/>
  <c r="AC241"/>
  <c r="AC258" s="1"/>
  <c r="Q241"/>
  <c r="Q258" s="1"/>
  <c r="Q259" s="1"/>
  <c r="P241"/>
  <c r="P258" s="1"/>
  <c r="O241"/>
  <c r="O258" s="1"/>
  <c r="O259" s="1"/>
  <c r="BD240"/>
  <c r="BC240"/>
  <c r="BC259" s="1"/>
  <c r="AM407" s="1"/>
  <c r="AM409" s="1"/>
  <c r="BB240"/>
  <c r="AZ240"/>
  <c r="AW240"/>
  <c r="AV240"/>
  <c r="AU240"/>
  <c r="AT240"/>
  <c r="AQ240"/>
  <c r="AP240"/>
  <c r="AO240"/>
  <c r="AN240"/>
  <c r="AM240"/>
  <c r="AL240"/>
  <c r="AK240"/>
  <c r="AJ240"/>
  <c r="AI240"/>
  <c r="AH240"/>
  <c r="AG240"/>
  <c r="AD240"/>
  <c r="AE240" s="1"/>
  <c r="AA240"/>
  <c r="Z240"/>
  <c r="Y240"/>
  <c r="X240"/>
  <c r="W240"/>
  <c r="V240"/>
  <c r="U240"/>
  <c r="T240"/>
  <c r="S240"/>
  <c r="N240"/>
  <c r="M240"/>
  <c r="L240"/>
  <c r="K240"/>
  <c r="J240"/>
  <c r="I240"/>
  <c r="H240"/>
  <c r="G240"/>
  <c r="AX239"/>
  <c r="AY239" s="1"/>
  <c r="BA239" s="1"/>
  <c r="AS239"/>
  <c r="AR239"/>
  <c r="AE239"/>
  <c r="AC239"/>
  <c r="Q239"/>
  <c r="P239"/>
  <c r="R239" s="1"/>
  <c r="AB239" s="1"/>
  <c r="O239"/>
  <c r="AX238"/>
  <c r="AY238" s="1"/>
  <c r="BA238" s="1"/>
  <c r="AS238"/>
  <c r="AR238"/>
  <c r="AE238"/>
  <c r="AC238"/>
  <c r="Q238"/>
  <c r="P238"/>
  <c r="R238" s="1"/>
  <c r="AB238" s="1"/>
  <c r="O238"/>
  <c r="AX237"/>
  <c r="AY237" s="1"/>
  <c r="BA237" s="1"/>
  <c r="AS237"/>
  <c r="AR237"/>
  <c r="AE237"/>
  <c r="AC237"/>
  <c r="Q237"/>
  <c r="P237"/>
  <c r="R237" s="1"/>
  <c r="AB237" s="1"/>
  <c r="O237"/>
  <c r="AX236"/>
  <c r="AY236" s="1"/>
  <c r="BA236" s="1"/>
  <c r="AS236"/>
  <c r="AR236"/>
  <c r="AE236"/>
  <c r="AC236"/>
  <c r="Q236"/>
  <c r="P236"/>
  <c r="R236" s="1"/>
  <c r="AB236" s="1"/>
  <c r="O236"/>
  <c r="AX235"/>
  <c r="AY235" s="1"/>
  <c r="BA235" s="1"/>
  <c r="AS235"/>
  <c r="AR235"/>
  <c r="AE235"/>
  <c r="AC235"/>
  <c r="Q235"/>
  <c r="P235"/>
  <c r="R235" s="1"/>
  <c r="AB235" s="1"/>
  <c r="O235"/>
  <c r="AX234"/>
  <c r="AY234" s="1"/>
  <c r="BA234" s="1"/>
  <c r="AS234"/>
  <c r="AR234"/>
  <c r="AE234"/>
  <c r="AC234"/>
  <c r="Q234"/>
  <c r="P234"/>
  <c r="R234" s="1"/>
  <c r="AB234" s="1"/>
  <c r="O234"/>
  <c r="AX233"/>
  <c r="AY233" s="1"/>
  <c r="BA233" s="1"/>
  <c r="AS233"/>
  <c r="AR233"/>
  <c r="AE233"/>
  <c r="AC233"/>
  <c r="Q233"/>
  <c r="P233"/>
  <c r="R233" s="1"/>
  <c r="AB233" s="1"/>
  <c r="O233"/>
  <c r="AX232"/>
  <c r="AY232" s="1"/>
  <c r="BA232" s="1"/>
  <c r="AS232"/>
  <c r="AR232"/>
  <c r="AE232"/>
  <c r="AC232"/>
  <c r="Q232"/>
  <c r="P232"/>
  <c r="R232" s="1"/>
  <c r="AB232" s="1"/>
  <c r="O232"/>
  <c r="AX231"/>
  <c r="AY231" s="1"/>
  <c r="BA231" s="1"/>
  <c r="AS231"/>
  <c r="AR231"/>
  <c r="AE231"/>
  <c r="AC231"/>
  <c r="Q231"/>
  <c r="P231"/>
  <c r="R231" s="1"/>
  <c r="AB231" s="1"/>
  <c r="O231"/>
  <c r="AX230"/>
  <c r="AY230" s="1"/>
  <c r="BA230" s="1"/>
  <c r="AS230"/>
  <c r="AR230"/>
  <c r="AE230"/>
  <c r="AC230"/>
  <c r="Q230"/>
  <c r="P230"/>
  <c r="R230" s="1"/>
  <c r="AB230" s="1"/>
  <c r="O230"/>
  <c r="AX229"/>
  <c r="AY229" s="1"/>
  <c r="BA229" s="1"/>
  <c r="AS229"/>
  <c r="AR229"/>
  <c r="AE229"/>
  <c r="AC229"/>
  <c r="Q229"/>
  <c r="P229"/>
  <c r="R229" s="1"/>
  <c r="AB229" s="1"/>
  <c r="O229"/>
  <c r="AX228"/>
  <c r="AX240" s="1"/>
  <c r="AS228"/>
  <c r="AS240" s="1"/>
  <c r="AR228"/>
  <c r="AR240" s="1"/>
  <c r="AE228"/>
  <c r="AC228"/>
  <c r="AC240" s="1"/>
  <c r="Q228"/>
  <c r="Q240" s="1"/>
  <c r="P228"/>
  <c r="P240" s="1"/>
  <c r="O228"/>
  <c r="O240" s="1"/>
  <c r="AF224"/>
  <c r="BD223"/>
  <c r="AN400" s="1"/>
  <c r="BC223"/>
  <c r="AM400" s="1"/>
  <c r="BB223"/>
  <c r="AL400" s="1"/>
  <c r="AZ223"/>
  <c r="AJ400" s="1"/>
  <c r="AW223"/>
  <c r="AG400" s="1"/>
  <c r="AV223"/>
  <c r="AF400" s="1"/>
  <c r="AU223"/>
  <c r="AE400" s="1"/>
  <c r="AT223"/>
  <c r="AD400" s="1"/>
  <c r="AQ223"/>
  <c r="AA400" s="1"/>
  <c r="AP223"/>
  <c r="Z400" s="1"/>
  <c r="AO223"/>
  <c r="Y400" s="1"/>
  <c r="AN223"/>
  <c r="X400" s="1"/>
  <c r="AM223"/>
  <c r="W400" s="1"/>
  <c r="AL223"/>
  <c r="V400" s="1"/>
  <c r="AK223"/>
  <c r="U400" s="1"/>
  <c r="AJ223"/>
  <c r="T400" s="1"/>
  <c r="AI223"/>
  <c r="S400" s="1"/>
  <c r="AH223"/>
  <c r="R400" s="1"/>
  <c r="AG223"/>
  <c r="Q400" s="1"/>
  <c r="AD223"/>
  <c r="N400" s="1"/>
  <c r="AA223"/>
  <c r="K400" s="1"/>
  <c r="Z223"/>
  <c r="J400" s="1"/>
  <c r="Y223"/>
  <c r="X223"/>
  <c r="W223"/>
  <c r="V223"/>
  <c r="U223"/>
  <c r="T223"/>
  <c r="S223"/>
  <c r="I400" s="1"/>
  <c r="N223"/>
  <c r="M223"/>
  <c r="L223"/>
  <c r="K223"/>
  <c r="J223"/>
  <c r="I223"/>
  <c r="H223"/>
  <c r="G400" s="1"/>
  <c r="G223"/>
  <c r="F400" s="1"/>
  <c r="AX222"/>
  <c r="AS222"/>
  <c r="AY222" s="1"/>
  <c r="BA222" s="1"/>
  <c r="AR222"/>
  <c r="AE222"/>
  <c r="AC222"/>
  <c r="Q222"/>
  <c r="P222"/>
  <c r="O222"/>
  <c r="R222" s="1"/>
  <c r="AB222" s="1"/>
  <c r="AX221"/>
  <c r="AS221"/>
  <c r="AY221" s="1"/>
  <c r="BA221" s="1"/>
  <c r="AR221"/>
  <c r="AE221"/>
  <c r="AC221"/>
  <c r="Q221"/>
  <c r="P221"/>
  <c r="O221"/>
  <c r="R221" s="1"/>
  <c r="AB221" s="1"/>
  <c r="AX220"/>
  <c r="AS220"/>
  <c r="AY220" s="1"/>
  <c r="BA220" s="1"/>
  <c r="AR220"/>
  <c r="AE220"/>
  <c r="AC220"/>
  <c r="Q220"/>
  <c r="P220"/>
  <c r="O220"/>
  <c r="R220" s="1"/>
  <c r="AB220" s="1"/>
  <c r="AX219"/>
  <c r="AS219"/>
  <c r="AY219" s="1"/>
  <c r="BA219" s="1"/>
  <c r="AR219"/>
  <c r="AE219"/>
  <c r="AC219"/>
  <c r="Q219"/>
  <c r="P219"/>
  <c r="O219"/>
  <c r="R219" s="1"/>
  <c r="AB219" s="1"/>
  <c r="AX218"/>
  <c r="AS218"/>
  <c r="AY218" s="1"/>
  <c r="BA218" s="1"/>
  <c r="AR218"/>
  <c r="AE218"/>
  <c r="AC218"/>
  <c r="Q218"/>
  <c r="P218"/>
  <c r="O218"/>
  <c r="R218" s="1"/>
  <c r="AB218" s="1"/>
  <c r="AX217"/>
  <c r="AS217"/>
  <c r="AY217" s="1"/>
  <c r="BA217" s="1"/>
  <c r="AR217"/>
  <c r="AE217"/>
  <c r="AC217"/>
  <c r="Q217"/>
  <c r="P217"/>
  <c r="O217"/>
  <c r="R217" s="1"/>
  <c r="AB217" s="1"/>
  <c r="AX216"/>
  <c r="AX223" s="1"/>
  <c r="AS216"/>
  <c r="AY216" s="1"/>
  <c r="BA216" s="1"/>
  <c r="AR216"/>
  <c r="AR223" s="1"/>
  <c r="AB400" s="1"/>
  <c r="AE216"/>
  <c r="AC216"/>
  <c r="AC223" s="1"/>
  <c r="M400" s="1"/>
  <c r="Q216"/>
  <c r="Q223" s="1"/>
  <c r="P216"/>
  <c r="P223" s="1"/>
  <c r="O216"/>
  <c r="O223" s="1"/>
  <c r="BD215"/>
  <c r="AN399" s="1"/>
  <c r="BC215"/>
  <c r="AM399" s="1"/>
  <c r="BB215"/>
  <c r="AL399" s="1"/>
  <c r="AZ215"/>
  <c r="AJ399" s="1"/>
  <c r="AW215"/>
  <c r="AG399" s="1"/>
  <c r="AV215"/>
  <c r="AF399" s="1"/>
  <c r="AU215"/>
  <c r="AE399" s="1"/>
  <c r="AT215"/>
  <c r="AD399" s="1"/>
  <c r="AQ215"/>
  <c r="AA399" s="1"/>
  <c r="AP215"/>
  <c r="Z399" s="1"/>
  <c r="AO215"/>
  <c r="Y399" s="1"/>
  <c r="AN215"/>
  <c r="X399" s="1"/>
  <c r="AM215"/>
  <c r="W399" s="1"/>
  <c r="AL215"/>
  <c r="V399" s="1"/>
  <c r="AK215"/>
  <c r="U399" s="1"/>
  <c r="AJ215"/>
  <c r="T399" s="1"/>
  <c r="AI215"/>
  <c r="S399" s="1"/>
  <c r="AH215"/>
  <c r="R399" s="1"/>
  <c r="AG215"/>
  <c r="Q399" s="1"/>
  <c r="AD215"/>
  <c r="N399" s="1"/>
  <c r="AA215"/>
  <c r="K399" s="1"/>
  <c r="Z215"/>
  <c r="J399" s="1"/>
  <c r="Y215"/>
  <c r="X215"/>
  <c r="W215"/>
  <c r="V215"/>
  <c r="U215"/>
  <c r="T215"/>
  <c r="S215"/>
  <c r="I399" s="1"/>
  <c r="N215"/>
  <c r="M215"/>
  <c r="L215"/>
  <c r="K215"/>
  <c r="J215"/>
  <c r="I215"/>
  <c r="H215"/>
  <c r="G399" s="1"/>
  <c r="G215"/>
  <c r="F399" s="1"/>
  <c r="AX214"/>
  <c r="AS214"/>
  <c r="AY214" s="1"/>
  <c r="BA214" s="1"/>
  <c r="AR214"/>
  <c r="AE214"/>
  <c r="AC214"/>
  <c r="Q214"/>
  <c r="P214"/>
  <c r="O214"/>
  <c r="R214" s="1"/>
  <c r="AB214" s="1"/>
  <c r="AX213"/>
  <c r="AS213"/>
  <c r="AY213" s="1"/>
  <c r="BA213" s="1"/>
  <c r="AR213"/>
  <c r="AE213"/>
  <c r="AC213"/>
  <c r="Q213"/>
  <c r="P213"/>
  <c r="O213"/>
  <c r="R213" s="1"/>
  <c r="AB213" s="1"/>
  <c r="AX212"/>
  <c r="AS212"/>
  <c r="AY212" s="1"/>
  <c r="BA212" s="1"/>
  <c r="AR212"/>
  <c r="AE212"/>
  <c r="AC212"/>
  <c r="Q212"/>
  <c r="P212"/>
  <c r="O212"/>
  <c r="R212" s="1"/>
  <c r="AB212" s="1"/>
  <c r="AX211"/>
  <c r="AS211"/>
  <c r="AY211" s="1"/>
  <c r="BA211" s="1"/>
  <c r="AR211"/>
  <c r="AE211"/>
  <c r="AC211"/>
  <c r="Q211"/>
  <c r="P211"/>
  <c r="O211"/>
  <c r="R211" s="1"/>
  <c r="AB211" s="1"/>
  <c r="AX210"/>
  <c r="AS210"/>
  <c r="AY210" s="1"/>
  <c r="BA210" s="1"/>
  <c r="AR210"/>
  <c r="AE210"/>
  <c r="AC210"/>
  <c r="Q210"/>
  <c r="P210"/>
  <c r="O210"/>
  <c r="R210" s="1"/>
  <c r="AB210" s="1"/>
  <c r="AX209"/>
  <c r="AS209"/>
  <c r="AY209" s="1"/>
  <c r="BA209" s="1"/>
  <c r="AR209"/>
  <c r="AE209"/>
  <c r="AC209"/>
  <c r="Q209"/>
  <c r="P209"/>
  <c r="O209"/>
  <c r="R209" s="1"/>
  <c r="AB209" s="1"/>
  <c r="AX208"/>
  <c r="AY208" s="1"/>
  <c r="BA208" s="1"/>
  <c r="AS208"/>
  <c r="AR208"/>
  <c r="AE208"/>
  <c r="AC208"/>
  <c r="Q208"/>
  <c r="P208"/>
  <c r="O208"/>
  <c r="R208" s="1"/>
  <c r="AB208" s="1"/>
  <c r="AX207"/>
  <c r="AY207" s="1"/>
  <c r="BA207" s="1"/>
  <c r="AS207"/>
  <c r="AR207"/>
  <c r="AE207"/>
  <c r="AC207"/>
  <c r="Q207"/>
  <c r="P207"/>
  <c r="O207"/>
  <c r="R207" s="1"/>
  <c r="AB207" s="1"/>
  <c r="AX206"/>
  <c r="AY206" s="1"/>
  <c r="BA206" s="1"/>
  <c r="AS206"/>
  <c r="AR206"/>
  <c r="AE206"/>
  <c r="AC206"/>
  <c r="Q206"/>
  <c r="P206"/>
  <c r="O206"/>
  <c r="R206" s="1"/>
  <c r="AB206" s="1"/>
  <c r="AX205"/>
  <c r="AY205" s="1"/>
  <c r="BA205" s="1"/>
  <c r="AS205"/>
  <c r="AR205"/>
  <c r="AE205"/>
  <c r="AC205"/>
  <c r="Q205"/>
  <c r="P205"/>
  <c r="R205" s="1"/>
  <c r="AB205" s="1"/>
  <c r="O205"/>
  <c r="AX204"/>
  <c r="AY204" s="1"/>
  <c r="BA204" s="1"/>
  <c r="AS204"/>
  <c r="AR204"/>
  <c r="AE204"/>
  <c r="AC204"/>
  <c r="Q204"/>
  <c r="P204"/>
  <c r="R204" s="1"/>
  <c r="AB204" s="1"/>
  <c r="O204"/>
  <c r="AX203"/>
  <c r="AY203" s="1"/>
  <c r="BA203" s="1"/>
  <c r="AS203"/>
  <c r="AR203"/>
  <c r="AE203"/>
  <c r="AC203"/>
  <c r="Q203"/>
  <c r="P203"/>
  <c r="R203" s="1"/>
  <c r="AB203" s="1"/>
  <c r="O203"/>
  <c r="AX202"/>
  <c r="AY202" s="1"/>
  <c r="BA202" s="1"/>
  <c r="AS202"/>
  <c r="AR202"/>
  <c r="AE202"/>
  <c r="AC202"/>
  <c r="Q202"/>
  <c r="P202"/>
  <c r="R202" s="1"/>
  <c r="AB202" s="1"/>
  <c r="O202"/>
  <c r="AX201"/>
  <c r="AY201" s="1"/>
  <c r="BA201" s="1"/>
  <c r="AS201"/>
  <c r="AR201"/>
  <c r="AE201"/>
  <c r="AC201"/>
  <c r="Q201"/>
  <c r="P201"/>
  <c r="R201" s="1"/>
  <c r="AB201" s="1"/>
  <c r="O201"/>
  <c r="AX200"/>
  <c r="AY200" s="1"/>
  <c r="BA200" s="1"/>
  <c r="AS200"/>
  <c r="AR200"/>
  <c r="AE200"/>
  <c r="AC200"/>
  <c r="Q200"/>
  <c r="P200"/>
  <c r="R200" s="1"/>
  <c r="AB200" s="1"/>
  <c r="O200"/>
  <c r="AX199"/>
  <c r="AY199" s="1"/>
  <c r="BA199" s="1"/>
  <c r="AS199"/>
  <c r="AR199"/>
  <c r="AE199"/>
  <c r="AC199"/>
  <c r="Q199"/>
  <c r="P199"/>
  <c r="R199" s="1"/>
  <c r="AB199" s="1"/>
  <c r="O199"/>
  <c r="AX198"/>
  <c r="AY198" s="1"/>
  <c r="BA198" s="1"/>
  <c r="AS198"/>
  <c r="AR198"/>
  <c r="AE198"/>
  <c r="AC198"/>
  <c r="Q198"/>
  <c r="P198"/>
  <c r="R198" s="1"/>
  <c r="AB198" s="1"/>
  <c r="O198"/>
  <c r="AX197"/>
  <c r="AY197" s="1"/>
  <c r="BA197" s="1"/>
  <c r="AS197"/>
  <c r="AR197"/>
  <c r="AE197"/>
  <c r="AC197"/>
  <c r="Q197"/>
  <c r="P197"/>
  <c r="R197" s="1"/>
  <c r="AB197" s="1"/>
  <c r="O197"/>
  <c r="AX196"/>
  <c r="AY196" s="1"/>
  <c r="BA196" s="1"/>
  <c r="AS196"/>
  <c r="AR196"/>
  <c r="AE196"/>
  <c r="AC196"/>
  <c r="Q196"/>
  <c r="P196"/>
  <c r="R196" s="1"/>
  <c r="AB196" s="1"/>
  <c r="O196"/>
  <c r="AX195"/>
  <c r="AY195" s="1"/>
  <c r="BA195" s="1"/>
  <c r="AS195"/>
  <c r="AR195"/>
  <c r="AE195"/>
  <c r="AC195"/>
  <c r="Q195"/>
  <c r="P195"/>
  <c r="R195" s="1"/>
  <c r="AB195" s="1"/>
  <c r="O195"/>
  <c r="AX194"/>
  <c r="AY194" s="1"/>
  <c r="BA194" s="1"/>
  <c r="AS194"/>
  <c r="AR194"/>
  <c r="AE194"/>
  <c r="AC194"/>
  <c r="Q194"/>
  <c r="P194"/>
  <c r="R194" s="1"/>
  <c r="AB194" s="1"/>
  <c r="O194"/>
  <c r="AX193"/>
  <c r="AY193" s="1"/>
  <c r="BA193" s="1"/>
  <c r="AS193"/>
  <c r="AR193"/>
  <c r="AE193"/>
  <c r="AC193"/>
  <c r="Q193"/>
  <c r="P193"/>
  <c r="R193" s="1"/>
  <c r="AB193" s="1"/>
  <c r="O193"/>
  <c r="AX192"/>
  <c r="AY192" s="1"/>
  <c r="BA192" s="1"/>
  <c r="AS192"/>
  <c r="AR192"/>
  <c r="AE192"/>
  <c r="AC192"/>
  <c r="Q192"/>
  <c r="P192"/>
  <c r="R192" s="1"/>
  <c r="AB192" s="1"/>
  <c r="O192"/>
  <c r="AX191"/>
  <c r="AY191" s="1"/>
  <c r="BA191" s="1"/>
  <c r="AS191"/>
  <c r="AR191"/>
  <c r="AE191"/>
  <c r="AC191"/>
  <c r="Q191"/>
  <c r="P191"/>
  <c r="R191" s="1"/>
  <c r="AB191" s="1"/>
  <c r="O191"/>
  <c r="AX190"/>
  <c r="AY190" s="1"/>
  <c r="BA190" s="1"/>
  <c r="AS190"/>
  <c r="AR190"/>
  <c r="AE190"/>
  <c r="AC190"/>
  <c r="Q190"/>
  <c r="P190"/>
  <c r="R190" s="1"/>
  <c r="AB190" s="1"/>
  <c r="O190"/>
  <c r="AX189"/>
  <c r="AY189" s="1"/>
  <c r="BA189" s="1"/>
  <c r="AS189"/>
  <c r="AR189"/>
  <c r="AE189"/>
  <c r="AC189"/>
  <c r="Q189"/>
  <c r="P189"/>
  <c r="R189" s="1"/>
  <c r="AB189" s="1"/>
  <c r="O189"/>
  <c r="AX188"/>
  <c r="AY188" s="1"/>
  <c r="BA188" s="1"/>
  <c r="AS188"/>
  <c r="AR188"/>
  <c r="AE188"/>
  <c r="AC188"/>
  <c r="Q188"/>
  <c r="P188"/>
  <c r="R188" s="1"/>
  <c r="AB188" s="1"/>
  <c r="O188"/>
  <c r="AX187"/>
  <c r="AY187" s="1"/>
  <c r="BA187" s="1"/>
  <c r="AS187"/>
  <c r="AR187"/>
  <c r="AE187"/>
  <c r="AC187"/>
  <c r="Q187"/>
  <c r="P187"/>
  <c r="R187" s="1"/>
  <c r="AB187" s="1"/>
  <c r="O187"/>
  <c r="AX186"/>
  <c r="AY186" s="1"/>
  <c r="BA186" s="1"/>
  <c r="AS186"/>
  <c r="AR186"/>
  <c r="AE186"/>
  <c r="AC186"/>
  <c r="Q186"/>
  <c r="P186"/>
  <c r="R186" s="1"/>
  <c r="AB186" s="1"/>
  <c r="O186"/>
  <c r="AX185"/>
  <c r="AX215" s="1"/>
  <c r="AS185"/>
  <c r="AS215" s="1"/>
  <c r="AC399" s="1"/>
  <c r="AR185"/>
  <c r="AR215" s="1"/>
  <c r="AB399" s="1"/>
  <c r="AE185"/>
  <c r="AC185"/>
  <c r="AC215" s="1"/>
  <c r="M399" s="1"/>
  <c r="Q185"/>
  <c r="Q215" s="1"/>
  <c r="P185"/>
  <c r="P215" s="1"/>
  <c r="O185"/>
  <c r="O215" s="1"/>
  <c r="BD184"/>
  <c r="AN398" s="1"/>
  <c r="BC184"/>
  <c r="AM398" s="1"/>
  <c r="BB184"/>
  <c r="AL398" s="1"/>
  <c r="AZ184"/>
  <c r="AJ398" s="1"/>
  <c r="AW184"/>
  <c r="AG398" s="1"/>
  <c r="AV184"/>
  <c r="AF398" s="1"/>
  <c r="AU184"/>
  <c r="AE398" s="1"/>
  <c r="AT184"/>
  <c r="AD398" s="1"/>
  <c r="AO184"/>
  <c r="Y398" s="1"/>
  <c r="AN184"/>
  <c r="X398" s="1"/>
  <c r="AM184"/>
  <c r="W398" s="1"/>
  <c r="AL184"/>
  <c r="V398" s="1"/>
  <c r="AK184"/>
  <c r="U398" s="1"/>
  <c r="AJ184"/>
  <c r="T398" s="1"/>
  <c r="AI184"/>
  <c r="S398" s="1"/>
  <c r="AH184"/>
  <c r="R398" s="1"/>
  <c r="AG184"/>
  <c r="Q398" s="1"/>
  <c r="AD184"/>
  <c r="N398" s="1"/>
  <c r="AA184"/>
  <c r="K398" s="1"/>
  <c r="Z184"/>
  <c r="J398" s="1"/>
  <c r="Y184"/>
  <c r="X184"/>
  <c r="W184"/>
  <c r="U184"/>
  <c r="T184"/>
  <c r="S184"/>
  <c r="I398" s="1"/>
  <c r="N184"/>
  <c r="M184"/>
  <c r="L184"/>
  <c r="K184"/>
  <c r="J184"/>
  <c r="I184"/>
  <c r="H184"/>
  <c r="G398" s="1"/>
  <c r="G184"/>
  <c r="F398" s="1"/>
  <c r="AX183"/>
  <c r="AS183"/>
  <c r="AY183" s="1"/>
  <c r="BA183" s="1"/>
  <c r="AR183"/>
  <c r="AE183"/>
  <c r="AC183"/>
  <c r="Q183"/>
  <c r="P183"/>
  <c r="O183"/>
  <c r="R183" s="1"/>
  <c r="AB183" s="1"/>
  <c r="AX182"/>
  <c r="AS182"/>
  <c r="AY182" s="1"/>
  <c r="BA182" s="1"/>
  <c r="AR182"/>
  <c r="AE182"/>
  <c r="AC182"/>
  <c r="Q182"/>
  <c r="P182"/>
  <c r="O182"/>
  <c r="R182" s="1"/>
  <c r="AB182" s="1"/>
  <c r="AX181"/>
  <c r="AS181"/>
  <c r="AY181" s="1"/>
  <c r="BA181" s="1"/>
  <c r="AR181"/>
  <c r="AE181"/>
  <c r="AC181"/>
  <c r="Q181"/>
  <c r="P181"/>
  <c r="O181"/>
  <c r="R181" s="1"/>
  <c r="AB181" s="1"/>
  <c r="AX180"/>
  <c r="AS180"/>
  <c r="AY180" s="1"/>
  <c r="BA180" s="1"/>
  <c r="AR180"/>
  <c r="AE180"/>
  <c r="AC180"/>
  <c r="Q180"/>
  <c r="P180"/>
  <c r="O180"/>
  <c r="R180" s="1"/>
  <c r="AB180" s="1"/>
  <c r="AX179"/>
  <c r="AY179" s="1"/>
  <c r="BA179" s="1"/>
  <c r="AS179"/>
  <c r="AR179"/>
  <c r="AE179"/>
  <c r="AC179"/>
  <c r="Q179"/>
  <c r="P179"/>
  <c r="O179"/>
  <c r="R179" s="1"/>
  <c r="AB179" s="1"/>
  <c r="AX178"/>
  <c r="AY178" s="1"/>
  <c r="BA178" s="1"/>
  <c r="AS178"/>
  <c r="AR178"/>
  <c r="AE178"/>
  <c r="AC178"/>
  <c r="Q178"/>
  <c r="P178"/>
  <c r="R178" s="1"/>
  <c r="AB178" s="1"/>
  <c r="O178"/>
  <c r="AX177"/>
  <c r="AY177" s="1"/>
  <c r="BA177" s="1"/>
  <c r="AS177"/>
  <c r="AR177"/>
  <c r="AE177"/>
  <c r="AC177"/>
  <c r="Q177"/>
  <c r="P177"/>
  <c r="R177" s="1"/>
  <c r="AB177" s="1"/>
  <c r="O177"/>
  <c r="AX176"/>
  <c r="AY176" s="1"/>
  <c r="BA176" s="1"/>
  <c r="AS176"/>
  <c r="AR176"/>
  <c r="AE176"/>
  <c r="AC176"/>
  <c r="Q176"/>
  <c r="P176"/>
  <c r="R176" s="1"/>
  <c r="AB176" s="1"/>
  <c r="O176"/>
  <c r="AX175"/>
  <c r="AY175" s="1"/>
  <c r="BA175" s="1"/>
  <c r="AS175"/>
  <c r="AR175"/>
  <c r="AE175"/>
  <c r="AC175"/>
  <c r="Q175"/>
  <c r="P175"/>
  <c r="R175" s="1"/>
  <c r="AB175" s="1"/>
  <c r="O175"/>
  <c r="AX174"/>
  <c r="AY174" s="1"/>
  <c r="BA174" s="1"/>
  <c r="AS174"/>
  <c r="AR174"/>
  <c r="AE174"/>
  <c r="AC174"/>
  <c r="Q174"/>
  <c r="P174"/>
  <c r="R174" s="1"/>
  <c r="AB174" s="1"/>
  <c r="O174"/>
  <c r="AX173"/>
  <c r="AQ173"/>
  <c r="AS173" s="1"/>
  <c r="AP173"/>
  <c r="AP184" s="1"/>
  <c r="AE173"/>
  <c r="AC173"/>
  <c r="Q173"/>
  <c r="P173"/>
  <c r="R173" s="1"/>
  <c r="AB173" s="1"/>
  <c r="O173"/>
  <c r="AX172"/>
  <c r="AY172" s="1"/>
  <c r="BA172" s="1"/>
  <c r="AS172"/>
  <c r="AR172"/>
  <c r="AE172"/>
  <c r="AC172"/>
  <c r="Q172"/>
  <c r="P172"/>
  <c r="R172" s="1"/>
  <c r="AB172" s="1"/>
  <c r="O172"/>
  <c r="AX171"/>
  <c r="AY171" s="1"/>
  <c r="BA171" s="1"/>
  <c r="AS171"/>
  <c r="AR171"/>
  <c r="AE171"/>
  <c r="AC171"/>
  <c r="Q171"/>
  <c r="P171"/>
  <c r="R171" s="1"/>
  <c r="AB171" s="1"/>
  <c r="O171"/>
  <c r="AX170"/>
  <c r="AY170" s="1"/>
  <c r="BA170" s="1"/>
  <c r="AS170"/>
  <c r="AR170"/>
  <c r="AE170"/>
  <c r="AC170"/>
  <c r="Q170"/>
  <c r="P170"/>
  <c r="R170" s="1"/>
  <c r="AB170" s="1"/>
  <c r="O170"/>
  <c r="AX169"/>
  <c r="AY169" s="1"/>
  <c r="BA169" s="1"/>
  <c r="AS169"/>
  <c r="AR169"/>
  <c r="AE169"/>
  <c r="AC169"/>
  <c r="Q169"/>
  <c r="P169"/>
  <c r="R169" s="1"/>
  <c r="AB169" s="1"/>
  <c r="O169"/>
  <c r="AX168"/>
  <c r="AY168" s="1"/>
  <c r="BA168" s="1"/>
  <c r="AS168"/>
  <c r="AR168"/>
  <c r="AE168"/>
  <c r="AC168"/>
  <c r="Q168"/>
  <c r="P168"/>
  <c r="R168" s="1"/>
  <c r="AB168" s="1"/>
  <c r="O168"/>
  <c r="AX167"/>
  <c r="AY167" s="1"/>
  <c r="BA167" s="1"/>
  <c r="AS167"/>
  <c r="AR167"/>
  <c r="AE167"/>
  <c r="AC167"/>
  <c r="Q167"/>
  <c r="P167"/>
  <c r="R167" s="1"/>
  <c r="AB167" s="1"/>
  <c r="O167"/>
  <c r="AX166"/>
  <c r="AY166" s="1"/>
  <c r="BA166" s="1"/>
  <c r="AS166"/>
  <c r="AR166"/>
  <c r="AE166"/>
  <c r="AC166"/>
  <c r="Q166"/>
  <c r="P166"/>
  <c r="O166"/>
  <c r="R166" s="1"/>
  <c r="AB166" s="1"/>
  <c r="AX165"/>
  <c r="AS165"/>
  <c r="AY165" s="1"/>
  <c r="BA165" s="1"/>
  <c r="AR165"/>
  <c r="AE165"/>
  <c r="AC165"/>
  <c r="Q165"/>
  <c r="P165"/>
  <c r="O165"/>
  <c r="R165" s="1"/>
  <c r="AB165" s="1"/>
  <c r="AX164"/>
  <c r="AS164"/>
  <c r="AY164" s="1"/>
  <c r="BA164" s="1"/>
  <c r="AR164"/>
  <c r="AE164"/>
  <c r="AC164"/>
  <c r="Q164"/>
  <c r="P164"/>
  <c r="O164"/>
  <c r="R164" s="1"/>
  <c r="AB164" s="1"/>
  <c r="AX163"/>
  <c r="AS163"/>
  <c r="AY163" s="1"/>
  <c r="BA163" s="1"/>
  <c r="AR163"/>
  <c r="AE163"/>
  <c r="AC163"/>
  <c r="Q163"/>
  <c r="P163"/>
  <c r="O163"/>
  <c r="R163" s="1"/>
  <c r="AB163" s="1"/>
  <c r="AX162"/>
  <c r="AS162"/>
  <c r="AY162" s="1"/>
  <c r="BA162" s="1"/>
  <c r="AR162"/>
  <c r="AE162"/>
  <c r="AC162"/>
  <c r="Q162"/>
  <c r="P162"/>
  <c r="O162"/>
  <c r="R162" s="1"/>
  <c r="AB162" s="1"/>
  <c r="AX161"/>
  <c r="AS161"/>
  <c r="AY161" s="1"/>
  <c r="BA161" s="1"/>
  <c r="AR161"/>
  <c r="AE161"/>
  <c r="AC161"/>
  <c r="Q161"/>
  <c r="P161"/>
  <c r="O161"/>
  <c r="R161" s="1"/>
  <c r="AB161" s="1"/>
  <c r="AX160"/>
  <c r="AS160"/>
  <c r="AY160" s="1"/>
  <c r="BA160" s="1"/>
  <c r="AR160"/>
  <c r="AE160"/>
  <c r="AC160"/>
  <c r="Q160"/>
  <c r="P160"/>
  <c r="O160"/>
  <c r="R160" s="1"/>
  <c r="AB160" s="1"/>
  <c r="AX159"/>
  <c r="AS159"/>
  <c r="AY159" s="1"/>
  <c r="BA159" s="1"/>
  <c r="AR159"/>
  <c r="AE159"/>
  <c r="AC159"/>
  <c r="Q159"/>
  <c r="P159"/>
  <c r="O159"/>
  <c r="R159" s="1"/>
  <c r="AB159" s="1"/>
  <c r="AX158"/>
  <c r="AS158"/>
  <c r="AY158" s="1"/>
  <c r="BA158" s="1"/>
  <c r="AR158"/>
  <c r="AE158"/>
  <c r="AC158"/>
  <c r="Q158"/>
  <c r="P158"/>
  <c r="O158"/>
  <c r="R158" s="1"/>
  <c r="AB158" s="1"/>
  <c r="AX157"/>
  <c r="AS157"/>
  <c r="AY157" s="1"/>
  <c r="BA157" s="1"/>
  <c r="AR157"/>
  <c r="AE157"/>
  <c r="AC157"/>
  <c r="Q157"/>
  <c r="P157"/>
  <c r="O157"/>
  <c r="R157" s="1"/>
  <c r="AB157" s="1"/>
  <c r="AX156"/>
  <c r="AS156"/>
  <c r="AY156" s="1"/>
  <c r="BA156" s="1"/>
  <c r="AR156"/>
  <c r="AE156"/>
  <c r="AC156"/>
  <c r="Q156"/>
  <c r="P156"/>
  <c r="O156"/>
  <c r="R156" s="1"/>
  <c r="AB156" s="1"/>
  <c r="AX155"/>
  <c r="AS155"/>
  <c r="AY155" s="1"/>
  <c r="BA155" s="1"/>
  <c r="AR155"/>
  <c r="AE155"/>
  <c r="AC155"/>
  <c r="Q155"/>
  <c r="P155"/>
  <c r="O155"/>
  <c r="R155" s="1"/>
  <c r="AB155" s="1"/>
  <c r="AX154"/>
  <c r="AS154"/>
  <c r="AY154" s="1"/>
  <c r="BA154" s="1"/>
  <c r="AR154"/>
  <c r="AE154"/>
  <c r="AC154"/>
  <c r="Q154"/>
  <c r="P154"/>
  <c r="O154"/>
  <c r="R154" s="1"/>
  <c r="AB154" s="1"/>
  <c r="AX153"/>
  <c r="AS153"/>
  <c r="AY153" s="1"/>
  <c r="BA153" s="1"/>
  <c r="AR153"/>
  <c r="AE153"/>
  <c r="AC153"/>
  <c r="Q153"/>
  <c r="P153"/>
  <c r="O153"/>
  <c r="R153" s="1"/>
  <c r="AB153" s="1"/>
  <c r="AX152"/>
  <c r="AS152"/>
  <c r="AY152" s="1"/>
  <c r="BA152" s="1"/>
  <c r="AR152"/>
  <c r="AE152"/>
  <c r="AC152"/>
  <c r="Q152"/>
  <c r="P152"/>
  <c r="O152"/>
  <c r="R152" s="1"/>
  <c r="AB152" s="1"/>
  <c r="AX151"/>
  <c r="AS151"/>
  <c r="AY151" s="1"/>
  <c r="BA151" s="1"/>
  <c r="AR151"/>
  <c r="AE151"/>
  <c r="AC151"/>
  <c r="Q151"/>
  <c r="P151"/>
  <c r="O151"/>
  <c r="R151" s="1"/>
  <c r="AB151" s="1"/>
  <c r="AX150"/>
  <c r="AS150"/>
  <c r="AY150" s="1"/>
  <c r="BA150" s="1"/>
  <c r="AR150"/>
  <c r="AE150"/>
  <c r="AC150"/>
  <c r="Q150"/>
  <c r="P150"/>
  <c r="O150"/>
  <c r="R150" s="1"/>
  <c r="AB150" s="1"/>
  <c r="AX149"/>
  <c r="AX184" s="1"/>
  <c r="AS149"/>
  <c r="AS184" s="1"/>
  <c r="AR149"/>
  <c r="AE149"/>
  <c r="AC149"/>
  <c r="AC184" s="1"/>
  <c r="Q149"/>
  <c r="Q184" s="1"/>
  <c r="P149"/>
  <c r="P184" s="1"/>
  <c r="O149"/>
  <c r="O184" s="1"/>
  <c r="BD148"/>
  <c r="AN397" s="1"/>
  <c r="BC148"/>
  <c r="AM397" s="1"/>
  <c r="BB148"/>
  <c r="AL397" s="1"/>
  <c r="AZ148"/>
  <c r="AJ397" s="1"/>
  <c r="AW148"/>
  <c r="AG397" s="1"/>
  <c r="AV148"/>
  <c r="AF397" s="1"/>
  <c r="AU148"/>
  <c r="AE397" s="1"/>
  <c r="AT148"/>
  <c r="AD397" s="1"/>
  <c r="AQ148"/>
  <c r="AA397" s="1"/>
  <c r="AP148"/>
  <c r="Z397" s="1"/>
  <c r="AO148"/>
  <c r="Y397" s="1"/>
  <c r="AN148"/>
  <c r="X397" s="1"/>
  <c r="AM148"/>
  <c r="W397" s="1"/>
  <c r="AL148"/>
  <c r="V397" s="1"/>
  <c r="AK148"/>
  <c r="U397" s="1"/>
  <c r="AJ148"/>
  <c r="T397" s="1"/>
  <c r="AI148"/>
  <c r="S397" s="1"/>
  <c r="AH148"/>
  <c r="R397" s="1"/>
  <c r="AG148"/>
  <c r="Q397" s="1"/>
  <c r="AD148"/>
  <c r="N397" s="1"/>
  <c r="AA148"/>
  <c r="K397" s="1"/>
  <c r="Z148"/>
  <c r="J397" s="1"/>
  <c r="Y148"/>
  <c r="X148"/>
  <c r="W148"/>
  <c r="V148"/>
  <c r="U148"/>
  <c r="T148"/>
  <c r="S148"/>
  <c r="I397" s="1"/>
  <c r="N148"/>
  <c r="M148"/>
  <c r="L148"/>
  <c r="K148"/>
  <c r="J148"/>
  <c r="I148"/>
  <c r="H148"/>
  <c r="G397" s="1"/>
  <c r="G148"/>
  <c r="F397" s="1"/>
  <c r="AX147"/>
  <c r="AS147"/>
  <c r="AY147" s="1"/>
  <c r="BA147" s="1"/>
  <c r="AR147"/>
  <c r="AE147"/>
  <c r="AC147"/>
  <c r="Q147"/>
  <c r="P147"/>
  <c r="O147"/>
  <c r="R147" s="1"/>
  <c r="AB147" s="1"/>
  <c r="AX146"/>
  <c r="AS146"/>
  <c r="AY146" s="1"/>
  <c r="BA146" s="1"/>
  <c r="AR146"/>
  <c r="AE146"/>
  <c r="AC146"/>
  <c r="Q146"/>
  <c r="P146"/>
  <c r="O146"/>
  <c r="R146" s="1"/>
  <c r="AB146" s="1"/>
  <c r="AX145"/>
  <c r="AY145" s="1"/>
  <c r="BA145" s="1"/>
  <c r="AS145"/>
  <c r="AR145"/>
  <c r="AE145"/>
  <c r="AC145"/>
  <c r="Q145"/>
  <c r="P145"/>
  <c r="O145"/>
  <c r="R145" s="1"/>
  <c r="AB145" s="1"/>
  <c r="AX144"/>
  <c r="AY144" s="1"/>
  <c r="BA144" s="1"/>
  <c r="AS144"/>
  <c r="AR144"/>
  <c r="AE144"/>
  <c r="AC144"/>
  <c r="Q144"/>
  <c r="P144"/>
  <c r="O144"/>
  <c r="R144" s="1"/>
  <c r="AB144" s="1"/>
  <c r="AX143"/>
  <c r="AY143" s="1"/>
  <c r="BA143" s="1"/>
  <c r="AS143"/>
  <c r="AR143"/>
  <c r="AE143"/>
  <c r="AC143"/>
  <c r="Q143"/>
  <c r="P143"/>
  <c r="O143"/>
  <c r="R143" s="1"/>
  <c r="AB143" s="1"/>
  <c r="AX142"/>
  <c r="AY142" s="1"/>
  <c r="BA142" s="1"/>
  <c r="AS142"/>
  <c r="AR142"/>
  <c r="AE142"/>
  <c r="AC142"/>
  <c r="Q142"/>
  <c r="P142"/>
  <c r="O142"/>
  <c r="R142" s="1"/>
  <c r="AB142" s="1"/>
  <c r="AX141"/>
  <c r="AS141"/>
  <c r="AY141" s="1"/>
  <c r="BA141" s="1"/>
  <c r="AR141"/>
  <c r="AE141"/>
  <c r="AC141"/>
  <c r="Q141"/>
  <c r="P141"/>
  <c r="O141"/>
  <c r="R141" s="1"/>
  <c r="AB141" s="1"/>
  <c r="AX140"/>
  <c r="AS140"/>
  <c r="AY140" s="1"/>
  <c r="BA140" s="1"/>
  <c r="AR140"/>
  <c r="AE140"/>
  <c r="AC140"/>
  <c r="Q140"/>
  <c r="P140"/>
  <c r="O140"/>
  <c r="R140" s="1"/>
  <c r="AB140" s="1"/>
  <c r="AX139"/>
  <c r="AS139"/>
  <c r="AY139" s="1"/>
  <c r="BA139" s="1"/>
  <c r="AR139"/>
  <c r="AE139"/>
  <c r="AC139"/>
  <c r="Q139"/>
  <c r="P139"/>
  <c r="O139"/>
  <c r="R139" s="1"/>
  <c r="AB139" s="1"/>
  <c r="AX138"/>
  <c r="AS138"/>
  <c r="AY138" s="1"/>
  <c r="BA138" s="1"/>
  <c r="AR138"/>
  <c r="AE138"/>
  <c r="AC138"/>
  <c r="Q138"/>
  <c r="P138"/>
  <c r="O138"/>
  <c r="R138" s="1"/>
  <c r="AB138" s="1"/>
  <c r="AX137"/>
  <c r="AS137"/>
  <c r="AY137" s="1"/>
  <c r="BA137" s="1"/>
  <c r="AR137"/>
  <c r="AE137"/>
  <c r="AC137"/>
  <c r="Q137"/>
  <c r="P137"/>
  <c r="O137"/>
  <c r="R137" s="1"/>
  <c r="AB137" s="1"/>
  <c r="AX136"/>
  <c r="AS136"/>
  <c r="AY136" s="1"/>
  <c r="BA136" s="1"/>
  <c r="AR136"/>
  <c r="AE136"/>
  <c r="AC136"/>
  <c r="Q136"/>
  <c r="P136"/>
  <c r="O136"/>
  <c r="R136" s="1"/>
  <c r="AB136" s="1"/>
  <c r="AX135"/>
  <c r="AS135"/>
  <c r="AY135" s="1"/>
  <c r="BA135" s="1"/>
  <c r="AR135"/>
  <c r="AE135"/>
  <c r="AC135"/>
  <c r="Q135"/>
  <c r="P135"/>
  <c r="O135"/>
  <c r="R135" s="1"/>
  <c r="AB135" s="1"/>
  <c r="AX134"/>
  <c r="AS134"/>
  <c r="AY134" s="1"/>
  <c r="BA134" s="1"/>
  <c r="AR134"/>
  <c r="AE134"/>
  <c r="AC134"/>
  <c r="Q134"/>
  <c r="P134"/>
  <c r="O134"/>
  <c r="R134" s="1"/>
  <c r="AB134" s="1"/>
  <c r="AX133"/>
  <c r="AS133"/>
  <c r="AY133" s="1"/>
  <c r="BA133" s="1"/>
  <c r="AR133"/>
  <c r="AE133"/>
  <c r="AC133"/>
  <c r="Q133"/>
  <c r="P133"/>
  <c r="O133"/>
  <c r="R133" s="1"/>
  <c r="AB133" s="1"/>
  <c r="AX132"/>
  <c r="AS132"/>
  <c r="AY132" s="1"/>
  <c r="BA132" s="1"/>
  <c r="AR132"/>
  <c r="AE132"/>
  <c r="AC132"/>
  <c r="Q132"/>
  <c r="P132"/>
  <c r="O132"/>
  <c r="R132" s="1"/>
  <c r="AB132" s="1"/>
  <c r="AX131"/>
  <c r="AS131"/>
  <c r="AY131" s="1"/>
  <c r="BA131" s="1"/>
  <c r="AR131"/>
  <c r="AE131"/>
  <c r="AC131"/>
  <c r="Q131"/>
  <c r="P131"/>
  <c r="O131"/>
  <c r="R131" s="1"/>
  <c r="AB131" s="1"/>
  <c r="AX130"/>
  <c r="AS130"/>
  <c r="AY130" s="1"/>
  <c r="BA130" s="1"/>
  <c r="AR130"/>
  <c r="AE130"/>
  <c r="AC130"/>
  <c r="Q130"/>
  <c r="P130"/>
  <c r="O130"/>
  <c r="R130" s="1"/>
  <c r="AB130" s="1"/>
  <c r="AX129"/>
  <c r="AS129"/>
  <c r="AY129" s="1"/>
  <c r="BA129" s="1"/>
  <c r="AR129"/>
  <c r="AE129"/>
  <c r="AC129"/>
  <c r="Q129"/>
  <c r="P129"/>
  <c r="O129"/>
  <c r="R129" s="1"/>
  <c r="AB129" s="1"/>
  <c r="AX128"/>
  <c r="AX148" s="1"/>
  <c r="AH397" s="1"/>
  <c r="AS128"/>
  <c r="AY128" s="1"/>
  <c r="AR128"/>
  <c r="AR148" s="1"/>
  <c r="AB397" s="1"/>
  <c r="AE128"/>
  <c r="AC128"/>
  <c r="AC148" s="1"/>
  <c r="M397" s="1"/>
  <c r="Q128"/>
  <c r="Q148" s="1"/>
  <c r="P128"/>
  <c r="P148" s="1"/>
  <c r="O128"/>
  <c r="O148" s="1"/>
  <c r="BD127"/>
  <c r="AN396" s="1"/>
  <c r="AN401" s="1"/>
  <c r="BC127"/>
  <c r="AM396" s="1"/>
  <c r="AM401" s="1"/>
  <c r="BB127"/>
  <c r="AL396" s="1"/>
  <c r="AL401" s="1"/>
  <c r="AZ127"/>
  <c r="AJ396" s="1"/>
  <c r="AJ401" s="1"/>
  <c r="AW127"/>
  <c r="AG396" s="1"/>
  <c r="AG401" s="1"/>
  <c r="AV127"/>
  <c r="AF396" s="1"/>
  <c r="AF401" s="1"/>
  <c r="AU127"/>
  <c r="AE396" s="1"/>
  <c r="AE401" s="1"/>
  <c r="AT127"/>
  <c r="AD396" s="1"/>
  <c r="AD401" s="1"/>
  <c r="AQ127"/>
  <c r="AA396" s="1"/>
  <c r="AP127"/>
  <c r="Z396" s="1"/>
  <c r="AO127"/>
  <c r="Y396" s="1"/>
  <c r="Y401" s="1"/>
  <c r="AN127"/>
  <c r="X396" s="1"/>
  <c r="X401" s="1"/>
  <c r="AM127"/>
  <c r="W396" s="1"/>
  <c r="W401" s="1"/>
  <c r="AL127"/>
  <c r="V396" s="1"/>
  <c r="V401" s="1"/>
  <c r="AK127"/>
  <c r="U396" s="1"/>
  <c r="U401" s="1"/>
  <c r="AJ127"/>
  <c r="T396" s="1"/>
  <c r="T401" s="1"/>
  <c r="AI127"/>
  <c r="S396" s="1"/>
  <c r="S401" s="1"/>
  <c r="AH127"/>
  <c r="R396" s="1"/>
  <c r="R401" s="1"/>
  <c r="AG127"/>
  <c r="Q396" s="1"/>
  <c r="Q401" s="1"/>
  <c r="AD127"/>
  <c r="AA127"/>
  <c r="K396" s="1"/>
  <c r="K401" s="1"/>
  <c r="Z127"/>
  <c r="J396" s="1"/>
  <c r="J401" s="1"/>
  <c r="Y127"/>
  <c r="X127"/>
  <c r="W127"/>
  <c r="U127"/>
  <c r="T127"/>
  <c r="S127"/>
  <c r="I396" s="1"/>
  <c r="I401" s="1"/>
  <c r="N127"/>
  <c r="M127"/>
  <c r="L127"/>
  <c r="K127"/>
  <c r="J127"/>
  <c r="I127"/>
  <c r="H127"/>
  <c r="G396" s="1"/>
  <c r="G401" s="1"/>
  <c r="G127"/>
  <c r="F396" s="1"/>
  <c r="F401" s="1"/>
  <c r="AX126"/>
  <c r="AY126" s="1"/>
  <c r="BA126" s="1"/>
  <c r="AS126"/>
  <c r="AR126"/>
  <c r="AE126"/>
  <c r="AC126"/>
  <c r="Q126"/>
  <c r="P126"/>
  <c r="R126" s="1"/>
  <c r="AB126" s="1"/>
  <c r="O126"/>
  <c r="AX125"/>
  <c r="AY125" s="1"/>
  <c r="BA125" s="1"/>
  <c r="AS125"/>
  <c r="AR125"/>
  <c r="AE125"/>
  <c r="AC125"/>
  <c r="Q125"/>
  <c r="P125"/>
  <c r="R125" s="1"/>
  <c r="AB125" s="1"/>
  <c r="O125"/>
  <c r="AX124"/>
  <c r="AY124" s="1"/>
  <c r="BA124" s="1"/>
  <c r="AS124"/>
  <c r="AR124"/>
  <c r="AE124"/>
  <c r="AC124"/>
  <c r="Q124"/>
  <c r="P124"/>
  <c r="R124" s="1"/>
  <c r="AB124" s="1"/>
  <c r="O124"/>
  <c r="AX123"/>
  <c r="AY123" s="1"/>
  <c r="BA123" s="1"/>
  <c r="AS123"/>
  <c r="AR123"/>
  <c r="AE123"/>
  <c r="AC123"/>
  <c r="Q123"/>
  <c r="P123"/>
  <c r="R123" s="1"/>
  <c r="AB123" s="1"/>
  <c r="O123"/>
  <c r="AX122"/>
  <c r="AY122" s="1"/>
  <c r="BA122" s="1"/>
  <c r="AS122"/>
  <c r="AR122"/>
  <c r="AE122"/>
  <c r="AC122"/>
  <c r="Q122"/>
  <c r="P122"/>
  <c r="O122"/>
  <c r="R122" s="1"/>
  <c r="AB122" s="1"/>
  <c r="AX121"/>
  <c r="AS121"/>
  <c r="AY121" s="1"/>
  <c r="BA121" s="1"/>
  <c r="AR121"/>
  <c r="AE121"/>
  <c r="AC121"/>
  <c r="Q121"/>
  <c r="P121"/>
  <c r="O121"/>
  <c r="R121" s="1"/>
  <c r="AB121" s="1"/>
  <c r="AX120"/>
  <c r="AS120"/>
  <c r="AY120" s="1"/>
  <c r="BA120" s="1"/>
  <c r="AR120"/>
  <c r="AE120"/>
  <c r="AC120"/>
  <c r="Q120"/>
  <c r="P120"/>
  <c r="O120"/>
  <c r="R120" s="1"/>
  <c r="AB120" s="1"/>
  <c r="AX119"/>
  <c r="AS119"/>
  <c r="AY119" s="1"/>
  <c r="BA119" s="1"/>
  <c r="AR119"/>
  <c r="AE119"/>
  <c r="AC119"/>
  <c r="Q119"/>
  <c r="P119"/>
  <c r="O119"/>
  <c r="R119" s="1"/>
  <c r="AB119" s="1"/>
  <c r="AX118"/>
  <c r="AS118"/>
  <c r="AY118" s="1"/>
  <c r="BA118" s="1"/>
  <c r="AR118"/>
  <c r="AE118"/>
  <c r="AC118"/>
  <c r="Q118"/>
  <c r="P118"/>
  <c r="O118"/>
  <c r="R118" s="1"/>
  <c r="AB118" s="1"/>
  <c r="AX117"/>
  <c r="AS117"/>
  <c r="AY117" s="1"/>
  <c r="BA117" s="1"/>
  <c r="AR117"/>
  <c r="AE117"/>
  <c r="AC117"/>
  <c r="Q117"/>
  <c r="P117"/>
  <c r="O117"/>
  <c r="R117" s="1"/>
  <c r="AB117" s="1"/>
  <c r="AX116"/>
  <c r="AS116"/>
  <c r="AY116" s="1"/>
  <c r="BA116" s="1"/>
  <c r="AR116"/>
  <c r="AE116"/>
  <c r="AC116"/>
  <c r="Q116"/>
  <c r="P116"/>
  <c r="O116"/>
  <c r="R116" s="1"/>
  <c r="AB116" s="1"/>
  <c r="AX115"/>
  <c r="AY115" s="1"/>
  <c r="BA115" s="1"/>
  <c r="AS115"/>
  <c r="AR115"/>
  <c r="AE115"/>
  <c r="AC115"/>
  <c r="Q115"/>
  <c r="P115"/>
  <c r="O115"/>
  <c r="R115" s="1"/>
  <c r="AB115" s="1"/>
  <c r="AX114"/>
  <c r="AS114"/>
  <c r="AY114" s="1"/>
  <c r="BA114" s="1"/>
  <c r="AR114"/>
  <c r="AE114"/>
  <c r="AC114"/>
  <c r="Q114"/>
  <c r="P114"/>
  <c r="O114"/>
  <c r="R114" s="1"/>
  <c r="AB114" s="1"/>
  <c r="AX113"/>
  <c r="AY113" s="1"/>
  <c r="BA113" s="1"/>
  <c r="AS113"/>
  <c r="AR113"/>
  <c r="AE113"/>
  <c r="AC113"/>
  <c r="Q113"/>
  <c r="P113"/>
  <c r="R113" s="1"/>
  <c r="AB113" s="1"/>
  <c r="O113"/>
  <c r="AX112"/>
  <c r="AY112" s="1"/>
  <c r="BA112" s="1"/>
  <c r="AS112"/>
  <c r="AR112"/>
  <c r="AE112"/>
  <c r="AC112"/>
  <c r="Q112"/>
  <c r="P112"/>
  <c r="R112" s="1"/>
  <c r="AB112" s="1"/>
  <c r="O112"/>
  <c r="AX111"/>
  <c r="AY111" s="1"/>
  <c r="BA111" s="1"/>
  <c r="AS111"/>
  <c r="AR111"/>
  <c r="AE111"/>
  <c r="AC111"/>
  <c r="Q111"/>
  <c r="P111"/>
  <c r="R111" s="1"/>
  <c r="AB111" s="1"/>
  <c r="O111"/>
  <c r="AX110"/>
  <c r="AY110" s="1"/>
  <c r="BA110" s="1"/>
  <c r="AS110"/>
  <c r="AR110"/>
  <c r="AE110"/>
  <c r="AC110"/>
  <c r="Q110"/>
  <c r="P110"/>
  <c r="R110" s="1"/>
  <c r="AB110" s="1"/>
  <c r="O110"/>
  <c r="AX109"/>
  <c r="AY109" s="1"/>
  <c r="BA109" s="1"/>
  <c r="AS109"/>
  <c r="AR109"/>
  <c r="AE109"/>
  <c r="AC109"/>
  <c r="Q109"/>
  <c r="P109"/>
  <c r="R109" s="1"/>
  <c r="AB109" s="1"/>
  <c r="O109"/>
  <c r="AX108"/>
  <c r="AX127" s="1"/>
  <c r="AS108"/>
  <c r="AS127" s="1"/>
  <c r="AC396" s="1"/>
  <c r="AR108"/>
  <c r="AR127" s="1"/>
  <c r="AB396" s="1"/>
  <c r="AE108"/>
  <c r="AC108"/>
  <c r="AC127" s="1"/>
  <c r="M396" s="1"/>
  <c r="Q108"/>
  <c r="Q127" s="1"/>
  <c r="P108"/>
  <c r="R108" s="1"/>
  <c r="O108"/>
  <c r="O127" s="1"/>
  <c r="AF104"/>
  <c r="E104"/>
  <c r="BD103"/>
  <c r="AN404" s="1"/>
  <c r="BC103"/>
  <c r="AM404" s="1"/>
  <c r="BB103"/>
  <c r="AL404" s="1"/>
  <c r="AZ103"/>
  <c r="AJ404" s="1"/>
  <c r="AW103"/>
  <c r="AG404" s="1"/>
  <c r="AV103"/>
  <c r="AF404" s="1"/>
  <c r="AU103"/>
  <c r="AE404" s="1"/>
  <c r="AT103"/>
  <c r="AD404" s="1"/>
  <c r="AQ103"/>
  <c r="AA404" s="1"/>
  <c r="AP103"/>
  <c r="Z404" s="1"/>
  <c r="AO103"/>
  <c r="Y404" s="1"/>
  <c r="AN103"/>
  <c r="X404" s="1"/>
  <c r="AM103"/>
  <c r="W404" s="1"/>
  <c r="AL103"/>
  <c r="V404" s="1"/>
  <c r="AK103"/>
  <c r="U404" s="1"/>
  <c r="AJ103"/>
  <c r="T404" s="1"/>
  <c r="AI103"/>
  <c r="S404" s="1"/>
  <c r="AH103"/>
  <c r="R404" s="1"/>
  <c r="AG103"/>
  <c r="Q404" s="1"/>
  <c r="AD103"/>
  <c r="N404" s="1"/>
  <c r="AA103"/>
  <c r="K404" s="1"/>
  <c r="Z103"/>
  <c r="J404" s="1"/>
  <c r="Y103"/>
  <c r="Y104" s="1"/>
  <c r="X103"/>
  <c r="X104" s="1"/>
  <c r="W103"/>
  <c r="W104" s="1"/>
  <c r="V103"/>
  <c r="V104" s="1"/>
  <c r="U103"/>
  <c r="U104" s="1"/>
  <c r="T103"/>
  <c r="T104" s="1"/>
  <c r="S103"/>
  <c r="I404" s="1"/>
  <c r="N103"/>
  <c r="N104" s="1"/>
  <c r="M103"/>
  <c r="M104" s="1"/>
  <c r="L103"/>
  <c r="L104" s="1"/>
  <c r="K103"/>
  <c r="K104" s="1"/>
  <c r="J103"/>
  <c r="J104" s="1"/>
  <c r="I103"/>
  <c r="I104" s="1"/>
  <c r="H103"/>
  <c r="G404" s="1"/>
  <c r="G103"/>
  <c r="F404" s="1"/>
  <c r="AX102"/>
  <c r="AY102" s="1"/>
  <c r="BA102" s="1"/>
  <c r="AS102"/>
  <c r="AR102"/>
  <c r="AE102"/>
  <c r="AC102"/>
  <c r="Q102"/>
  <c r="P102"/>
  <c r="R102" s="1"/>
  <c r="AB102" s="1"/>
  <c r="O102"/>
  <c r="AX101"/>
  <c r="AY101" s="1"/>
  <c r="BA101" s="1"/>
  <c r="AS101"/>
  <c r="AR101"/>
  <c r="AE101"/>
  <c r="AC101"/>
  <c r="Q101"/>
  <c r="P101"/>
  <c r="R101" s="1"/>
  <c r="AB101" s="1"/>
  <c r="O101"/>
  <c r="AX100"/>
  <c r="AY100" s="1"/>
  <c r="BA100" s="1"/>
  <c r="AS100"/>
  <c r="AR100"/>
  <c r="AE100"/>
  <c r="AC100"/>
  <c r="Q100"/>
  <c r="P100"/>
  <c r="R100" s="1"/>
  <c r="AB100" s="1"/>
  <c r="O100"/>
  <c r="AX99"/>
  <c r="AY99" s="1"/>
  <c r="BA99" s="1"/>
  <c r="AS99"/>
  <c r="AR99"/>
  <c r="AE99"/>
  <c r="AC99"/>
  <c r="Q99"/>
  <c r="P99"/>
  <c r="R99" s="1"/>
  <c r="AB99" s="1"/>
  <c r="O99"/>
  <c r="AX98"/>
  <c r="AY98" s="1"/>
  <c r="BA98" s="1"/>
  <c r="AS98"/>
  <c r="AR98"/>
  <c r="AE98"/>
  <c r="AC98"/>
  <c r="Q98"/>
  <c r="P98"/>
  <c r="R98" s="1"/>
  <c r="AB98" s="1"/>
  <c r="O98"/>
  <c r="AX97"/>
  <c r="AY97" s="1"/>
  <c r="BA97" s="1"/>
  <c r="AS97"/>
  <c r="AR97"/>
  <c r="AE97"/>
  <c r="AC97"/>
  <c r="Q97"/>
  <c r="P97"/>
  <c r="R97" s="1"/>
  <c r="AB97" s="1"/>
  <c r="O97"/>
  <c r="AX96"/>
  <c r="AY96" s="1"/>
  <c r="BA96" s="1"/>
  <c r="AS96"/>
  <c r="AR96"/>
  <c r="AE96"/>
  <c r="AC96"/>
  <c r="Q96"/>
  <c r="P96"/>
  <c r="R96" s="1"/>
  <c r="AB96" s="1"/>
  <c r="O96"/>
  <c r="AX95"/>
  <c r="AY95" s="1"/>
  <c r="BA95" s="1"/>
  <c r="AS95"/>
  <c r="AR95"/>
  <c r="AE95"/>
  <c r="AC95"/>
  <c r="Q95"/>
  <c r="P95"/>
  <c r="R95" s="1"/>
  <c r="AB95" s="1"/>
  <c r="O95"/>
  <c r="AX94"/>
  <c r="AY94" s="1"/>
  <c r="BA94" s="1"/>
  <c r="AS94"/>
  <c r="AR94"/>
  <c r="AE94"/>
  <c r="AC94"/>
  <c r="Q94"/>
  <c r="P94"/>
  <c r="R94" s="1"/>
  <c r="AB94" s="1"/>
  <c r="O94"/>
  <c r="AX93"/>
  <c r="AY93" s="1"/>
  <c r="BA93" s="1"/>
  <c r="AS93"/>
  <c r="AR93"/>
  <c r="AE93"/>
  <c r="AC93"/>
  <c r="Q93"/>
  <c r="P93"/>
  <c r="R93" s="1"/>
  <c r="AB93" s="1"/>
  <c r="O93"/>
  <c r="AX92"/>
  <c r="AY92" s="1"/>
  <c r="BA92" s="1"/>
  <c r="AS92"/>
  <c r="AR92"/>
  <c r="AE92"/>
  <c r="AC92"/>
  <c r="Q92"/>
  <c r="P92"/>
  <c r="R92" s="1"/>
  <c r="AB92" s="1"/>
  <c r="O92"/>
  <c r="AX91"/>
  <c r="AY91" s="1"/>
  <c r="BA91" s="1"/>
  <c r="AS91"/>
  <c r="AR91"/>
  <c r="AE91"/>
  <c r="AC91"/>
  <c r="Q91"/>
  <c r="P91"/>
  <c r="R91" s="1"/>
  <c r="AB91" s="1"/>
  <c r="O91"/>
  <c r="AX90"/>
  <c r="AY90" s="1"/>
  <c r="BA90" s="1"/>
  <c r="AS90"/>
  <c r="AR90"/>
  <c r="AE90"/>
  <c r="AC90"/>
  <c r="Q90"/>
  <c r="P90"/>
  <c r="R90" s="1"/>
  <c r="AB90" s="1"/>
  <c r="O90"/>
  <c r="AX89"/>
  <c r="AY89" s="1"/>
  <c r="BA89" s="1"/>
  <c r="AS89"/>
  <c r="AR89"/>
  <c r="AE89"/>
  <c r="AC89"/>
  <c r="Q89"/>
  <c r="P89"/>
  <c r="R89" s="1"/>
  <c r="AB89" s="1"/>
  <c r="O89"/>
  <c r="AX88"/>
  <c r="AX103" s="1"/>
  <c r="AS88"/>
  <c r="AS103" s="1"/>
  <c r="AR88"/>
  <c r="AR103" s="1"/>
  <c r="AE88"/>
  <c r="AC88"/>
  <c r="AC103" s="1"/>
  <c r="Q88"/>
  <c r="Q103" s="1"/>
  <c r="P88"/>
  <c r="P103" s="1"/>
  <c r="O88"/>
  <c r="O103" s="1"/>
  <c r="BD87"/>
  <c r="AN403" s="1"/>
  <c r="BC87"/>
  <c r="AM403" s="1"/>
  <c r="BB87"/>
  <c r="AL403" s="1"/>
  <c r="AZ87"/>
  <c r="AJ403" s="1"/>
  <c r="AW87"/>
  <c r="AG403" s="1"/>
  <c r="AV87"/>
  <c r="AF403" s="1"/>
  <c r="AU87"/>
  <c r="AE403" s="1"/>
  <c r="AT87"/>
  <c r="AD403" s="1"/>
  <c r="AQ87"/>
  <c r="AA403" s="1"/>
  <c r="AP87"/>
  <c r="Z403" s="1"/>
  <c r="AO87"/>
  <c r="Y403" s="1"/>
  <c r="AN87"/>
  <c r="X403" s="1"/>
  <c r="AM87"/>
  <c r="W403" s="1"/>
  <c r="AL87"/>
  <c r="V403" s="1"/>
  <c r="AK87"/>
  <c r="U403" s="1"/>
  <c r="AJ87"/>
  <c r="T403" s="1"/>
  <c r="AI87"/>
  <c r="S403" s="1"/>
  <c r="AH87"/>
  <c r="R403" s="1"/>
  <c r="AG87"/>
  <c r="Q403" s="1"/>
  <c r="AD87"/>
  <c r="N403" s="1"/>
  <c r="AA87"/>
  <c r="K403" s="1"/>
  <c r="Z87"/>
  <c r="J403" s="1"/>
  <c r="Y87"/>
  <c r="X87"/>
  <c r="W87"/>
  <c r="V87"/>
  <c r="U87"/>
  <c r="T87"/>
  <c r="S87"/>
  <c r="I403" s="1"/>
  <c r="N87"/>
  <c r="M87"/>
  <c r="L87"/>
  <c r="K87"/>
  <c r="J87"/>
  <c r="I87"/>
  <c r="H87"/>
  <c r="G403" s="1"/>
  <c r="G87"/>
  <c r="F403" s="1"/>
  <c r="AX86"/>
  <c r="AS86"/>
  <c r="AY86" s="1"/>
  <c r="BA86" s="1"/>
  <c r="AR86"/>
  <c r="AE86"/>
  <c r="AC86"/>
  <c r="Q86"/>
  <c r="P86"/>
  <c r="O86"/>
  <c r="R86" s="1"/>
  <c r="AB86" s="1"/>
  <c r="AX85"/>
  <c r="AS85"/>
  <c r="AY85" s="1"/>
  <c r="BA85" s="1"/>
  <c r="AR85"/>
  <c r="AE85"/>
  <c r="AC85"/>
  <c r="Q85"/>
  <c r="P85"/>
  <c r="O85"/>
  <c r="R85" s="1"/>
  <c r="AB85" s="1"/>
  <c r="AX84"/>
  <c r="AS84"/>
  <c r="AY84" s="1"/>
  <c r="BA84" s="1"/>
  <c r="AR84"/>
  <c r="AE84"/>
  <c r="AC84"/>
  <c r="Q84"/>
  <c r="P84"/>
  <c r="O84"/>
  <c r="R84" s="1"/>
  <c r="AB84" s="1"/>
  <c r="AX83"/>
  <c r="AS83"/>
  <c r="AY83" s="1"/>
  <c r="BA83" s="1"/>
  <c r="AR83"/>
  <c r="AE83"/>
  <c r="AC83"/>
  <c r="Q83"/>
  <c r="P83"/>
  <c r="O83"/>
  <c r="R83" s="1"/>
  <c r="AB83" s="1"/>
  <c r="AX82"/>
  <c r="AS82"/>
  <c r="AY82" s="1"/>
  <c r="BA82" s="1"/>
  <c r="AR82"/>
  <c r="AE82"/>
  <c r="AC82"/>
  <c r="Q82"/>
  <c r="P82"/>
  <c r="O82"/>
  <c r="R82" s="1"/>
  <c r="AB82" s="1"/>
  <c r="AX81"/>
  <c r="AS81"/>
  <c r="AY81" s="1"/>
  <c r="BA81" s="1"/>
  <c r="AR81"/>
  <c r="AE81"/>
  <c r="AC81"/>
  <c r="Q81"/>
  <c r="P81"/>
  <c r="O81"/>
  <c r="R81" s="1"/>
  <c r="AB81" s="1"/>
  <c r="AX80"/>
  <c r="AS80"/>
  <c r="AY80" s="1"/>
  <c r="BA80" s="1"/>
  <c r="AR80"/>
  <c r="AE80"/>
  <c r="AC80"/>
  <c r="Q80"/>
  <c r="P80"/>
  <c r="O80"/>
  <c r="R80" s="1"/>
  <c r="AB80" s="1"/>
  <c r="AX79"/>
  <c r="AS79"/>
  <c r="AY79" s="1"/>
  <c r="BA79" s="1"/>
  <c r="AR79"/>
  <c r="AE79"/>
  <c r="AC79"/>
  <c r="Q79"/>
  <c r="P79"/>
  <c r="O79"/>
  <c r="R79" s="1"/>
  <c r="AB79" s="1"/>
  <c r="AX78"/>
  <c r="AS78"/>
  <c r="AY78" s="1"/>
  <c r="BA78" s="1"/>
  <c r="AR78"/>
  <c r="AE78"/>
  <c r="AC78"/>
  <c r="Q78"/>
  <c r="P78"/>
  <c r="O78"/>
  <c r="R78" s="1"/>
  <c r="AB78" s="1"/>
  <c r="AX77"/>
  <c r="AS77"/>
  <c r="AY77" s="1"/>
  <c r="BA77" s="1"/>
  <c r="AR77"/>
  <c r="AE77"/>
  <c r="AC77"/>
  <c r="Q77"/>
  <c r="P77"/>
  <c r="O77"/>
  <c r="R77" s="1"/>
  <c r="AB77" s="1"/>
  <c r="AX76"/>
  <c r="AS76"/>
  <c r="AY76" s="1"/>
  <c r="BA76" s="1"/>
  <c r="AR76"/>
  <c r="AE76"/>
  <c r="AC76"/>
  <c r="Q76"/>
  <c r="P76"/>
  <c r="O76"/>
  <c r="R76" s="1"/>
  <c r="AB76" s="1"/>
  <c r="AX75"/>
  <c r="AS75"/>
  <c r="AY75" s="1"/>
  <c r="BA75" s="1"/>
  <c r="AR75"/>
  <c r="AE75"/>
  <c r="AC75"/>
  <c r="Q75"/>
  <c r="P75"/>
  <c r="O75"/>
  <c r="R75" s="1"/>
  <c r="AB75" s="1"/>
  <c r="AX74"/>
  <c r="AS74"/>
  <c r="AY74" s="1"/>
  <c r="BA74" s="1"/>
  <c r="AR74"/>
  <c r="AE74"/>
  <c r="AC74"/>
  <c r="Q74"/>
  <c r="P74"/>
  <c r="O74"/>
  <c r="R74" s="1"/>
  <c r="AB74" s="1"/>
  <c r="AX73"/>
  <c r="AS73"/>
  <c r="AY73" s="1"/>
  <c r="BA73" s="1"/>
  <c r="AR73"/>
  <c r="AE73"/>
  <c r="AC73"/>
  <c r="Q73"/>
  <c r="P73"/>
  <c r="O73"/>
  <c r="R73" s="1"/>
  <c r="AB73" s="1"/>
  <c r="AX72"/>
  <c r="AS72"/>
  <c r="AY72" s="1"/>
  <c r="BA72" s="1"/>
  <c r="AR72"/>
  <c r="AE72"/>
  <c r="AC72"/>
  <c r="Q72"/>
  <c r="P72"/>
  <c r="O72"/>
  <c r="R72" s="1"/>
  <c r="AB72" s="1"/>
  <c r="AX71"/>
  <c r="AS71"/>
  <c r="AY71" s="1"/>
  <c r="BA71" s="1"/>
  <c r="AR71"/>
  <c r="AE71"/>
  <c r="AC71"/>
  <c r="Q71"/>
  <c r="P71"/>
  <c r="O71"/>
  <c r="R71" s="1"/>
  <c r="AB71" s="1"/>
  <c r="AX70"/>
  <c r="AS70"/>
  <c r="AY70" s="1"/>
  <c r="BA70" s="1"/>
  <c r="AR70"/>
  <c r="AE70"/>
  <c r="AC70"/>
  <c r="Q70"/>
  <c r="P70"/>
  <c r="O70"/>
  <c r="R70" s="1"/>
  <c r="AB70" s="1"/>
  <c r="AX69"/>
  <c r="AX87" s="1"/>
  <c r="AH403" s="1"/>
  <c r="AS69"/>
  <c r="AY69" s="1"/>
  <c r="AR69"/>
  <c r="AR87" s="1"/>
  <c r="AB403" s="1"/>
  <c r="AE69"/>
  <c r="AC69"/>
  <c r="AC87" s="1"/>
  <c r="M403" s="1"/>
  <c r="Q69"/>
  <c r="Q87" s="1"/>
  <c r="P69"/>
  <c r="P87" s="1"/>
  <c r="O69"/>
  <c r="O87" s="1"/>
  <c r="BD68"/>
  <c r="AN402" s="1"/>
  <c r="AN405" s="1"/>
  <c r="BC68"/>
  <c r="AM402" s="1"/>
  <c r="AM405" s="1"/>
  <c r="BB68"/>
  <c r="AL402" s="1"/>
  <c r="AL405" s="1"/>
  <c r="AZ68"/>
  <c r="AJ402" s="1"/>
  <c r="AJ405" s="1"/>
  <c r="AW68"/>
  <c r="AG402" s="1"/>
  <c r="AG405" s="1"/>
  <c r="AV68"/>
  <c r="AF402" s="1"/>
  <c r="AF405" s="1"/>
  <c r="AU68"/>
  <c r="AE402" s="1"/>
  <c r="AE405" s="1"/>
  <c r="AQ68"/>
  <c r="AA402" s="1"/>
  <c r="AA405" s="1"/>
  <c r="AP68"/>
  <c r="Z402" s="1"/>
  <c r="Z405" s="1"/>
  <c r="AO68"/>
  <c r="Y402" s="1"/>
  <c r="Y405" s="1"/>
  <c r="AN68"/>
  <c r="X402" s="1"/>
  <c r="X405" s="1"/>
  <c r="AM68"/>
  <c r="W402" s="1"/>
  <c r="W405" s="1"/>
  <c r="AL68"/>
  <c r="V402" s="1"/>
  <c r="V405" s="1"/>
  <c r="AK68"/>
  <c r="U402" s="1"/>
  <c r="U405" s="1"/>
  <c r="AJ68"/>
  <c r="T402" s="1"/>
  <c r="T405" s="1"/>
  <c r="AI68"/>
  <c r="S402" s="1"/>
  <c r="S405" s="1"/>
  <c r="AH68"/>
  <c r="R402" s="1"/>
  <c r="R405" s="1"/>
  <c r="AG68"/>
  <c r="Q402" s="1"/>
  <c r="Q405" s="1"/>
  <c r="AD68"/>
  <c r="N402" s="1"/>
  <c r="AA68"/>
  <c r="K402" s="1"/>
  <c r="K405" s="1"/>
  <c r="Z68"/>
  <c r="J402" s="1"/>
  <c r="J405" s="1"/>
  <c r="Y68"/>
  <c r="X68"/>
  <c r="W68"/>
  <c r="V68"/>
  <c r="U68"/>
  <c r="T68"/>
  <c r="S68"/>
  <c r="I402" s="1"/>
  <c r="I405" s="1"/>
  <c r="N68"/>
  <c r="M68"/>
  <c r="L68"/>
  <c r="K68"/>
  <c r="J68"/>
  <c r="I68"/>
  <c r="H68"/>
  <c r="G402" s="1"/>
  <c r="G405" s="1"/>
  <c r="G68"/>
  <c r="F402" s="1"/>
  <c r="F405" s="1"/>
  <c r="AX67"/>
  <c r="AY67" s="1"/>
  <c r="BA67" s="1"/>
  <c r="AS67"/>
  <c r="AR67"/>
  <c r="AE67"/>
  <c r="AC67"/>
  <c r="Q67"/>
  <c r="P67"/>
  <c r="O67"/>
  <c r="R67" s="1"/>
  <c r="AB67" s="1"/>
  <c r="AX66"/>
  <c r="AY66" s="1"/>
  <c r="BA66" s="1"/>
  <c r="AS66"/>
  <c r="AR66"/>
  <c r="AE66"/>
  <c r="AC66"/>
  <c r="Q66"/>
  <c r="P66"/>
  <c r="O66"/>
  <c r="R66" s="1"/>
  <c r="AB66" s="1"/>
  <c r="AX65"/>
  <c r="AS65"/>
  <c r="AY65" s="1"/>
  <c r="BA65" s="1"/>
  <c r="AR65"/>
  <c r="AE65"/>
  <c r="AC65"/>
  <c r="Q65"/>
  <c r="P65"/>
  <c r="O65"/>
  <c r="R65" s="1"/>
  <c r="AB65" s="1"/>
  <c r="AX64"/>
  <c r="AY64" s="1"/>
  <c r="BA64" s="1"/>
  <c r="AS64"/>
  <c r="AR64"/>
  <c r="AE64"/>
  <c r="AC64"/>
  <c r="Q64"/>
  <c r="P64"/>
  <c r="R64" s="1"/>
  <c r="AB64" s="1"/>
  <c r="O64"/>
  <c r="AX63"/>
  <c r="AY63" s="1"/>
  <c r="BA63" s="1"/>
  <c r="AS63"/>
  <c r="AR63"/>
  <c r="AE63"/>
  <c r="AC63"/>
  <c r="Q63"/>
  <c r="P63"/>
  <c r="R63" s="1"/>
  <c r="AB63" s="1"/>
  <c r="O63"/>
  <c r="AX62"/>
  <c r="AY62" s="1"/>
  <c r="BA62" s="1"/>
  <c r="AS62"/>
  <c r="AR62"/>
  <c r="AE62"/>
  <c r="AC62"/>
  <c r="Q62"/>
  <c r="P62"/>
  <c r="R62" s="1"/>
  <c r="AB62" s="1"/>
  <c r="O62"/>
  <c r="AX61"/>
  <c r="AY61" s="1"/>
  <c r="BA61" s="1"/>
  <c r="AS61"/>
  <c r="AR61"/>
  <c r="AE61"/>
  <c r="AC61"/>
  <c r="Q61"/>
  <c r="P61"/>
  <c r="R61" s="1"/>
  <c r="AB61" s="1"/>
  <c r="O61"/>
  <c r="AX60"/>
  <c r="AY60" s="1"/>
  <c r="BA60" s="1"/>
  <c r="AS60"/>
  <c r="AR60"/>
  <c r="AE60"/>
  <c r="AC60"/>
  <c r="Q60"/>
  <c r="P60"/>
  <c r="R60" s="1"/>
  <c r="AB60" s="1"/>
  <c r="O60"/>
  <c r="AX59"/>
  <c r="AY59" s="1"/>
  <c r="BA59" s="1"/>
  <c r="AS59"/>
  <c r="AR59"/>
  <c r="AE59"/>
  <c r="AC59"/>
  <c r="Q59"/>
  <c r="P59"/>
  <c r="R59" s="1"/>
  <c r="AB59" s="1"/>
  <c r="O59"/>
  <c r="AX58"/>
  <c r="AY58" s="1"/>
  <c r="BA58" s="1"/>
  <c r="AS58"/>
  <c r="AR58"/>
  <c r="AE58"/>
  <c r="AC58"/>
  <c r="Q58"/>
  <c r="P58"/>
  <c r="R58" s="1"/>
  <c r="AB58" s="1"/>
  <c r="O58"/>
  <c r="AX57"/>
  <c r="AY57" s="1"/>
  <c r="BA57" s="1"/>
  <c r="AS57"/>
  <c r="AR57"/>
  <c r="AE57"/>
  <c r="AC57"/>
  <c r="Q57"/>
  <c r="P57"/>
  <c r="R57" s="1"/>
  <c r="AB57" s="1"/>
  <c r="O57"/>
  <c r="AX56"/>
  <c r="AY56" s="1"/>
  <c r="BA56" s="1"/>
  <c r="AS56"/>
  <c r="AR56"/>
  <c r="AE56"/>
  <c r="AC56"/>
  <c r="Q56"/>
  <c r="P56"/>
  <c r="R56" s="1"/>
  <c r="AB56" s="1"/>
  <c r="O56"/>
  <c r="AX55"/>
  <c r="AY55" s="1"/>
  <c r="BA55" s="1"/>
  <c r="AS55"/>
  <c r="AR55"/>
  <c r="AE55"/>
  <c r="AC55"/>
  <c r="Q55"/>
  <c r="P55"/>
  <c r="R55" s="1"/>
  <c r="AB55" s="1"/>
  <c r="O55"/>
  <c r="AX54"/>
  <c r="AY54" s="1"/>
  <c r="BA54" s="1"/>
  <c r="AS54"/>
  <c r="AR54"/>
  <c r="AE54"/>
  <c r="AC54"/>
  <c r="Q54"/>
  <c r="P54"/>
  <c r="R54" s="1"/>
  <c r="AB54" s="1"/>
  <c r="O54"/>
  <c r="AX53"/>
  <c r="AY53" s="1"/>
  <c r="BA53" s="1"/>
  <c r="AS53"/>
  <c r="AR53"/>
  <c r="AE53"/>
  <c r="AC53"/>
  <c r="Q53"/>
  <c r="P53"/>
  <c r="R53" s="1"/>
  <c r="AB53" s="1"/>
  <c r="O53"/>
  <c r="AX52"/>
  <c r="AY52" s="1"/>
  <c r="BA52" s="1"/>
  <c r="AT52"/>
  <c r="AS52"/>
  <c r="AR52"/>
  <c r="AE52"/>
  <c r="AC52"/>
  <c r="Q52"/>
  <c r="P52"/>
  <c r="O52"/>
  <c r="R52" s="1"/>
  <c r="AB52" s="1"/>
  <c r="AT51"/>
  <c r="AT68" s="1"/>
  <c r="AD402" s="1"/>
  <c r="AD405" s="1"/>
  <c r="AD406" s="1"/>
  <c r="AS51"/>
  <c r="AR51"/>
  <c r="AE51"/>
  <c r="AC51"/>
  <c r="Q51"/>
  <c r="P51"/>
  <c r="R51" s="1"/>
  <c r="AB51" s="1"/>
  <c r="O51"/>
  <c r="AX50"/>
  <c r="AY50" s="1"/>
  <c r="BA50" s="1"/>
  <c r="AS50"/>
  <c r="AR50"/>
  <c r="AE50"/>
  <c r="AC50"/>
  <c r="Q50"/>
  <c r="P50"/>
  <c r="R50" s="1"/>
  <c r="AB50" s="1"/>
  <c r="O50"/>
  <c r="AX49"/>
  <c r="AY49" s="1"/>
  <c r="BA49" s="1"/>
  <c r="AS49"/>
  <c r="AR49"/>
  <c r="AE49"/>
  <c r="AC49"/>
  <c r="Q49"/>
  <c r="P49"/>
  <c r="R49" s="1"/>
  <c r="AB49" s="1"/>
  <c r="O49"/>
  <c r="AX48"/>
  <c r="AY48" s="1"/>
  <c r="BA48" s="1"/>
  <c r="AS48"/>
  <c r="AR48"/>
  <c r="AE48"/>
  <c r="AC48"/>
  <c r="Q48"/>
  <c r="P48"/>
  <c r="R48" s="1"/>
  <c r="AB48" s="1"/>
  <c r="O48"/>
  <c r="AX47"/>
  <c r="AY47" s="1"/>
  <c r="BA47" s="1"/>
  <c r="AS47"/>
  <c r="AR47"/>
  <c r="AE47"/>
  <c r="AC47"/>
  <c r="Q47"/>
  <c r="P47"/>
  <c r="R47" s="1"/>
  <c r="AB47" s="1"/>
  <c r="O47"/>
  <c r="AX46"/>
  <c r="AS46"/>
  <c r="AS68" s="1"/>
  <c r="AC402" s="1"/>
  <c r="AR46"/>
  <c r="AR68" s="1"/>
  <c r="AB402" s="1"/>
  <c r="AE46"/>
  <c r="AC46"/>
  <c r="AC68" s="1"/>
  <c r="M402" s="1"/>
  <c r="Q46"/>
  <c r="Q68" s="1"/>
  <c r="P46"/>
  <c r="P68" s="1"/>
  <c r="O46"/>
  <c r="O68" s="1"/>
  <c r="AF42"/>
  <c r="E42"/>
  <c r="BD41"/>
  <c r="AN394" s="1"/>
  <c r="BC41"/>
  <c r="AM394" s="1"/>
  <c r="BB41"/>
  <c r="AL394" s="1"/>
  <c r="AZ41"/>
  <c r="AJ394" s="1"/>
  <c r="AW41"/>
  <c r="AG394" s="1"/>
  <c r="AV41"/>
  <c r="AF394" s="1"/>
  <c r="AU41"/>
  <c r="AE394" s="1"/>
  <c r="AT41"/>
  <c r="AD394" s="1"/>
  <c r="AQ41"/>
  <c r="AA394" s="1"/>
  <c r="AP41"/>
  <c r="Z394" s="1"/>
  <c r="AO41"/>
  <c r="Y394" s="1"/>
  <c r="AN41"/>
  <c r="X394" s="1"/>
  <c r="AM41"/>
  <c r="W394" s="1"/>
  <c r="AL41"/>
  <c r="V394" s="1"/>
  <c r="AK41"/>
  <c r="U394" s="1"/>
  <c r="AJ41"/>
  <c r="T394" s="1"/>
  <c r="AI41"/>
  <c r="S394" s="1"/>
  <c r="AH41"/>
  <c r="R394" s="1"/>
  <c r="AG41"/>
  <c r="Q394" s="1"/>
  <c r="AD41"/>
  <c r="N394" s="1"/>
  <c r="AA41"/>
  <c r="K394" s="1"/>
  <c r="Z41"/>
  <c r="J394" s="1"/>
  <c r="Y41"/>
  <c r="Y42" s="1"/>
  <c r="X41"/>
  <c r="X42" s="1"/>
  <c r="W41"/>
  <c r="W42" s="1"/>
  <c r="V41"/>
  <c r="V42" s="1"/>
  <c r="U41"/>
  <c r="U42" s="1"/>
  <c r="T41"/>
  <c r="T42" s="1"/>
  <c r="S41"/>
  <c r="I394" s="1"/>
  <c r="N41"/>
  <c r="N42" s="1"/>
  <c r="M41"/>
  <c r="M42" s="1"/>
  <c r="L41"/>
  <c r="L42" s="1"/>
  <c r="K41"/>
  <c r="K42" s="1"/>
  <c r="J41"/>
  <c r="J42" s="1"/>
  <c r="I41"/>
  <c r="I42" s="1"/>
  <c r="H41"/>
  <c r="G394" s="1"/>
  <c r="G41"/>
  <c r="F394" s="1"/>
  <c r="AX40"/>
  <c r="AY40" s="1"/>
  <c r="BA40" s="1"/>
  <c r="AS40"/>
  <c r="AR40"/>
  <c r="AE40"/>
  <c r="AC40"/>
  <c r="Q40"/>
  <c r="P40"/>
  <c r="O40"/>
  <c r="R40" s="1"/>
  <c r="AB40" s="1"/>
  <c r="AX39"/>
  <c r="AY39" s="1"/>
  <c r="BA39" s="1"/>
  <c r="AS39"/>
  <c r="AR39"/>
  <c r="AE39"/>
  <c r="AC39"/>
  <c r="Q39"/>
  <c r="P39"/>
  <c r="R39" s="1"/>
  <c r="AB39" s="1"/>
  <c r="O39"/>
  <c r="AX38"/>
  <c r="AY38" s="1"/>
  <c r="BA38" s="1"/>
  <c r="AS38"/>
  <c r="AR38"/>
  <c r="AE38"/>
  <c r="AC38"/>
  <c r="Q38"/>
  <c r="P38"/>
  <c r="R38" s="1"/>
  <c r="AB38" s="1"/>
  <c r="O38"/>
  <c r="AX37"/>
  <c r="AY37" s="1"/>
  <c r="BA37" s="1"/>
  <c r="AS37"/>
  <c r="AR37"/>
  <c r="AE37"/>
  <c r="AC37"/>
  <c r="Q37"/>
  <c r="P37"/>
  <c r="R37" s="1"/>
  <c r="AB37" s="1"/>
  <c r="O37"/>
  <c r="AX36"/>
  <c r="AY36" s="1"/>
  <c r="BA36" s="1"/>
  <c r="AS36"/>
  <c r="AR36"/>
  <c r="AE36"/>
  <c r="AC36"/>
  <c r="Q36"/>
  <c r="P36"/>
  <c r="R36" s="1"/>
  <c r="AB36" s="1"/>
  <c r="O36"/>
  <c r="AX35"/>
  <c r="AY35" s="1"/>
  <c r="BA35" s="1"/>
  <c r="AS35"/>
  <c r="AR35"/>
  <c r="AE35"/>
  <c r="AC35"/>
  <c r="Q35"/>
  <c r="P35"/>
  <c r="R35" s="1"/>
  <c r="AB35" s="1"/>
  <c r="O35"/>
  <c r="AX34"/>
  <c r="AY34" s="1"/>
  <c r="BA34" s="1"/>
  <c r="AS34"/>
  <c r="AR34"/>
  <c r="AE34"/>
  <c r="AC34"/>
  <c r="Q34"/>
  <c r="P34"/>
  <c r="R34" s="1"/>
  <c r="AB34" s="1"/>
  <c r="O34"/>
  <c r="AX33"/>
  <c r="AY33" s="1"/>
  <c r="BA33" s="1"/>
  <c r="AS33"/>
  <c r="AR33"/>
  <c r="AE33"/>
  <c r="AC33"/>
  <c r="Q33"/>
  <c r="P33"/>
  <c r="R33" s="1"/>
  <c r="AB33" s="1"/>
  <c r="O33"/>
  <c r="AX32"/>
  <c r="AY32" s="1"/>
  <c r="BA32" s="1"/>
  <c r="AS32"/>
  <c r="AR32"/>
  <c r="AE32"/>
  <c r="AC32"/>
  <c r="Q32"/>
  <c r="P32"/>
  <c r="R32" s="1"/>
  <c r="AB32" s="1"/>
  <c r="O32"/>
  <c r="AX31"/>
  <c r="AY31" s="1"/>
  <c r="BA31" s="1"/>
  <c r="AS31"/>
  <c r="AR31"/>
  <c r="AE31"/>
  <c r="AC31"/>
  <c r="AB31"/>
  <c r="Q31"/>
  <c r="P31"/>
  <c r="O31"/>
  <c r="AX30"/>
  <c r="AS30"/>
  <c r="AY30" s="1"/>
  <c r="BA30" s="1"/>
  <c r="AR30"/>
  <c r="AE30"/>
  <c r="AC30"/>
  <c r="Q30"/>
  <c r="P30"/>
  <c r="O30"/>
  <c r="R30" s="1"/>
  <c r="AB30" s="1"/>
  <c r="AX29"/>
  <c r="AS29"/>
  <c r="AY29" s="1"/>
  <c r="BA29" s="1"/>
  <c r="AR29"/>
  <c r="AE29"/>
  <c r="AC29"/>
  <c r="Q29"/>
  <c r="P29"/>
  <c r="O29"/>
  <c r="R29" s="1"/>
  <c r="AB29" s="1"/>
  <c r="AX28"/>
  <c r="AS28"/>
  <c r="AY28" s="1"/>
  <c r="BA28" s="1"/>
  <c r="AR28"/>
  <c r="AE28"/>
  <c r="AC28"/>
  <c r="Q28"/>
  <c r="P28"/>
  <c r="O28"/>
  <c r="R28" s="1"/>
  <c r="AB28" s="1"/>
  <c r="AX27"/>
  <c r="AS27"/>
  <c r="AY27" s="1"/>
  <c r="BA27" s="1"/>
  <c r="AR27"/>
  <c r="AE27"/>
  <c r="AC27"/>
  <c r="Q27"/>
  <c r="P27"/>
  <c r="O27"/>
  <c r="R27" s="1"/>
  <c r="AB27" s="1"/>
  <c r="AX26"/>
  <c r="AS26"/>
  <c r="AY26" s="1"/>
  <c r="BA26" s="1"/>
  <c r="AR26"/>
  <c r="AE26"/>
  <c r="AC26"/>
  <c r="Q26"/>
  <c r="P26"/>
  <c r="O26"/>
  <c r="R26" s="1"/>
  <c r="AB26" s="1"/>
  <c r="AX25"/>
  <c r="AS25"/>
  <c r="AY25" s="1"/>
  <c r="BA25" s="1"/>
  <c r="AR25"/>
  <c r="AE25"/>
  <c r="AC25"/>
  <c r="Q25"/>
  <c r="P25"/>
  <c r="O25"/>
  <c r="R25" s="1"/>
  <c r="AB25" s="1"/>
  <c r="AX24"/>
  <c r="AS24"/>
  <c r="AY24" s="1"/>
  <c r="BA24" s="1"/>
  <c r="AR24"/>
  <c r="AE24"/>
  <c r="AC24"/>
  <c r="Q24"/>
  <c r="P24"/>
  <c r="O24"/>
  <c r="R24" s="1"/>
  <c r="AB24" s="1"/>
  <c r="AX23"/>
  <c r="AS23"/>
  <c r="AY23" s="1"/>
  <c r="BA23" s="1"/>
  <c r="AR23"/>
  <c r="AE23"/>
  <c r="AC23"/>
  <c r="Q23"/>
  <c r="P23"/>
  <c r="O23"/>
  <c r="R23" s="1"/>
  <c r="AB23" s="1"/>
  <c r="AX22"/>
  <c r="AS22"/>
  <c r="AY22" s="1"/>
  <c r="BA22" s="1"/>
  <c r="AR22"/>
  <c r="AE22"/>
  <c r="AC22"/>
  <c r="Q22"/>
  <c r="P22"/>
  <c r="O22"/>
  <c r="R22" s="1"/>
  <c r="AB22" s="1"/>
  <c r="AX21"/>
  <c r="AS21"/>
  <c r="AY21" s="1"/>
  <c r="BA21" s="1"/>
  <c r="AR21"/>
  <c r="AE21"/>
  <c r="AC21"/>
  <c r="Q21"/>
  <c r="P21"/>
  <c r="O21"/>
  <c r="R21" s="1"/>
  <c r="AB21" s="1"/>
  <c r="AX20"/>
  <c r="AS20"/>
  <c r="AY20" s="1"/>
  <c r="BA20" s="1"/>
  <c r="AR20"/>
  <c r="AE20"/>
  <c r="AC20"/>
  <c r="Q20"/>
  <c r="P20"/>
  <c r="O20"/>
  <c r="R20" s="1"/>
  <c r="AB20" s="1"/>
  <c r="AX19"/>
  <c r="AX41" s="1"/>
  <c r="AS19"/>
  <c r="AS41" s="1"/>
  <c r="AR19"/>
  <c r="AR41" s="1"/>
  <c r="AE19"/>
  <c r="AC19"/>
  <c r="AC41" s="1"/>
  <c r="Q19"/>
  <c r="Q41" s="1"/>
  <c r="P19"/>
  <c r="P41" s="1"/>
  <c r="O19"/>
  <c r="O41" s="1"/>
  <c r="BD18"/>
  <c r="AN393" s="1"/>
  <c r="BC18"/>
  <c r="AM393" s="1"/>
  <c r="BB18"/>
  <c r="AL393" s="1"/>
  <c r="AZ18"/>
  <c r="AJ393" s="1"/>
  <c r="AW18"/>
  <c r="AG393" s="1"/>
  <c r="AV18"/>
  <c r="AF393" s="1"/>
  <c r="AU18"/>
  <c r="AE393" s="1"/>
  <c r="AT18"/>
  <c r="AD393" s="1"/>
  <c r="AQ18"/>
  <c r="AA393" s="1"/>
  <c r="AP18"/>
  <c r="Z393" s="1"/>
  <c r="AO18"/>
  <c r="Y393" s="1"/>
  <c r="AN18"/>
  <c r="X393" s="1"/>
  <c r="AM18"/>
  <c r="W393" s="1"/>
  <c r="AL18"/>
  <c r="V393" s="1"/>
  <c r="AK18"/>
  <c r="U393" s="1"/>
  <c r="AJ18"/>
  <c r="T393" s="1"/>
  <c r="AI18"/>
  <c r="S393" s="1"/>
  <c r="AH18"/>
  <c r="R393" s="1"/>
  <c r="AG18"/>
  <c r="Q393" s="1"/>
  <c r="AD18"/>
  <c r="N393" s="1"/>
  <c r="AA18"/>
  <c r="K393" s="1"/>
  <c r="Z18"/>
  <c r="J393" s="1"/>
  <c r="Y18"/>
  <c r="X18"/>
  <c r="W18"/>
  <c r="V18"/>
  <c r="U18"/>
  <c r="T18"/>
  <c r="S18"/>
  <c r="I393" s="1"/>
  <c r="N18"/>
  <c r="M18"/>
  <c r="L18"/>
  <c r="K18"/>
  <c r="J18"/>
  <c r="I18"/>
  <c r="H18"/>
  <c r="G393" s="1"/>
  <c r="G18"/>
  <c r="F393" s="1"/>
  <c r="AX17"/>
  <c r="AY17" s="1"/>
  <c r="BA17" s="1"/>
  <c r="AS17"/>
  <c r="AR17"/>
  <c r="AE17"/>
  <c r="AC17"/>
  <c r="Q17"/>
  <c r="P17"/>
  <c r="R17" s="1"/>
  <c r="AB17" s="1"/>
  <c r="O17"/>
  <c r="AX16"/>
  <c r="AY16" s="1"/>
  <c r="BA16" s="1"/>
  <c r="AS16"/>
  <c r="AR16"/>
  <c r="AE16"/>
  <c r="AC16"/>
  <c r="Q16"/>
  <c r="P16"/>
  <c r="R16" s="1"/>
  <c r="AB16" s="1"/>
  <c r="O16"/>
  <c r="AX15"/>
  <c r="AY15" s="1"/>
  <c r="BA15" s="1"/>
  <c r="AS15"/>
  <c r="AR15"/>
  <c r="AE15"/>
  <c r="AC15"/>
  <c r="Q15"/>
  <c r="P15"/>
  <c r="O15"/>
  <c r="R15" s="1"/>
  <c r="AB15" s="1"/>
  <c r="AX14"/>
  <c r="AY14" s="1"/>
  <c r="BA14" s="1"/>
  <c r="AS14"/>
  <c r="AR14"/>
  <c r="AE14"/>
  <c r="AC14"/>
  <c r="Q14"/>
  <c r="P14"/>
  <c r="R14" s="1"/>
  <c r="AB14" s="1"/>
  <c r="O14"/>
  <c r="AX13"/>
  <c r="AY13" s="1"/>
  <c r="BA13" s="1"/>
  <c r="AS13"/>
  <c r="AR13"/>
  <c r="AE13"/>
  <c r="AC13"/>
  <c r="AB13"/>
  <c r="Q13"/>
  <c r="P13"/>
  <c r="O13"/>
  <c r="AX12"/>
  <c r="AS12"/>
  <c r="AY12" s="1"/>
  <c r="BA12" s="1"/>
  <c r="AR12"/>
  <c r="AE12"/>
  <c r="AC12"/>
  <c r="Q12"/>
  <c r="P12"/>
  <c r="O12"/>
  <c r="R12" s="1"/>
  <c r="AB12" s="1"/>
  <c r="AX11"/>
  <c r="AS11"/>
  <c r="AY11" s="1"/>
  <c r="BA11" s="1"/>
  <c r="AR11"/>
  <c r="AE11"/>
  <c r="AC11"/>
  <c r="Q11"/>
  <c r="P11"/>
  <c r="O11"/>
  <c r="R11" s="1"/>
  <c r="AB11" s="1"/>
  <c r="AX10"/>
  <c r="AY10" s="1"/>
  <c r="BA10" s="1"/>
  <c r="AS10"/>
  <c r="AR10"/>
  <c r="AE10"/>
  <c r="AC10"/>
  <c r="Q10"/>
  <c r="P10"/>
  <c r="O10"/>
  <c r="R10" s="1"/>
  <c r="AB10" s="1"/>
  <c r="AX9"/>
  <c r="AY9" s="1"/>
  <c r="BA9" s="1"/>
  <c r="AS9"/>
  <c r="AS18" s="1"/>
  <c r="AC393" s="1"/>
  <c r="AR9"/>
  <c r="AR18" s="1"/>
  <c r="AB393" s="1"/>
  <c r="AE9"/>
  <c r="AC9"/>
  <c r="AC18" s="1"/>
  <c r="M393" s="1"/>
  <c r="Q9"/>
  <c r="Q18" s="1"/>
  <c r="P9"/>
  <c r="P18" s="1"/>
  <c r="O9"/>
  <c r="O18" s="1"/>
  <c r="BD8"/>
  <c r="AN392" s="1"/>
  <c r="BC8"/>
  <c r="AM392" s="1"/>
  <c r="BB8"/>
  <c r="AL392" s="1"/>
  <c r="AZ8"/>
  <c r="AJ392" s="1"/>
  <c r="AW8"/>
  <c r="AG392" s="1"/>
  <c r="AV8"/>
  <c r="AF392" s="1"/>
  <c r="AU8"/>
  <c r="AE392" s="1"/>
  <c r="AT8"/>
  <c r="AD392" s="1"/>
  <c r="AQ8"/>
  <c r="AA392" s="1"/>
  <c r="AP8"/>
  <c r="Z392" s="1"/>
  <c r="AO8"/>
  <c r="Y392" s="1"/>
  <c r="AN8"/>
  <c r="X392" s="1"/>
  <c r="AM8"/>
  <c r="W392" s="1"/>
  <c r="AL8"/>
  <c r="V392" s="1"/>
  <c r="AK8"/>
  <c r="U392" s="1"/>
  <c r="AJ8"/>
  <c r="T392" s="1"/>
  <c r="AI8"/>
  <c r="S392" s="1"/>
  <c r="AH8"/>
  <c r="R392" s="1"/>
  <c r="AG8"/>
  <c r="Q392" s="1"/>
  <c r="AF8"/>
  <c r="P392" s="1"/>
  <c r="AD8"/>
  <c r="N392" s="1"/>
  <c r="AA8"/>
  <c r="K392" s="1"/>
  <c r="Z8"/>
  <c r="J392" s="1"/>
  <c r="Y8"/>
  <c r="X8"/>
  <c r="W8"/>
  <c r="V8"/>
  <c r="U8"/>
  <c r="T8"/>
  <c r="S8"/>
  <c r="I392" s="1"/>
  <c r="N8"/>
  <c r="M8"/>
  <c r="L8"/>
  <c r="K8"/>
  <c r="J8"/>
  <c r="I8"/>
  <c r="H8"/>
  <c r="G392" s="1"/>
  <c r="G8"/>
  <c r="F392" s="1"/>
  <c r="AX7"/>
  <c r="AY7" s="1"/>
  <c r="AS7"/>
  <c r="AS8" s="1"/>
  <c r="AC392" s="1"/>
  <c r="AR7"/>
  <c r="AR8" s="1"/>
  <c r="AB392" s="1"/>
  <c r="AE7"/>
  <c r="AE8" s="1"/>
  <c r="O392" s="1"/>
  <c r="AC7"/>
  <c r="AC8" s="1"/>
  <c r="M392" s="1"/>
  <c r="Q7"/>
  <c r="Q8" s="1"/>
  <c r="P7"/>
  <c r="P8" s="1"/>
  <c r="O7"/>
  <c r="O8" s="1"/>
  <c r="BD6"/>
  <c r="AN391" s="1"/>
  <c r="AN395" s="1"/>
  <c r="BC6"/>
  <c r="AM391" s="1"/>
  <c r="AM395" s="1"/>
  <c r="BB6"/>
  <c r="AL391" s="1"/>
  <c r="AL395" s="1"/>
  <c r="AZ6"/>
  <c r="AJ391" s="1"/>
  <c r="AJ395" s="1"/>
  <c r="AW6"/>
  <c r="AG391" s="1"/>
  <c r="AG395" s="1"/>
  <c r="AV6"/>
  <c r="AF391" s="1"/>
  <c r="AF395" s="1"/>
  <c r="AU6"/>
  <c r="AE391" s="1"/>
  <c r="AE395" s="1"/>
  <c r="AT6"/>
  <c r="AD391" s="1"/>
  <c r="AD395" s="1"/>
  <c r="AQ6"/>
  <c r="AA391" s="1"/>
  <c r="AA395" s="1"/>
  <c r="AP6"/>
  <c r="Z391" s="1"/>
  <c r="Z395" s="1"/>
  <c r="AO6"/>
  <c r="Y391" s="1"/>
  <c r="Y395" s="1"/>
  <c r="AN6"/>
  <c r="X391" s="1"/>
  <c r="X395" s="1"/>
  <c r="AM6"/>
  <c r="W391" s="1"/>
  <c r="W395" s="1"/>
  <c r="AL6"/>
  <c r="V391" s="1"/>
  <c r="V395" s="1"/>
  <c r="AK6"/>
  <c r="U391" s="1"/>
  <c r="U395" s="1"/>
  <c r="AJ6"/>
  <c r="T391" s="1"/>
  <c r="T395" s="1"/>
  <c r="AI6"/>
  <c r="S391" s="1"/>
  <c r="S395" s="1"/>
  <c r="AH6"/>
  <c r="R391" s="1"/>
  <c r="R395" s="1"/>
  <c r="AG6"/>
  <c r="Q391" s="1"/>
  <c r="Q395" s="1"/>
  <c r="AD6"/>
  <c r="N391" s="1"/>
  <c r="N395" s="1"/>
  <c r="AA6"/>
  <c r="K391" s="1"/>
  <c r="K395" s="1"/>
  <c r="Z6"/>
  <c r="J391" s="1"/>
  <c r="J395" s="1"/>
  <c r="Y6"/>
  <c r="X6"/>
  <c r="W6"/>
  <c r="V6"/>
  <c r="U6"/>
  <c r="T6"/>
  <c r="S6"/>
  <c r="I391" s="1"/>
  <c r="I395" s="1"/>
  <c r="N6"/>
  <c r="M6"/>
  <c r="L6"/>
  <c r="K6"/>
  <c r="J6"/>
  <c r="I6"/>
  <c r="H6"/>
  <c r="G391" s="1"/>
  <c r="G395" s="1"/>
  <c r="G6"/>
  <c r="F391" s="1"/>
  <c r="F395" s="1"/>
  <c r="AX5"/>
  <c r="AX6" s="1"/>
  <c r="AS5"/>
  <c r="AS6" s="1"/>
  <c r="AC391" s="1"/>
  <c r="AR5"/>
  <c r="AR6" s="1"/>
  <c r="AB391" s="1"/>
  <c r="AE5"/>
  <c r="AC5"/>
  <c r="AC6" s="1"/>
  <c r="M391" s="1"/>
  <c r="Q5"/>
  <c r="Q6" s="1"/>
  <c r="P5"/>
  <c r="P6" s="1"/>
  <c r="O5"/>
  <c r="R5" s="1"/>
  <c r="AH391" l="1"/>
  <c r="AY6"/>
  <c r="AI391" s="1"/>
  <c r="AC394"/>
  <c r="AS42"/>
  <c r="AC404"/>
  <c r="R127"/>
  <c r="H396" s="1"/>
  <c r="AB108"/>
  <c r="AB127" s="1"/>
  <c r="L396" s="1"/>
  <c r="AC395"/>
  <c r="M395"/>
  <c r="O42"/>
  <c r="Q42"/>
  <c r="O104"/>
  <c r="Q104"/>
  <c r="R6"/>
  <c r="H391" s="1"/>
  <c r="AB5"/>
  <c r="AB6" s="1"/>
  <c r="L391" s="1"/>
  <c r="AY8"/>
  <c r="AI392" s="1"/>
  <c r="BA7"/>
  <c r="BA8" s="1"/>
  <c r="AK392" s="1"/>
  <c r="M394"/>
  <c r="AC42"/>
  <c r="AB394"/>
  <c r="AB395" s="1"/>
  <c r="AR42"/>
  <c r="AH394"/>
  <c r="AY87"/>
  <c r="AI403" s="1"/>
  <c r="BA69"/>
  <c r="BA87" s="1"/>
  <c r="AK403" s="1"/>
  <c r="M404"/>
  <c r="AC104"/>
  <c r="AB404"/>
  <c r="AR104"/>
  <c r="AH404"/>
  <c r="P42"/>
  <c r="M405"/>
  <c r="AB405"/>
  <c r="P104"/>
  <c r="AC398"/>
  <c r="AH400"/>
  <c r="AY258"/>
  <c r="BA241"/>
  <c r="BA258" s="1"/>
  <c r="M408"/>
  <c r="AC278"/>
  <c r="AB408"/>
  <c r="AR278"/>
  <c r="AH408"/>
  <c r="AX278"/>
  <c r="AY301"/>
  <c r="BA282"/>
  <c r="BA301" s="1"/>
  <c r="AY5"/>
  <c r="BA5" s="1"/>
  <c r="O6"/>
  <c r="AE6"/>
  <c r="O391" s="1"/>
  <c r="R7"/>
  <c r="AX8"/>
  <c r="AH392" s="1"/>
  <c r="R9"/>
  <c r="AE18"/>
  <c r="AX18"/>
  <c r="R19"/>
  <c r="AE41"/>
  <c r="G42"/>
  <c r="S42"/>
  <c r="AA42"/>
  <c r="AG42"/>
  <c r="AI42"/>
  <c r="AK42"/>
  <c r="AM42"/>
  <c r="AO42"/>
  <c r="AQ42"/>
  <c r="AU42"/>
  <c r="AW42"/>
  <c r="BC42"/>
  <c r="AY46"/>
  <c r="AX51"/>
  <c r="AY51" s="1"/>
  <c r="BA51" s="1"/>
  <c r="F406"/>
  <c r="I406"/>
  <c r="K406"/>
  <c r="AE68"/>
  <c r="R406"/>
  <c r="T406"/>
  <c r="V406"/>
  <c r="X406"/>
  <c r="AF406"/>
  <c r="AJ406"/>
  <c r="AL406"/>
  <c r="AN406"/>
  <c r="R69"/>
  <c r="O403"/>
  <c r="AS87"/>
  <c r="AC403" s="1"/>
  <c r="AC405" s="1"/>
  <c r="AY88"/>
  <c r="AE103"/>
  <c r="G104"/>
  <c r="S104"/>
  <c r="AA104"/>
  <c r="AG104"/>
  <c r="AI104"/>
  <c r="AK104"/>
  <c r="AM104"/>
  <c r="AO104"/>
  <c r="AQ104"/>
  <c r="AU104"/>
  <c r="AW104"/>
  <c r="BC104"/>
  <c r="AY108"/>
  <c r="BA108" s="1"/>
  <c r="V122"/>
  <c r="V127" s="1"/>
  <c r="P127"/>
  <c r="O224"/>
  <c r="Q224"/>
  <c r="I224"/>
  <c r="K224"/>
  <c r="M224"/>
  <c r="U224"/>
  <c r="X224"/>
  <c r="P278"/>
  <c r="P318"/>
  <c r="AC318"/>
  <c r="M410" s="1"/>
  <c r="N405"/>
  <c r="O402"/>
  <c r="AH396"/>
  <c r="AY127"/>
  <c r="AI396" s="1"/>
  <c r="N396"/>
  <c r="AE127"/>
  <c r="AY148"/>
  <c r="AI397" s="1"/>
  <c r="BA128"/>
  <c r="BA148" s="1"/>
  <c r="AK397" s="1"/>
  <c r="M398"/>
  <c r="AC224"/>
  <c r="AH398"/>
  <c r="AX224"/>
  <c r="AY184"/>
  <c r="AI398" s="1"/>
  <c r="Z398"/>
  <c r="AP224"/>
  <c r="AH399"/>
  <c r="AY215"/>
  <c r="AI399" s="1"/>
  <c r="N407"/>
  <c r="AE259"/>
  <c r="AY277"/>
  <c r="BA260"/>
  <c r="BA277" s="1"/>
  <c r="O395"/>
  <c r="BA6"/>
  <c r="AK391" s="1"/>
  <c r="O393"/>
  <c r="AY19"/>
  <c r="O394"/>
  <c r="H42"/>
  <c r="Z42"/>
  <c r="AD42"/>
  <c r="AE42" s="1"/>
  <c r="AH42"/>
  <c r="AJ42"/>
  <c r="AL42"/>
  <c r="AN42"/>
  <c r="AP42"/>
  <c r="AT42"/>
  <c r="AV42"/>
  <c r="AZ42"/>
  <c r="BB42"/>
  <c r="BD42"/>
  <c r="R46"/>
  <c r="G406"/>
  <c r="J406"/>
  <c r="Q406"/>
  <c r="S406"/>
  <c r="U406"/>
  <c r="W406"/>
  <c r="Y406"/>
  <c r="AE406"/>
  <c r="AG406"/>
  <c r="AM406"/>
  <c r="AE87"/>
  <c r="R88"/>
  <c r="O404"/>
  <c r="H104"/>
  <c r="Z104"/>
  <c r="AD104"/>
  <c r="AE104" s="1"/>
  <c r="AH104"/>
  <c r="AJ104"/>
  <c r="AL104"/>
  <c r="AN104"/>
  <c r="AP104"/>
  <c r="AT104"/>
  <c r="AV104"/>
  <c r="AZ104"/>
  <c r="BB104"/>
  <c r="BD104"/>
  <c r="M401"/>
  <c r="P224"/>
  <c r="AY173"/>
  <c r="BA173" s="1"/>
  <c r="J224"/>
  <c r="L224"/>
  <c r="N224"/>
  <c r="T224"/>
  <c r="W224"/>
  <c r="Y224"/>
  <c r="P259"/>
  <c r="AC259"/>
  <c r="M407" s="1"/>
  <c r="M409" s="1"/>
  <c r="AR259"/>
  <c r="AB407" s="1"/>
  <c r="AB409" s="1"/>
  <c r="AX259"/>
  <c r="AH407" s="1"/>
  <c r="AH409" s="1"/>
  <c r="O278"/>
  <c r="Q278"/>
  <c r="O318"/>
  <c r="Q318"/>
  <c r="D407"/>
  <c r="D409" s="1"/>
  <c r="C409"/>
  <c r="AX338"/>
  <c r="G411"/>
  <c r="J411"/>
  <c r="R411"/>
  <c r="T411"/>
  <c r="V411"/>
  <c r="X411"/>
  <c r="Z411"/>
  <c r="AD411"/>
  <c r="AF411"/>
  <c r="AJ411"/>
  <c r="AM411"/>
  <c r="M414"/>
  <c r="AC387"/>
  <c r="AB414"/>
  <c r="AR387"/>
  <c r="AH414"/>
  <c r="AX387"/>
  <c r="R386"/>
  <c r="H415" s="1"/>
  <c r="AB377"/>
  <c r="AB386" s="1"/>
  <c r="L415" s="1"/>
  <c r="Z401"/>
  <c r="Z406" s="1"/>
  <c r="R128"/>
  <c r="O397"/>
  <c r="AS148"/>
  <c r="AC397" s="1"/>
  <c r="AC401" s="1"/>
  <c r="AY149"/>
  <c r="BA149" s="1"/>
  <c r="V166"/>
  <c r="V184" s="1"/>
  <c r="V224" s="1"/>
  <c r="AR173"/>
  <c r="AR184" s="1"/>
  <c r="O398"/>
  <c r="AQ184"/>
  <c r="BA184"/>
  <c r="AK398" s="1"/>
  <c r="AY185"/>
  <c r="BA185" s="1"/>
  <c r="AE215"/>
  <c r="R216"/>
  <c r="O400"/>
  <c r="AS223"/>
  <c r="AC400" s="1"/>
  <c r="G224"/>
  <c r="S224"/>
  <c r="AA224"/>
  <c r="AG224"/>
  <c r="AI224"/>
  <c r="AK224"/>
  <c r="AM224"/>
  <c r="AO224"/>
  <c r="AU224"/>
  <c r="AW224"/>
  <c r="BC224"/>
  <c r="AY228"/>
  <c r="R241"/>
  <c r="AS258"/>
  <c r="AS259" s="1"/>
  <c r="AC407" s="1"/>
  <c r="R260"/>
  <c r="O408"/>
  <c r="AS277"/>
  <c r="H278"/>
  <c r="Z278"/>
  <c r="AD278"/>
  <c r="AH278"/>
  <c r="AJ278"/>
  <c r="AL278"/>
  <c r="AN278"/>
  <c r="AP278"/>
  <c r="AT278"/>
  <c r="AV278"/>
  <c r="AZ278"/>
  <c r="BB278"/>
  <c r="BD278"/>
  <c r="R282"/>
  <c r="AS301"/>
  <c r="AS318" s="1"/>
  <c r="AC410" s="1"/>
  <c r="AY302"/>
  <c r="G318"/>
  <c r="F410" s="1"/>
  <c r="I318"/>
  <c r="K318"/>
  <c r="M318"/>
  <c r="S318"/>
  <c r="I410" s="1"/>
  <c r="U318"/>
  <c r="W318"/>
  <c r="Y318"/>
  <c r="AA318"/>
  <c r="K410" s="1"/>
  <c r="AH318"/>
  <c r="R410" s="1"/>
  <c r="R412" s="1"/>
  <c r="AJ318"/>
  <c r="T410" s="1"/>
  <c r="T412" s="1"/>
  <c r="AL318"/>
  <c r="V410" s="1"/>
  <c r="V412" s="1"/>
  <c r="AN318"/>
  <c r="X410" s="1"/>
  <c r="X412" s="1"/>
  <c r="AP318"/>
  <c r="Z410" s="1"/>
  <c r="Z412" s="1"/>
  <c r="AT318"/>
  <c r="AD410" s="1"/>
  <c r="AD412" s="1"/>
  <c r="AV318"/>
  <c r="AF410" s="1"/>
  <c r="AF412" s="1"/>
  <c r="AZ318"/>
  <c r="AJ410" s="1"/>
  <c r="AJ412" s="1"/>
  <c r="BC318"/>
  <c r="AM410" s="1"/>
  <c r="AM412" s="1"/>
  <c r="P338"/>
  <c r="P339" s="1"/>
  <c r="AC338"/>
  <c r="AR338"/>
  <c r="AC416"/>
  <c r="P387"/>
  <c r="P395"/>
  <c r="F411"/>
  <c r="G339"/>
  <c r="I411"/>
  <c r="S339"/>
  <c r="K411"/>
  <c r="AA339"/>
  <c r="Q411"/>
  <c r="S411"/>
  <c r="U411"/>
  <c r="W411"/>
  <c r="Y411"/>
  <c r="AA411"/>
  <c r="AE411"/>
  <c r="AG411"/>
  <c r="AL411"/>
  <c r="AN411"/>
  <c r="AC414"/>
  <c r="AS387"/>
  <c r="BA127"/>
  <c r="AK396" s="1"/>
  <c r="AE148"/>
  <c r="R149"/>
  <c r="AE184"/>
  <c r="R185"/>
  <c r="O399"/>
  <c r="BA215"/>
  <c r="AK399" s="1"/>
  <c r="AE223"/>
  <c r="H224"/>
  <c r="Z224"/>
  <c r="AD224"/>
  <c r="AE224" s="1"/>
  <c r="AH224"/>
  <c r="AJ224"/>
  <c r="AL224"/>
  <c r="AN224"/>
  <c r="AT224"/>
  <c r="AV224"/>
  <c r="AZ224"/>
  <c r="BB224"/>
  <c r="BD224"/>
  <c r="R228"/>
  <c r="AE258"/>
  <c r="AQ259"/>
  <c r="AA407" s="1"/>
  <c r="AA409" s="1"/>
  <c r="AU259"/>
  <c r="AE407" s="1"/>
  <c r="AE409" s="1"/>
  <c r="AW259"/>
  <c r="AG407" s="1"/>
  <c r="AG409" s="1"/>
  <c r="AE277"/>
  <c r="G278"/>
  <c r="S278"/>
  <c r="AA278"/>
  <c r="AG278"/>
  <c r="AI278"/>
  <c r="AK278"/>
  <c r="AM278"/>
  <c r="AO278"/>
  <c r="R302"/>
  <c r="AR318"/>
  <c r="AB410" s="1"/>
  <c r="AX318"/>
  <c r="AH410" s="1"/>
  <c r="H318"/>
  <c r="G410" s="1"/>
  <c r="G412" s="1"/>
  <c r="J318"/>
  <c r="J339" s="1"/>
  <c r="L318"/>
  <c r="L339" s="1"/>
  <c r="N318"/>
  <c r="N339" s="1"/>
  <c r="T318"/>
  <c r="T339" s="1"/>
  <c r="V318"/>
  <c r="V339" s="1"/>
  <c r="X318"/>
  <c r="X339" s="1"/>
  <c r="Z318"/>
  <c r="J410" s="1"/>
  <c r="J412" s="1"/>
  <c r="AD318"/>
  <c r="AG318"/>
  <c r="Q410" s="1"/>
  <c r="Q412" s="1"/>
  <c r="AI318"/>
  <c r="S410" s="1"/>
  <c r="S412" s="1"/>
  <c r="AK318"/>
  <c r="U410" s="1"/>
  <c r="U412" s="1"/>
  <c r="AM318"/>
  <c r="W410" s="1"/>
  <c r="W412" s="1"/>
  <c r="AO318"/>
  <c r="Y410" s="1"/>
  <c r="Y412" s="1"/>
  <c r="AQ318"/>
  <c r="AA410" s="1"/>
  <c r="AA412" s="1"/>
  <c r="AU318"/>
  <c r="AE410" s="1"/>
  <c r="AE412" s="1"/>
  <c r="AW318"/>
  <c r="AG410" s="1"/>
  <c r="AG412" s="1"/>
  <c r="BB318"/>
  <c r="AL410" s="1"/>
  <c r="AL412" s="1"/>
  <c r="AL417" s="1"/>
  <c r="AL418" s="1"/>
  <c r="BD318"/>
  <c r="AN410" s="1"/>
  <c r="AN412" s="1"/>
  <c r="O339"/>
  <c r="Q339"/>
  <c r="I339"/>
  <c r="K339"/>
  <c r="M339"/>
  <c r="U339"/>
  <c r="W339"/>
  <c r="Y339"/>
  <c r="M416"/>
  <c r="AB416"/>
  <c r="AH416"/>
  <c r="Q387"/>
  <c r="AY319"/>
  <c r="R328"/>
  <c r="AS337"/>
  <c r="AS338" s="1"/>
  <c r="AD338"/>
  <c r="AY343"/>
  <c r="AE354"/>
  <c r="R417"/>
  <c r="R418" s="1"/>
  <c r="T417"/>
  <c r="T418" s="1"/>
  <c r="V417"/>
  <c r="V418" s="1"/>
  <c r="X417"/>
  <c r="X418" s="1"/>
  <c r="Z417"/>
  <c r="AD417"/>
  <c r="AD418" s="1"/>
  <c r="AF417"/>
  <c r="AF418" s="1"/>
  <c r="AJ417"/>
  <c r="AJ418" s="1"/>
  <c r="AN417"/>
  <c r="AN418" s="1"/>
  <c r="R355"/>
  <c r="O414"/>
  <c r="AY377"/>
  <c r="O386"/>
  <c r="O387" s="1"/>
  <c r="AE386"/>
  <c r="G387"/>
  <c r="S387"/>
  <c r="AA387"/>
  <c r="AG387"/>
  <c r="AI387"/>
  <c r="AK387"/>
  <c r="AM387"/>
  <c r="AO387"/>
  <c r="AQ387"/>
  <c r="AU387"/>
  <c r="AW387"/>
  <c r="BC387"/>
  <c r="C395"/>
  <c r="C406" s="1"/>
  <c r="D402"/>
  <c r="D405" s="1"/>
  <c r="C417"/>
  <c r="D410"/>
  <c r="D412" s="1"/>
  <c r="C412"/>
  <c r="O413"/>
  <c r="N416"/>
  <c r="R319"/>
  <c r="AY328"/>
  <c r="BA328" s="1"/>
  <c r="E339"/>
  <c r="AF339"/>
  <c r="R343"/>
  <c r="G417"/>
  <c r="G418" s="1"/>
  <c r="J417"/>
  <c r="J418" s="1"/>
  <c r="Q417"/>
  <c r="Q418" s="1"/>
  <c r="S417"/>
  <c r="S418" s="1"/>
  <c r="U417"/>
  <c r="U418" s="1"/>
  <c r="W417"/>
  <c r="W418" s="1"/>
  <c r="Y417"/>
  <c r="Y418" s="1"/>
  <c r="AA417"/>
  <c r="AE417"/>
  <c r="AE418" s="1"/>
  <c r="AG417"/>
  <c r="AG418" s="1"/>
  <c r="AM417"/>
  <c r="AM418" s="1"/>
  <c r="AY355"/>
  <c r="AE376"/>
  <c r="O415"/>
  <c r="H387"/>
  <c r="Z387"/>
  <c r="AD387"/>
  <c r="AH387"/>
  <c r="AJ387"/>
  <c r="AL387"/>
  <c r="AN387"/>
  <c r="AP387"/>
  <c r="AT387"/>
  <c r="AV387"/>
  <c r="AZ387"/>
  <c r="BB387"/>
  <c r="BD387"/>
  <c r="D396"/>
  <c r="D401" s="1"/>
  <c r="P406"/>
  <c r="E406"/>
  <c r="E418" s="1"/>
  <c r="P417"/>
  <c r="P418" s="1"/>
  <c r="D413"/>
  <c r="D416" s="1"/>
  <c r="AB398" l="1"/>
  <c r="AB401" s="1"/>
  <c r="AR224"/>
  <c r="AC406"/>
  <c r="AY376"/>
  <c r="AI414" s="1"/>
  <c r="BA355"/>
  <c r="BA376" s="1"/>
  <c r="AK414" s="1"/>
  <c r="R354"/>
  <c r="H413" s="1"/>
  <c r="AB343"/>
  <c r="AB354" s="1"/>
  <c r="L413" s="1"/>
  <c r="R327"/>
  <c r="AB319"/>
  <c r="AB327" s="1"/>
  <c r="O416"/>
  <c r="AY386"/>
  <c r="AI415" s="1"/>
  <c r="BA377"/>
  <c r="BA386" s="1"/>
  <c r="AK415" s="1"/>
  <c r="AB355"/>
  <c r="AB376" s="1"/>
  <c r="R376"/>
  <c r="N411"/>
  <c r="O411" s="1"/>
  <c r="AD339"/>
  <c r="AE339" s="1"/>
  <c r="AE338"/>
  <c r="AC411"/>
  <c r="AC412" s="1"/>
  <c r="AC417" s="1"/>
  <c r="AC418" s="1"/>
  <c r="AS339"/>
  <c r="AY327"/>
  <c r="BA319"/>
  <c r="BA327" s="1"/>
  <c r="N410"/>
  <c r="AE318"/>
  <c r="AB411"/>
  <c r="AR339"/>
  <c r="AB282"/>
  <c r="AB301" s="1"/>
  <c r="R301"/>
  <c r="AC408"/>
  <c r="AS278"/>
  <c r="AB260"/>
  <c r="AB277" s="1"/>
  <c r="R277"/>
  <c r="AB241"/>
  <c r="AB258" s="1"/>
  <c r="R258"/>
  <c r="AB216"/>
  <c r="AB223" s="1"/>
  <c r="L400" s="1"/>
  <c r="R223"/>
  <c r="H400" s="1"/>
  <c r="AA398"/>
  <c r="AA401" s="1"/>
  <c r="AA406" s="1"/>
  <c r="AQ224"/>
  <c r="R68"/>
  <c r="H402" s="1"/>
  <c r="AB46"/>
  <c r="AB68" s="1"/>
  <c r="L402" s="1"/>
  <c r="AI408"/>
  <c r="N409"/>
  <c r="O409" s="1"/>
  <c r="O407"/>
  <c r="AB69"/>
  <c r="AB87" s="1"/>
  <c r="L403" s="1"/>
  <c r="R87"/>
  <c r="H403" s="1"/>
  <c r="AH393"/>
  <c r="AY18"/>
  <c r="R18"/>
  <c r="H393" s="1"/>
  <c r="AB9"/>
  <c r="AB18" s="1"/>
  <c r="L393" s="1"/>
  <c r="AB7"/>
  <c r="AB8" s="1"/>
  <c r="L392" s="1"/>
  <c r="R8"/>
  <c r="H392" s="1"/>
  <c r="AA418"/>
  <c r="D417"/>
  <c r="AE387"/>
  <c r="D406"/>
  <c r="Z418"/>
  <c r="AB417"/>
  <c r="AB418" s="1"/>
  <c r="AB412"/>
  <c r="K412"/>
  <c r="K417" s="1"/>
  <c r="K418" s="1"/>
  <c r="I412"/>
  <c r="I417" s="1"/>
  <c r="I418" s="1"/>
  <c r="F412"/>
  <c r="F417" s="1"/>
  <c r="F418" s="1"/>
  <c r="AZ339"/>
  <c r="AV339"/>
  <c r="AT339"/>
  <c r="AP339"/>
  <c r="AN339"/>
  <c r="AL339"/>
  <c r="AJ339"/>
  <c r="AH339"/>
  <c r="Z339"/>
  <c r="H339"/>
  <c r="AY337"/>
  <c r="BA337" s="1"/>
  <c r="AY223"/>
  <c r="AS224"/>
  <c r="AY224" s="1"/>
  <c r="BA224" s="1"/>
  <c r="AB406"/>
  <c r="AH395"/>
  <c r="AY354"/>
  <c r="AI413" s="1"/>
  <c r="AI416" s="1"/>
  <c r="BA343"/>
  <c r="BA354" s="1"/>
  <c r="AK413" s="1"/>
  <c r="AK416" s="1"/>
  <c r="AB328"/>
  <c r="AB337" s="1"/>
  <c r="AB338" s="1"/>
  <c r="R337"/>
  <c r="R338" s="1"/>
  <c r="R317"/>
  <c r="R318" s="1"/>
  <c r="H410" s="1"/>
  <c r="AB302"/>
  <c r="AB317" s="1"/>
  <c r="AB318" s="1"/>
  <c r="L410" s="1"/>
  <c r="R240"/>
  <c r="AB228"/>
  <c r="AB240" s="1"/>
  <c r="R215"/>
  <c r="H399" s="1"/>
  <c r="AB185"/>
  <c r="AB215" s="1"/>
  <c r="L399" s="1"/>
  <c r="R184"/>
  <c r="AB149"/>
  <c r="AB184" s="1"/>
  <c r="L398" s="1"/>
  <c r="M411"/>
  <c r="M412" s="1"/>
  <c r="M417" s="1"/>
  <c r="M418" s="1"/>
  <c r="AC339"/>
  <c r="AY317"/>
  <c r="AY318" s="1"/>
  <c r="AI410" s="1"/>
  <c r="BA302"/>
  <c r="BA317" s="1"/>
  <c r="BA318" s="1"/>
  <c r="AK410" s="1"/>
  <c r="AY240"/>
  <c r="AY278" s="1"/>
  <c r="BA228"/>
  <c r="BA240" s="1"/>
  <c r="BA259" s="1"/>
  <c r="AK407" s="1"/>
  <c r="AK409" s="1"/>
  <c r="AB128"/>
  <c r="AB148" s="1"/>
  <c r="L397" s="1"/>
  <c r="R148"/>
  <c r="H397" s="1"/>
  <c r="AH411"/>
  <c r="AX339"/>
  <c r="AY339" s="1"/>
  <c r="AY338"/>
  <c r="R103"/>
  <c r="AB88"/>
  <c r="AB103" s="1"/>
  <c r="L404" s="1"/>
  <c r="AY41"/>
  <c r="AI394" s="1"/>
  <c r="BA19"/>
  <c r="BA41" s="1"/>
  <c r="AK394" s="1"/>
  <c r="AK408"/>
  <c r="O396"/>
  <c r="N401"/>
  <c r="O401" s="1"/>
  <c r="N406"/>
  <c r="O406" s="1"/>
  <c r="O405"/>
  <c r="AY103"/>
  <c r="AI404" s="1"/>
  <c r="BA88"/>
  <c r="BA103" s="1"/>
  <c r="AK404" s="1"/>
  <c r="AY68"/>
  <c r="AI402" s="1"/>
  <c r="AI405" s="1"/>
  <c r="BA46"/>
  <c r="BA68" s="1"/>
  <c r="AK402" s="1"/>
  <c r="AK405" s="1"/>
  <c r="R41"/>
  <c r="AB19"/>
  <c r="AB41" s="1"/>
  <c r="C418"/>
  <c r="AH412"/>
  <c r="AH417" s="1"/>
  <c r="BD339"/>
  <c r="BB339"/>
  <c r="AW339"/>
  <c r="AU339"/>
  <c r="AQ339"/>
  <c r="AO339"/>
  <c r="AM339"/>
  <c r="AK339"/>
  <c r="AI339"/>
  <c r="AG339"/>
  <c r="AE278"/>
  <c r="AC409"/>
  <c r="AY387"/>
  <c r="BA387" s="1"/>
  <c r="BC339"/>
  <c r="AH401"/>
  <c r="AY259"/>
  <c r="AI407" s="1"/>
  <c r="AI409" s="1"/>
  <c r="AX68"/>
  <c r="M406"/>
  <c r="AX42"/>
  <c r="AY42" s="1"/>
  <c r="BA42" s="1"/>
  <c r="L401"/>
  <c r="AS104"/>
  <c r="H401" l="1"/>
  <c r="AH402"/>
  <c r="AH405" s="1"/>
  <c r="AH406" s="1"/>
  <c r="AH418" s="1"/>
  <c r="AX104"/>
  <c r="AY104" s="1"/>
  <c r="BA104" s="1"/>
  <c r="L394"/>
  <c r="L395" s="1"/>
  <c r="AB42"/>
  <c r="AI411"/>
  <c r="BA338"/>
  <c r="AK411" s="1"/>
  <c r="H398"/>
  <c r="R224"/>
  <c r="AB224" s="1"/>
  <c r="L411"/>
  <c r="AB339"/>
  <c r="AI400"/>
  <c r="AI401" s="1"/>
  <c r="BA223"/>
  <c r="AK400" s="1"/>
  <c r="AK401" s="1"/>
  <c r="AK406" s="1"/>
  <c r="AI393"/>
  <c r="AI395" s="1"/>
  <c r="BA18"/>
  <c r="AK393" s="1"/>
  <c r="AK395" s="1"/>
  <c r="H408"/>
  <c r="R278"/>
  <c r="L414"/>
  <c r="AB387"/>
  <c r="BA278"/>
  <c r="AI412"/>
  <c r="AI417"/>
  <c r="D418"/>
  <c r="L405"/>
  <c r="L406" s="1"/>
  <c r="R259"/>
  <c r="H407" s="1"/>
  <c r="H409" s="1"/>
  <c r="H394"/>
  <c r="H395" s="1"/>
  <c r="R42"/>
  <c r="H404"/>
  <c r="H405" s="1"/>
  <c r="H406" s="1"/>
  <c r="R104"/>
  <c r="AB104" s="1"/>
  <c r="H411"/>
  <c r="H412" s="1"/>
  <c r="R339"/>
  <c r="L408"/>
  <c r="AB278"/>
  <c r="N412"/>
  <c r="O410"/>
  <c r="H414"/>
  <c r="H416" s="1"/>
  <c r="H417" s="1"/>
  <c r="H418" s="1"/>
  <c r="R387"/>
  <c r="AI406"/>
  <c r="AK412"/>
  <c r="L412"/>
  <c r="AK417"/>
  <c r="BA339"/>
  <c r="AB259"/>
  <c r="L407" s="1"/>
  <c r="L409" s="1"/>
  <c r="L416"/>
  <c r="L417" l="1"/>
  <c r="L418" s="1"/>
  <c r="AK418"/>
  <c r="AI418"/>
  <c r="O412"/>
  <c r="N417"/>
  <c r="O417" l="1"/>
  <c r="N418"/>
  <c r="O418" s="1"/>
</calcChain>
</file>

<file path=xl/comments1.xml><?xml version="1.0" encoding="utf-8"?>
<comments xmlns="http://schemas.openxmlformats.org/spreadsheetml/2006/main">
  <authors>
    <author>Author</author>
  </authors>
  <commentList>
    <comment ref="R18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a/c's with kulgam  main branch</t>
        </r>
      </text>
    </comment>
  </commentList>
</comments>
</file>

<file path=xl/sharedStrings.xml><?xml version="1.0" encoding="utf-8"?>
<sst xmlns="http://schemas.openxmlformats.org/spreadsheetml/2006/main" count="2257" uniqueCount="640">
  <si>
    <t xml:space="preserve">     Amount in lacs</t>
  </si>
  <si>
    <t>Zone                      1</t>
  </si>
  <si>
    <t>Cluster Office            2</t>
  </si>
  <si>
    <t>Branch                                    4</t>
  </si>
  <si>
    <t>S/No</t>
  </si>
  <si>
    <t>No. of House holds              6</t>
  </si>
  <si>
    <t xml:space="preserve">Adult Pop.          7 </t>
  </si>
  <si>
    <t>NO.of existing A/C's at the begning of the reporting period      8</t>
  </si>
  <si>
    <t>NO.of fresh  A/C's during the reporting period   9</t>
  </si>
  <si>
    <t>Total No. of Accounts       10                   "8+9"</t>
  </si>
  <si>
    <t>Total Deposits of accounts in 10d                11</t>
  </si>
  <si>
    <t>Out of  column 10a                                                                                                   12</t>
  </si>
  <si>
    <t>Out of 12a No. of inoperative Accounts                                          13</t>
  </si>
  <si>
    <t>Out of 12c No. of inoperative Accounts                                                                    14</t>
  </si>
  <si>
    <t>No. of other A/C's          15</t>
  </si>
  <si>
    <t>Deposits of other accounts               16</t>
  </si>
  <si>
    <t>Total A/C's               (10d +15)           17</t>
  </si>
  <si>
    <t>Total deposits  Amount in lacs (11+16)       18</t>
  </si>
  <si>
    <t>No. Of Households Covered     19</t>
  </si>
  <si>
    <t>%age of Households Covered 20</t>
  </si>
  <si>
    <t>No. of villages with 100% household coverage 21</t>
  </si>
  <si>
    <t>Forms delivered to FID/FINO          22</t>
  </si>
  <si>
    <t>Smart Cards Received from FID/FINO    23</t>
  </si>
  <si>
    <t>No of Smart Cards enabled  and issued to Customers    24</t>
  </si>
  <si>
    <t>SB ujala  overdrafts  FI  Balance out standing        25</t>
  </si>
  <si>
    <t xml:space="preserve"> Micro Credit Card FI  Balance Outstanding        26</t>
  </si>
  <si>
    <t>Differential Rate of Interest (DRI) FI  Balance outstanding           27</t>
  </si>
  <si>
    <t>K.C.C Outstanding Balance                                           28</t>
  </si>
  <si>
    <t>Balance outstanding under FIP Amt. in Lacs (25+26+27+28)                    29</t>
  </si>
  <si>
    <t>Advances To Priority Sector   excluding FI products Amount in lacs    30</t>
  </si>
  <si>
    <t>Total outstanding under priority sector (29+30E)   31</t>
  </si>
  <si>
    <t>Advances under non-prioriy sector       32</t>
  </si>
  <si>
    <t>Total Advances (31+32)                           33</t>
  </si>
  <si>
    <t xml:space="preserve">   NPA                                                                                                                 34</t>
  </si>
  <si>
    <t>Recovery affected by BC/VLE                              35</t>
  </si>
  <si>
    <t>SB Ujala GL Code 04080/ Basic SB deposit account GL Code 04015</t>
  </si>
  <si>
    <t>ISSS/NOAPS      GL Code 04085</t>
  </si>
  <si>
    <t>MGNREGA       GL Code 04086</t>
  </si>
  <si>
    <t>ISSS/NOAPS      GL Code 04085  "b"</t>
  </si>
  <si>
    <t>MGNREGA       GL Code 04086 "c"</t>
  </si>
  <si>
    <t>Total A/C's  (a+b+c)      "d"</t>
  </si>
  <si>
    <t>Amt. in lacs</t>
  </si>
  <si>
    <t>No. of Accounts Opened through BCs                                "a"</t>
  </si>
  <si>
    <t>Amount in Lacs                                                              "b"</t>
  </si>
  <si>
    <t>No. of Accounts opened through B/U                                                                                  "c"</t>
  </si>
  <si>
    <t>Amount in Lacs                                                                                         "d"</t>
  </si>
  <si>
    <t>No. of           A/C's</t>
  </si>
  <si>
    <t>Amount</t>
  </si>
  <si>
    <t>Agri.        A</t>
  </si>
  <si>
    <t>MSE        B</t>
  </si>
  <si>
    <t>Edu.        C</t>
  </si>
  <si>
    <t>Others        D</t>
  </si>
  <si>
    <t>Total       (A-D)    E</t>
  </si>
  <si>
    <t>Amount in lacs</t>
  </si>
  <si>
    <t xml:space="preserve"> KMR Central </t>
  </si>
  <si>
    <t>Srinagar</t>
  </si>
  <si>
    <t>Khonimoh</t>
  </si>
  <si>
    <t xml:space="preserve"> III</t>
  </si>
  <si>
    <t>Ganderbal</t>
  </si>
  <si>
    <t>Saffapora</t>
  </si>
  <si>
    <t>Manasbal</t>
  </si>
  <si>
    <t>Tullmula</t>
  </si>
  <si>
    <t>Beehama</t>
  </si>
  <si>
    <t>Nagbal</t>
  </si>
  <si>
    <t>Khal Mulla</t>
  </si>
  <si>
    <t>Daderhama</t>
  </si>
  <si>
    <t>Seh Pora</t>
  </si>
  <si>
    <t>Wakura</t>
  </si>
  <si>
    <t>Kangan</t>
  </si>
  <si>
    <t>Manigam</t>
  </si>
  <si>
    <t>Nunnar</t>
  </si>
  <si>
    <t>Nunner</t>
  </si>
  <si>
    <t>Total Cluster III</t>
  </si>
  <si>
    <t xml:space="preserve"> IV</t>
  </si>
  <si>
    <t>Budgam</t>
  </si>
  <si>
    <t>Narbal</t>
  </si>
  <si>
    <t>Ompora</t>
  </si>
  <si>
    <t>Magam</t>
  </si>
  <si>
    <t>Batapora Kanihama</t>
  </si>
  <si>
    <t>Khag</t>
  </si>
  <si>
    <t>Shunglipora</t>
  </si>
  <si>
    <t>Nasserullah Pora</t>
  </si>
  <si>
    <t>Naserullah pora</t>
  </si>
  <si>
    <t>Soiybug</t>
  </si>
  <si>
    <t>Waterhail</t>
  </si>
  <si>
    <t>Brel</t>
  </si>
  <si>
    <t>Baghi Mehtab</t>
  </si>
  <si>
    <t>Watalpora</t>
  </si>
  <si>
    <t>Kantibagh</t>
  </si>
  <si>
    <t>Mochua</t>
  </si>
  <si>
    <t>Nowgam</t>
  </si>
  <si>
    <t>Kanihama</t>
  </si>
  <si>
    <t>Khanda</t>
  </si>
  <si>
    <t>Gowharpora</t>
  </si>
  <si>
    <t>Behrampora</t>
  </si>
  <si>
    <t>Kanidajan</t>
  </si>
  <si>
    <t>Hafroo</t>
  </si>
  <si>
    <t>Jawahar Pora</t>
  </si>
  <si>
    <t>Nagam</t>
  </si>
  <si>
    <t>Ichgam</t>
  </si>
  <si>
    <t>Jawalpora</t>
  </si>
  <si>
    <t>Hanjura</t>
  </si>
  <si>
    <t>Total Cluster IV</t>
  </si>
  <si>
    <t>Total Zone</t>
  </si>
  <si>
    <t>North Zone</t>
  </si>
  <si>
    <t>I</t>
  </si>
  <si>
    <t>Baramullah</t>
  </si>
  <si>
    <t>Boniyar</t>
  </si>
  <si>
    <t xml:space="preserve">Bimyar </t>
  </si>
  <si>
    <t>Limber</t>
  </si>
  <si>
    <t>Pahlipora</t>
  </si>
  <si>
    <t>Hyder Beigh</t>
  </si>
  <si>
    <t>Hyderbeigh</t>
  </si>
  <si>
    <t>Kreeri</t>
  </si>
  <si>
    <t>Kunzer</t>
  </si>
  <si>
    <t>Mamoosa</t>
  </si>
  <si>
    <t>Delina</t>
  </si>
  <si>
    <t>Azad Gunj</t>
  </si>
  <si>
    <t>AzadGunj</t>
  </si>
  <si>
    <t>Chaklu</t>
  </si>
  <si>
    <t>Baramulla main</t>
  </si>
  <si>
    <t>Palhalan</t>
  </si>
  <si>
    <t>Pattan</t>
  </si>
  <si>
    <t>Walio</t>
  </si>
  <si>
    <t>Rohama</t>
  </si>
  <si>
    <t>Chiji Hama</t>
  </si>
  <si>
    <t>Dangiwacha</t>
  </si>
  <si>
    <t>Tangmarg</t>
  </si>
  <si>
    <t>Tengmarg</t>
  </si>
  <si>
    <t>Wagoora</t>
  </si>
  <si>
    <t>Watergam</t>
  </si>
  <si>
    <t>Chandanwari</t>
  </si>
  <si>
    <t>Salamabad Dachna</t>
  </si>
  <si>
    <t>Chanbal</t>
  </si>
  <si>
    <t>Sherabad Pattan</t>
  </si>
  <si>
    <t>Nowlari</t>
  </si>
  <si>
    <t xml:space="preserve">                 Total Cluster I</t>
  </si>
  <si>
    <t xml:space="preserve"> II</t>
  </si>
  <si>
    <t>Bandipora</t>
  </si>
  <si>
    <t>Hajin</t>
  </si>
  <si>
    <t>Gundi Ramzan</t>
  </si>
  <si>
    <t>Gulshan Pora</t>
  </si>
  <si>
    <t>Gundibalak</t>
  </si>
  <si>
    <t>Baharabad</t>
  </si>
  <si>
    <t>Kanipora</t>
  </si>
  <si>
    <t>Sumbal</t>
  </si>
  <si>
    <t>Asham</t>
  </si>
  <si>
    <t>Trigam</t>
  </si>
  <si>
    <t>Arigam</t>
  </si>
  <si>
    <t>Nadihal</t>
  </si>
  <si>
    <t>Naid khai</t>
  </si>
  <si>
    <t>Gundi Jahangir</t>
  </si>
  <si>
    <t>Naid Khai</t>
  </si>
  <si>
    <t>Naid Khai(Sadatpora)</t>
  </si>
  <si>
    <t>NC Sopore</t>
  </si>
  <si>
    <t>Nowpora Kallan sopore</t>
  </si>
  <si>
    <t xml:space="preserve">T.P.Sopore </t>
  </si>
  <si>
    <t>Sopore</t>
  </si>
  <si>
    <t>Tarzua</t>
  </si>
  <si>
    <t>II</t>
  </si>
  <si>
    <t>Seelo</t>
  </si>
  <si>
    <t>Rampora Rajpora</t>
  </si>
  <si>
    <t>Nowpora tujar</t>
  </si>
  <si>
    <t>Harwan</t>
  </si>
  <si>
    <t>Total Cluster II</t>
  </si>
  <si>
    <t>III</t>
  </si>
  <si>
    <t>Kupwara</t>
  </si>
  <si>
    <t>Langate</t>
  </si>
  <si>
    <t>Younus Wahipora</t>
  </si>
  <si>
    <t>Yunsu</t>
  </si>
  <si>
    <t>Wavoora</t>
  </si>
  <si>
    <t>Seevar Jhendipora</t>
  </si>
  <si>
    <t>Gagal</t>
  </si>
  <si>
    <t>Sogam</t>
  </si>
  <si>
    <t>Tekipora</t>
  </si>
  <si>
    <t>Krosan</t>
  </si>
  <si>
    <t>Vilgam</t>
  </si>
  <si>
    <t>Cheerkote</t>
  </si>
  <si>
    <t>Dildar</t>
  </si>
  <si>
    <t>Kralpora</t>
  </si>
  <si>
    <t>Lone Harai</t>
  </si>
  <si>
    <t>Panzgam</t>
  </si>
  <si>
    <t>Kupwara Main</t>
  </si>
  <si>
    <t>Gushi</t>
  </si>
  <si>
    <t>Zangli Kasheerai</t>
  </si>
  <si>
    <t>Heri</t>
  </si>
  <si>
    <t>Hundi</t>
  </si>
  <si>
    <t>South Zone</t>
  </si>
  <si>
    <t>Pulwama</t>
  </si>
  <si>
    <t>Rajpora</t>
  </si>
  <si>
    <t>Bellow</t>
  </si>
  <si>
    <t>Drabgam</t>
  </si>
  <si>
    <t>Khrew</t>
  </si>
  <si>
    <t>Pampore</t>
  </si>
  <si>
    <t>Namblabal Pampore</t>
  </si>
  <si>
    <t>Frastabal</t>
  </si>
  <si>
    <t>Kakapora</t>
  </si>
  <si>
    <t>Tral</t>
  </si>
  <si>
    <t>Koil Shikargah</t>
  </si>
  <si>
    <t>Lajoora</t>
  </si>
  <si>
    <t>Koil</t>
  </si>
  <si>
    <t>Newa</t>
  </si>
  <si>
    <t>Pulwama Main</t>
  </si>
  <si>
    <t>Murran Adda</t>
  </si>
  <si>
    <t>Murran</t>
  </si>
  <si>
    <t>Karimabad</t>
  </si>
  <si>
    <t>Litter</t>
  </si>
  <si>
    <t>Litter Shitter</t>
  </si>
  <si>
    <t>Awanti Pora</t>
  </si>
  <si>
    <t>Awantipora (NAC)</t>
  </si>
  <si>
    <t>Shadimarg</t>
  </si>
  <si>
    <t>Dadsar</t>
  </si>
  <si>
    <t xml:space="preserve">South KMR </t>
  </si>
  <si>
    <t>Bus Adda Tral</t>
  </si>
  <si>
    <t>Loori</t>
  </si>
  <si>
    <t>Total</t>
  </si>
  <si>
    <t xml:space="preserve"> I</t>
  </si>
  <si>
    <t>Anantnag</t>
  </si>
  <si>
    <t>Qazigund</t>
  </si>
  <si>
    <t>Lewdora</t>
  </si>
  <si>
    <t>Churath (kul)</t>
  </si>
  <si>
    <t>Qazigund(kul)</t>
  </si>
  <si>
    <t>T.P.Anantnag</t>
  </si>
  <si>
    <t>Anantnag main</t>
  </si>
  <si>
    <t>Dialgam</t>
  </si>
  <si>
    <t>Hardsachin</t>
  </si>
  <si>
    <t>Peth Dialgam</t>
  </si>
  <si>
    <t>Breenti Batpora</t>
  </si>
  <si>
    <t>Hardtooru</t>
  </si>
  <si>
    <t>Dooru</t>
  </si>
  <si>
    <t>BulBul Nowgam</t>
  </si>
  <si>
    <t>Brakpora</t>
  </si>
  <si>
    <t>Ashajipora</t>
  </si>
  <si>
    <t>Verinag</t>
  </si>
  <si>
    <t>Qammar</t>
  </si>
  <si>
    <t>DPL Anantnag</t>
  </si>
  <si>
    <t>Batingoo</t>
  </si>
  <si>
    <t>Vailloo</t>
  </si>
  <si>
    <t>Dandi Pora</t>
  </si>
  <si>
    <t>Lohar Sinzi</t>
  </si>
  <si>
    <t>Larnoo</t>
  </si>
  <si>
    <t>Gurridraman</t>
  </si>
  <si>
    <t>Mathandoo</t>
  </si>
  <si>
    <t>Reinarthar</t>
  </si>
  <si>
    <t>Deesoo</t>
  </si>
  <si>
    <t>Larkipora</t>
  </si>
  <si>
    <t>Larki pora</t>
  </si>
  <si>
    <t>Cheeni Chowk</t>
  </si>
  <si>
    <t>Cheeni chowk</t>
  </si>
  <si>
    <t>Wanpoh</t>
  </si>
  <si>
    <t>Larun Ganjipora</t>
  </si>
  <si>
    <t>Total Cluster I</t>
  </si>
  <si>
    <t>Bijbehara</t>
  </si>
  <si>
    <t>Mattan</t>
  </si>
  <si>
    <t>Krangsoo</t>
  </si>
  <si>
    <t>Khanwari Mattan</t>
  </si>
  <si>
    <t>Sriguphwara</t>
  </si>
  <si>
    <t>Kheram</t>
  </si>
  <si>
    <t>Kanalwan</t>
  </si>
  <si>
    <t>Zablipora</t>
  </si>
  <si>
    <t>Arwani</t>
  </si>
  <si>
    <t>Zabli Pora</t>
  </si>
  <si>
    <t>Seer Hamdan</t>
  </si>
  <si>
    <t>Salia</t>
  </si>
  <si>
    <t>Salia Panzalpora</t>
  </si>
  <si>
    <t>Zirpora</t>
  </si>
  <si>
    <t>Veeri</t>
  </si>
  <si>
    <t>Gantlipora</t>
  </si>
  <si>
    <t>Sangam</t>
  </si>
  <si>
    <t>Halmulla</t>
  </si>
  <si>
    <t>Sirhama</t>
  </si>
  <si>
    <t>Shalgam</t>
  </si>
  <si>
    <t>Marhama</t>
  </si>
  <si>
    <t>Panjpora</t>
  </si>
  <si>
    <t>Ashmuqam</t>
  </si>
  <si>
    <t>Ashimuqam</t>
  </si>
  <si>
    <t>Manzgam</t>
  </si>
  <si>
    <t>Nanilang</t>
  </si>
  <si>
    <t>Nanil</t>
  </si>
  <si>
    <t>Matipora</t>
  </si>
  <si>
    <t>Nowbugh</t>
  </si>
  <si>
    <t>Kheribal</t>
  </si>
  <si>
    <t>Ranbirpora</t>
  </si>
  <si>
    <t>Chatisinghpora</t>
  </si>
  <si>
    <t>Shangus</t>
  </si>
  <si>
    <t>Utrasoo</t>
  </si>
  <si>
    <t>Nowgam Shangus</t>
  </si>
  <si>
    <t>Chattergul</t>
  </si>
  <si>
    <t>Cheerpora</t>
  </si>
  <si>
    <t>Salar</t>
  </si>
  <si>
    <t>Liver</t>
  </si>
  <si>
    <t>Budroo</t>
  </si>
  <si>
    <t>Lever</t>
  </si>
  <si>
    <t>Kathsoo</t>
  </si>
  <si>
    <t>B Adda Anantnag</t>
  </si>
  <si>
    <t>Sarnal</t>
  </si>
  <si>
    <t>Ranipora</t>
  </si>
  <si>
    <t>Kwarigam</t>
  </si>
  <si>
    <t>Sadiqabad</t>
  </si>
  <si>
    <t>Anchidora</t>
  </si>
  <si>
    <t>Kulgam</t>
  </si>
  <si>
    <t>T.P. Kulgam</t>
  </si>
  <si>
    <t>Tulinowpora</t>
  </si>
  <si>
    <t>Sundoo Kulpora</t>
  </si>
  <si>
    <t>Arreh</t>
  </si>
  <si>
    <t>Sofipora</t>
  </si>
  <si>
    <t>Bugam</t>
  </si>
  <si>
    <t>Yari pora</t>
  </si>
  <si>
    <t>Yaripora</t>
  </si>
  <si>
    <t>Homshalibugh</t>
  </si>
  <si>
    <t>Baj brari</t>
  </si>
  <si>
    <t>Kadder</t>
  </si>
  <si>
    <t>Cheeki-Hanjan</t>
  </si>
  <si>
    <t>Devsar</t>
  </si>
  <si>
    <t>kalam Bozgam</t>
  </si>
  <si>
    <t>Khudwani</t>
  </si>
  <si>
    <t>Frisal</t>
  </si>
  <si>
    <t>Quimoh</t>
  </si>
  <si>
    <t>Shamsipora</t>
  </si>
  <si>
    <t>Watoo</t>
  </si>
  <si>
    <t>Nihama</t>
  </si>
  <si>
    <t>Nihama Lakdipora</t>
  </si>
  <si>
    <t>Kulgam Main</t>
  </si>
  <si>
    <t>Tarigam Devsar</t>
  </si>
  <si>
    <t>Bhan</t>
  </si>
  <si>
    <t>Krewan Chadder</t>
  </si>
  <si>
    <t>Vailoo</t>
  </si>
  <si>
    <t>Hanad Chawalgam</t>
  </si>
  <si>
    <t>Gudder</t>
  </si>
  <si>
    <t>Maalwan</t>
  </si>
  <si>
    <t>D.H. pora</t>
  </si>
  <si>
    <t>KB Pora</t>
  </si>
  <si>
    <t>Yarikhah</t>
  </si>
  <si>
    <t>Nandimarg</t>
  </si>
  <si>
    <t>D.K.Marg</t>
  </si>
  <si>
    <t>Ahmadabad</t>
  </si>
  <si>
    <t>Qasba Khull</t>
  </si>
  <si>
    <t>Shopian</t>
  </si>
  <si>
    <t>Herman</t>
  </si>
  <si>
    <t>Daderkoot</t>
  </si>
  <si>
    <t>Sampora-Dehrapora</t>
  </si>
  <si>
    <t>Pinjoora</t>
  </si>
  <si>
    <t>Killiora</t>
  </si>
  <si>
    <t>Molloo</t>
  </si>
  <si>
    <t>Zawoora Bidderhama</t>
  </si>
  <si>
    <t>HR Shopian</t>
  </si>
  <si>
    <t>Bonigam</t>
  </si>
  <si>
    <t>Kaprin</t>
  </si>
  <si>
    <t>Adijan</t>
  </si>
  <si>
    <t xml:space="preserve"> Total Zone</t>
  </si>
  <si>
    <t>Samba</t>
  </si>
  <si>
    <t>Patli Morh</t>
  </si>
  <si>
    <t>Patti</t>
  </si>
  <si>
    <t>Ramgrah</t>
  </si>
  <si>
    <t>Nanga</t>
  </si>
  <si>
    <t>Samba  Main</t>
  </si>
  <si>
    <t>Bedi</t>
  </si>
  <si>
    <t>Bari Brahamna</t>
  </si>
  <si>
    <t>Sarore</t>
  </si>
  <si>
    <t>Bari Brahamana</t>
  </si>
  <si>
    <t>Meen Sarkar</t>
  </si>
  <si>
    <t>Meen Charka</t>
  </si>
  <si>
    <t>Vijay Pur</t>
  </si>
  <si>
    <t>Vijaypur</t>
  </si>
  <si>
    <t>Rakh Barotia</t>
  </si>
  <si>
    <t>Ghagwal</t>
  </si>
  <si>
    <t>Tapiyal</t>
  </si>
  <si>
    <t>Harsath</t>
  </si>
  <si>
    <t>Jmu.Central</t>
  </si>
  <si>
    <t>Jammu</t>
  </si>
  <si>
    <t>Jourian</t>
  </si>
  <si>
    <t>Bakore</t>
  </si>
  <si>
    <t>Man Chak</t>
  </si>
  <si>
    <t>Sohal</t>
  </si>
  <si>
    <t>Palwan</t>
  </si>
  <si>
    <t>Akhnoor</t>
  </si>
  <si>
    <t>Shangani (RBI)</t>
  </si>
  <si>
    <t>541f</t>
  </si>
  <si>
    <t>502s</t>
  </si>
  <si>
    <t>465g</t>
  </si>
  <si>
    <t>Sungal Lower</t>
  </si>
  <si>
    <t>Sungal Upper</t>
  </si>
  <si>
    <t>Ambaran</t>
  </si>
  <si>
    <t>Chowki Chowra</t>
  </si>
  <si>
    <t>R.S.Pora</t>
  </si>
  <si>
    <t>Badyal</t>
  </si>
  <si>
    <t>Chakrohi</t>
  </si>
  <si>
    <t>Miran Sahib</t>
  </si>
  <si>
    <t>Mirasahib</t>
  </si>
  <si>
    <t>Rakh Gadigarh</t>
  </si>
  <si>
    <t>Bishna</t>
  </si>
  <si>
    <t>Chakra (RBI)</t>
  </si>
  <si>
    <t>Khojipur</t>
  </si>
  <si>
    <t>Karan Bagh</t>
  </si>
  <si>
    <t>Bhour(east)</t>
  </si>
  <si>
    <t>Bhour(west)</t>
  </si>
  <si>
    <t xml:space="preserve">                      Total Cluster I</t>
  </si>
  <si>
    <t xml:space="preserve">Kathua   </t>
  </si>
  <si>
    <t>Phinter</t>
  </si>
  <si>
    <t>Mandli</t>
  </si>
  <si>
    <t>Kumbla</t>
  </si>
  <si>
    <t>Kahuag</t>
  </si>
  <si>
    <t>Marheen</t>
  </si>
  <si>
    <t>Padal</t>
  </si>
  <si>
    <t>Barnoti</t>
  </si>
  <si>
    <t>Patel Nagar</t>
  </si>
  <si>
    <t>Lachipor</t>
  </si>
  <si>
    <t>Govindsar</t>
  </si>
  <si>
    <t>Hatlimorh</t>
  </si>
  <si>
    <t>Hati</t>
  </si>
  <si>
    <t>Lakhanpur</t>
  </si>
  <si>
    <t>LakhanPur</t>
  </si>
  <si>
    <t>Kathua Main</t>
  </si>
  <si>
    <t>Kathua</t>
  </si>
  <si>
    <t>Bhadu</t>
  </si>
  <si>
    <t>Tehr</t>
  </si>
  <si>
    <t>Mahanpur</t>
  </si>
  <si>
    <t>Beral</t>
  </si>
  <si>
    <t>Chidwal</t>
  </si>
  <si>
    <t>Chann Arrorian</t>
  </si>
  <si>
    <t>Hamirpur</t>
  </si>
  <si>
    <t xml:space="preserve">           Total Cluster III</t>
  </si>
  <si>
    <t xml:space="preserve">           Total Zone</t>
  </si>
  <si>
    <t>Jmu. North</t>
  </si>
  <si>
    <t>Ramban</t>
  </si>
  <si>
    <t>Banihal</t>
  </si>
  <si>
    <t>Krawa</t>
  </si>
  <si>
    <t>Gund Adolkot</t>
  </si>
  <si>
    <t>Dolegam</t>
  </si>
  <si>
    <t>Chanderkote</t>
  </si>
  <si>
    <t>Tanger</t>
  </si>
  <si>
    <t>Panchal Ukhral</t>
  </si>
  <si>
    <t>Ukhral</t>
  </si>
  <si>
    <t>Narthyal</t>
  </si>
  <si>
    <t>Naugam</t>
  </si>
  <si>
    <t>Sangaldan</t>
  </si>
  <si>
    <t>Ashmar</t>
  </si>
  <si>
    <t>Ramsu</t>
  </si>
  <si>
    <t>Kheri</t>
  </si>
  <si>
    <t>Sujmatna</t>
  </si>
  <si>
    <t>Bhajmasta</t>
  </si>
  <si>
    <t>Sonmbar Barhog( Harooj)</t>
  </si>
  <si>
    <t>Sarbhangni</t>
  </si>
  <si>
    <t>Shagan</t>
  </si>
  <si>
    <t>Maitra</t>
  </si>
  <si>
    <t>Matra Gobindpora</t>
  </si>
  <si>
    <t>Balhote</t>
  </si>
  <si>
    <t>Seri</t>
  </si>
  <si>
    <t>Udhampur</t>
  </si>
  <si>
    <t>Kambal Danga</t>
  </si>
  <si>
    <t>Dhanoo</t>
  </si>
  <si>
    <t>Balnagar</t>
  </si>
  <si>
    <t>Cama H. Colony</t>
  </si>
  <si>
    <t>Cherry</t>
  </si>
  <si>
    <t>Shakti Nagar</t>
  </si>
  <si>
    <t>Barial</t>
  </si>
  <si>
    <t>Mansar</t>
  </si>
  <si>
    <t>Karamchi</t>
  </si>
  <si>
    <t>Retti</t>
  </si>
  <si>
    <t>Rathian</t>
  </si>
  <si>
    <t>Udhampur(NAC)</t>
  </si>
  <si>
    <t>Barmeen</t>
  </si>
  <si>
    <t>Khoon</t>
  </si>
  <si>
    <t>Bapanir Garh</t>
  </si>
  <si>
    <t>Sehal</t>
  </si>
  <si>
    <t>Hardoliyan</t>
  </si>
  <si>
    <t>Lander Panchari</t>
  </si>
  <si>
    <t>Kati</t>
  </si>
  <si>
    <t>Chulna</t>
  </si>
  <si>
    <t xml:space="preserve">          Total Cluster I</t>
  </si>
  <si>
    <t>Doda</t>
  </si>
  <si>
    <t>Doda Main</t>
  </si>
  <si>
    <t>Doda City</t>
  </si>
  <si>
    <t>Desa Road Doda</t>
  </si>
  <si>
    <t>Prem Nagar</t>
  </si>
  <si>
    <t>Thalela</t>
  </si>
  <si>
    <t>Jmu.North</t>
  </si>
  <si>
    <t>Thatri</t>
  </si>
  <si>
    <t>Assar</t>
  </si>
  <si>
    <t>Seote</t>
  </si>
  <si>
    <t>Bhaderwah</t>
  </si>
  <si>
    <t>Gandoh Bhalessa</t>
  </si>
  <si>
    <t>Malikpur</t>
  </si>
  <si>
    <t>Dessa</t>
  </si>
  <si>
    <t xml:space="preserve">Ghal Deesa </t>
  </si>
  <si>
    <t>Kishtwar</t>
  </si>
  <si>
    <t>Dulhasti</t>
  </si>
  <si>
    <t>Sangram bata</t>
  </si>
  <si>
    <t>Duga</t>
  </si>
  <si>
    <t>Poochal</t>
  </si>
  <si>
    <t>Kishtwar main</t>
  </si>
  <si>
    <t>Kishtiwar(HIDAL)</t>
  </si>
  <si>
    <t>Kishtiwar (NAC)</t>
  </si>
  <si>
    <t>Mughal Maidan</t>
  </si>
  <si>
    <t>Bhanderkot</t>
  </si>
  <si>
    <t>Drabshalla</t>
  </si>
  <si>
    <t>Kandni Sangana</t>
  </si>
  <si>
    <t>Kuleed</t>
  </si>
  <si>
    <t>Matta</t>
  </si>
  <si>
    <t>Lach Khazana</t>
  </si>
  <si>
    <t xml:space="preserve">                     Total Cluster II</t>
  </si>
  <si>
    <t xml:space="preserve">                    Total Zone</t>
  </si>
  <si>
    <t>Jmu.West</t>
  </si>
  <si>
    <t>Poonch</t>
  </si>
  <si>
    <t>Draba</t>
  </si>
  <si>
    <t>Drabha</t>
  </si>
  <si>
    <t>Mandi</t>
  </si>
  <si>
    <t>Dhangri</t>
  </si>
  <si>
    <t>Baracher</t>
  </si>
  <si>
    <t>Plera</t>
  </si>
  <si>
    <t>Galinag</t>
  </si>
  <si>
    <t>Trichal</t>
  </si>
  <si>
    <t>Chandak</t>
  </si>
  <si>
    <t>Mendher</t>
  </si>
  <si>
    <t>Chahjjlan</t>
  </si>
  <si>
    <t>Gahni</t>
  </si>
  <si>
    <t>Kasbalari</t>
  </si>
  <si>
    <t>Ucchad</t>
  </si>
  <si>
    <t>Reasi</t>
  </si>
  <si>
    <t>Jyotipuram</t>
  </si>
  <si>
    <t>Salal</t>
  </si>
  <si>
    <t>Mahore</t>
  </si>
  <si>
    <t>Ransoo</t>
  </si>
  <si>
    <t>Sujanpur</t>
  </si>
  <si>
    <t>Pouni</t>
  </si>
  <si>
    <t>Panthal</t>
  </si>
  <si>
    <t>Talwara (CT)</t>
  </si>
  <si>
    <t>Reasi NAC</t>
  </si>
  <si>
    <t>Sila</t>
  </si>
  <si>
    <t>Naibasti</t>
  </si>
  <si>
    <t>Aghar Balian</t>
  </si>
  <si>
    <t>Mari</t>
  </si>
  <si>
    <t>Granmore</t>
  </si>
  <si>
    <t>Katra</t>
  </si>
  <si>
    <t>Kundrarorian</t>
  </si>
  <si>
    <t>Phangal</t>
  </si>
  <si>
    <t>Garan</t>
  </si>
  <si>
    <t>Chmyara</t>
  </si>
  <si>
    <t>Katra (NAC)</t>
  </si>
  <si>
    <t>Arnas</t>
  </si>
  <si>
    <t>Dharmari</t>
  </si>
  <si>
    <t>Bhambla</t>
  </si>
  <si>
    <t>Rajouri</t>
  </si>
  <si>
    <t>Sundarbani</t>
  </si>
  <si>
    <t>Sunderbani</t>
  </si>
  <si>
    <t>Channi</t>
  </si>
  <si>
    <t>Saaz</t>
  </si>
  <si>
    <t>J.N.Rajouri</t>
  </si>
  <si>
    <t>Saranu</t>
  </si>
  <si>
    <t>Kote Dara</t>
  </si>
  <si>
    <t>Kalakote</t>
  </si>
  <si>
    <t>Dramshalla</t>
  </si>
  <si>
    <t>Narohta</t>
  </si>
  <si>
    <t>Fatehpur</t>
  </si>
  <si>
    <t>Budhal</t>
  </si>
  <si>
    <t>Dandote</t>
  </si>
  <si>
    <t>Zonal Office                              1</t>
  </si>
  <si>
    <t>Cluster Office                       2</t>
  </si>
  <si>
    <t>No. of Villages (Cluster wise)                                  3</t>
  </si>
  <si>
    <t>No of villages A/c Opening Initiated                                4</t>
  </si>
  <si>
    <t>No. of Villages A/c opening not Initiated                             5</t>
  </si>
  <si>
    <t>No. of Households                                               6</t>
  </si>
  <si>
    <t>Adult Population                                        7</t>
  </si>
  <si>
    <t>Total No. of No Frill's A/C                                  8</t>
  </si>
  <si>
    <t>Total Deposits of No. Frill's accounts                              9</t>
  </si>
  <si>
    <t>No. of other A/c's                                            10</t>
  </si>
  <si>
    <t>Deposits of other accounts                                      11</t>
  </si>
  <si>
    <t>Total A/c's                                        12</t>
  </si>
  <si>
    <t>Total deposits  Amount in lacs (9+11)       13</t>
  </si>
  <si>
    <t>No. of House Holds Covered                                 14</t>
  </si>
  <si>
    <t>%age of H.Holds Covered                                        15</t>
  </si>
  <si>
    <t>No. of villages with 100% household coverage                                    16</t>
  </si>
  <si>
    <t>Forms Delivered to FID/FINO                                   17</t>
  </si>
  <si>
    <t>Smart Cards Delivered To B/U's                                       18</t>
  </si>
  <si>
    <t>No. of smart cards enabled &amp; issued to customers                                19</t>
  </si>
  <si>
    <t xml:space="preserve">SB ujala  overdrafts  FI  Balance out standing                                          20 </t>
  </si>
  <si>
    <t xml:space="preserve"> Micro Credit Card FI  Balance Outstanding                                      21</t>
  </si>
  <si>
    <t>Differential Rate of Interest (DRI) FI  Balance outstanding                                  22</t>
  </si>
  <si>
    <t>K.C.C Outstanding Balance                                              23</t>
  </si>
  <si>
    <t>Balance outstanding under FIP Amt. in Lacs (20+21+22+23)                    24</t>
  </si>
  <si>
    <t>Advances To Priority Sector   excluding FI products Amount in lacs                                                25</t>
  </si>
  <si>
    <t>Total outstanding under priority sector (24+25E)   26</t>
  </si>
  <si>
    <t>Advances under non-prioriy sector       27</t>
  </si>
  <si>
    <t>Total Advances (26+27)                           28</t>
  </si>
  <si>
    <t xml:space="preserve">   NPA                                                                                                              29</t>
  </si>
  <si>
    <t>Recovery affected by BC/VLE                              30</t>
  </si>
  <si>
    <t>Kmr. Central</t>
  </si>
  <si>
    <t>Cluster III</t>
  </si>
  <si>
    <t>Cluster IV</t>
  </si>
  <si>
    <t>Kmr. South</t>
  </si>
  <si>
    <t>Cluster I</t>
  </si>
  <si>
    <t>Cluster II</t>
  </si>
  <si>
    <t>Kmr. North</t>
  </si>
  <si>
    <t xml:space="preserve"> Total KMR Division</t>
  </si>
  <si>
    <t>Jmu Central</t>
  </si>
  <si>
    <t>Jmu North</t>
  </si>
  <si>
    <t>Jmu West</t>
  </si>
  <si>
    <t>TOTAL JMU Division</t>
  </si>
  <si>
    <t>Grand Total</t>
  </si>
  <si>
    <t>Kadlabal</t>
  </si>
  <si>
    <t>Ashmuji</t>
  </si>
  <si>
    <t>District                        3</t>
  </si>
  <si>
    <t xml:space="preserve"> Name of the Village                              5</t>
  </si>
  <si>
    <t>SB Ujala GL Code 04080/ Basic SB deposit account GL Code 04015                                 "a"</t>
  </si>
  <si>
    <t xml:space="preserve">         Kashmir Central</t>
  </si>
  <si>
    <t>Total Cluster     I</t>
  </si>
  <si>
    <t>Total Cluster     II</t>
  </si>
  <si>
    <t>V</t>
  </si>
  <si>
    <t>Pahloo</t>
  </si>
  <si>
    <t>District           3</t>
  </si>
  <si>
    <t xml:space="preserve"> Name of the Village                               5</t>
  </si>
  <si>
    <t>SB Ujala GL Code 04080</t>
  </si>
  <si>
    <t>SB Ujala GL Code 04080 "a"</t>
  </si>
  <si>
    <t>Jammu West</t>
  </si>
  <si>
    <t>Cluster V</t>
  </si>
  <si>
    <r>
      <t xml:space="preserve">                                                         </t>
    </r>
    <r>
      <rPr>
        <b/>
        <sz val="18"/>
        <rFont val="Arial Narrow"/>
        <family val="2"/>
      </rPr>
      <t xml:space="preserve"> Kashmir North</t>
    </r>
  </si>
  <si>
    <r>
      <t xml:space="preserve">                                                           </t>
    </r>
    <r>
      <rPr>
        <b/>
        <sz val="18"/>
        <rFont val="Arial Narrow"/>
        <family val="2"/>
      </rPr>
      <t>Kashmir South</t>
    </r>
  </si>
  <si>
    <t xml:space="preserve">                                                Jammu Central </t>
  </si>
  <si>
    <t>375g</t>
  </si>
  <si>
    <r>
      <t xml:space="preserve">   </t>
    </r>
    <r>
      <rPr>
        <b/>
        <sz val="18"/>
        <rFont val="Arial Narrow"/>
        <family val="2"/>
      </rPr>
      <t xml:space="preserve">Jammu North </t>
    </r>
  </si>
  <si>
    <t>Kaskoot</t>
  </si>
  <si>
    <t>Dadompora</t>
  </si>
  <si>
    <t>Chawalgam</t>
  </si>
  <si>
    <t>Saj</t>
  </si>
  <si>
    <t>Tangdar</t>
  </si>
  <si>
    <t>406s</t>
  </si>
  <si>
    <t>Bandipora Main</t>
  </si>
  <si>
    <t>Trehgam</t>
  </si>
  <si>
    <t>Regipora</t>
  </si>
  <si>
    <t>Kenihama</t>
  </si>
  <si>
    <t>T.P. Baramulla</t>
  </si>
  <si>
    <t>Mirgund</t>
  </si>
  <si>
    <t>Chowgam</t>
  </si>
  <si>
    <t>Zone-wise , Cluster-wise &amp; Village wise progress in Bank's Self Set target Villages as on 30.06.2014</t>
  </si>
  <si>
    <t>Tujjar</t>
  </si>
  <si>
    <t>Panzath Wanpora</t>
  </si>
  <si>
    <t>422f</t>
  </si>
  <si>
    <t>Agharjitto</t>
  </si>
  <si>
    <t>Kheora</t>
  </si>
  <si>
    <t>Bank's Self Set target Villages as on 30.06.2014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</si>
</sst>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;[Red]0"/>
    <numFmt numFmtId="166" formatCode="0.00;[Red]0.00"/>
    <numFmt numFmtId="167" formatCode="0.000"/>
  </numFmts>
  <fonts count="17">
    <font>
      <sz val="11"/>
      <color theme="1"/>
      <name val="Calibri"/>
      <family val="2"/>
      <scheme val="minor"/>
    </font>
    <font>
      <b/>
      <sz val="18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0"/>
      <name val="Arial Narrow"/>
      <family val="2"/>
    </font>
    <font>
      <b/>
      <sz val="12"/>
      <color theme="1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 Narrow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Arial Narrow"/>
      <family val="2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4" fillId="0" borderId="0"/>
  </cellStyleXfs>
  <cellXfs count="5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0" fontId="4" fillId="9" borderId="14" xfId="0" applyFont="1" applyFill="1" applyBorder="1" applyAlignment="1">
      <alignment horizontal="left"/>
    </xf>
    <xf numFmtId="0" fontId="4" fillId="9" borderId="14" xfId="0" applyFont="1" applyFill="1" applyBorder="1" applyAlignment="1"/>
    <xf numFmtId="2" fontId="2" fillId="9" borderId="14" xfId="0" applyNumberFormat="1" applyFont="1" applyFill="1" applyBorder="1" applyAlignment="1">
      <alignment horizontal="center"/>
    </xf>
    <xf numFmtId="2" fontId="2" fillId="9" borderId="14" xfId="0" applyNumberFormat="1" applyFont="1" applyFill="1" applyBorder="1" applyAlignment="1">
      <alignment horizontal="center" vertical="center"/>
    </xf>
    <xf numFmtId="2" fontId="2" fillId="9" borderId="15" xfId="0" applyNumberFormat="1" applyFont="1" applyFill="1" applyBorder="1" applyAlignment="1">
      <alignment horizontal="center" vertical="center"/>
    </xf>
    <xf numFmtId="0" fontId="4" fillId="0" borderId="24" xfId="0" applyFont="1" applyBorder="1"/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4" xfId="0" applyFont="1" applyBorder="1" applyAlignment="1"/>
    <xf numFmtId="1" fontId="4" fillId="0" borderId="24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4" fillId="0" borderId="29" xfId="0" applyFont="1" applyBorder="1"/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29" xfId="0" applyFont="1" applyBorder="1" applyAlignment="1"/>
    <xf numFmtId="1" fontId="4" fillId="0" borderId="29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/>
    </xf>
    <xf numFmtId="1" fontId="4" fillId="0" borderId="4" xfId="0" applyNumberFormat="1" applyFont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4" fillId="0" borderId="29" xfId="0" applyFont="1" applyFill="1" applyBorder="1" applyAlignment="1"/>
    <xf numFmtId="1" fontId="4" fillId="0" borderId="29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9" borderId="14" xfId="0" applyNumberFormat="1" applyFont="1" applyFill="1" applyBorder="1" applyAlignment="1">
      <alignment horizontal="center"/>
    </xf>
    <xf numFmtId="1" fontId="2" fillId="9" borderId="14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/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10" borderId="14" xfId="0" applyFont="1" applyFill="1" applyBorder="1" applyAlignment="1">
      <alignment horizontal="left"/>
    </xf>
    <xf numFmtId="0" fontId="4" fillId="10" borderId="14" xfId="0" applyFont="1" applyFill="1" applyBorder="1" applyAlignment="1"/>
    <xf numFmtId="1" fontId="4" fillId="10" borderId="14" xfId="0" applyNumberFormat="1" applyFont="1" applyFill="1" applyBorder="1" applyAlignment="1">
      <alignment horizontal="center"/>
    </xf>
    <xf numFmtId="1" fontId="2" fillId="10" borderId="14" xfId="0" applyNumberFormat="1" applyFont="1" applyFill="1" applyBorder="1" applyAlignment="1">
      <alignment horizontal="center"/>
    </xf>
    <xf numFmtId="2" fontId="2" fillId="10" borderId="14" xfId="0" applyNumberFormat="1" applyFont="1" applyFill="1" applyBorder="1" applyAlignment="1">
      <alignment horizontal="center"/>
    </xf>
    <xf numFmtId="2" fontId="2" fillId="10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0" fontId="4" fillId="9" borderId="1" xfId="0" applyFont="1" applyFill="1" applyBorder="1" applyAlignment="1"/>
    <xf numFmtId="0" fontId="4" fillId="9" borderId="2" xfId="0" applyFont="1" applyFill="1" applyBorder="1" applyAlignment="1"/>
    <xf numFmtId="0" fontId="4" fillId="9" borderId="27" xfId="0" applyFont="1" applyFill="1" applyBorder="1" applyAlignment="1">
      <alignment horizontal="left"/>
    </xf>
    <xf numFmtId="2" fontId="2" fillId="9" borderId="15" xfId="0" applyNumberFormat="1" applyFont="1" applyFill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4" fillId="2" borderId="29" xfId="0" applyFont="1" applyFill="1" applyBorder="1" applyAlignment="1">
      <alignment horizontal="left"/>
    </xf>
    <xf numFmtId="0" fontId="4" fillId="2" borderId="29" xfId="0" applyFont="1" applyFill="1" applyBorder="1" applyAlignment="1"/>
    <xf numFmtId="0" fontId="2" fillId="9" borderId="29" xfId="0" applyFont="1" applyFill="1" applyBorder="1" applyAlignment="1">
      <alignment horizontal="center"/>
    </xf>
    <xf numFmtId="2" fontId="2" fillId="2" borderId="29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4" fillId="0" borderId="23" xfId="0" applyFont="1" applyBorder="1"/>
    <xf numFmtId="0" fontId="4" fillId="0" borderId="29" xfId="1" applyFont="1" applyFill="1" applyBorder="1" applyAlignment="1"/>
    <xf numFmtId="0" fontId="4" fillId="2" borderId="24" xfId="0" applyFont="1" applyFill="1" applyBorder="1" applyAlignment="1">
      <alignment horizontal="center"/>
    </xf>
    <xf numFmtId="1" fontId="2" fillId="2" borderId="29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24" xfId="0" applyFont="1" applyFill="1" applyBorder="1" applyAlignment="1"/>
    <xf numFmtId="1" fontId="4" fillId="2" borderId="29" xfId="0" applyNumberFormat="1" applyFont="1" applyFill="1" applyBorder="1" applyAlignment="1">
      <alignment horizontal="center"/>
    </xf>
    <xf numFmtId="0" fontId="6" fillId="0" borderId="24" xfId="0" applyFont="1" applyBorder="1"/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" fillId="2" borderId="29" xfId="0" applyFont="1" applyFill="1" applyBorder="1" applyAlignment="1">
      <alignment horizontal="left"/>
    </xf>
    <xf numFmtId="0" fontId="6" fillId="0" borderId="29" xfId="0" applyFont="1" applyBorder="1" applyAlignment="1"/>
    <xf numFmtId="1" fontId="6" fillId="0" borderId="29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9" borderId="14" xfId="0" applyFont="1" applyFill="1" applyBorder="1" applyAlignment="1">
      <alignment horizontal="left" wrapText="1"/>
    </xf>
    <xf numFmtId="164" fontId="2" fillId="9" borderId="14" xfId="0" applyNumberFormat="1" applyFont="1" applyFill="1" applyBorder="1" applyAlignment="1">
      <alignment horizontal="center"/>
    </xf>
    <xf numFmtId="0" fontId="4" fillId="0" borderId="4" xfId="0" applyFont="1" applyFill="1" applyBorder="1" applyAlignment="1"/>
    <xf numFmtId="0" fontId="1" fillId="0" borderId="0" xfId="0" applyFont="1" applyAlignment="1">
      <alignment horizontal="center" vertical="center"/>
    </xf>
    <xf numFmtId="2" fontId="2" fillId="9" borderId="13" xfId="0" applyNumberFormat="1" applyFont="1" applyFill="1" applyBorder="1" applyAlignment="1">
      <alignment horizontal="center"/>
    </xf>
    <xf numFmtId="165" fontId="4" fillId="9" borderId="14" xfId="0" applyNumberFormat="1" applyFont="1" applyFill="1" applyBorder="1" applyAlignment="1">
      <alignment horizontal="center"/>
    </xf>
    <xf numFmtId="165" fontId="2" fillId="9" borderId="14" xfId="0" applyNumberFormat="1" applyFont="1" applyFill="1" applyBorder="1" applyAlignment="1">
      <alignment horizontal="center"/>
    </xf>
    <xf numFmtId="166" fontId="2" fillId="9" borderId="14" xfId="0" applyNumberFormat="1" applyFont="1" applyFill="1" applyBorder="1" applyAlignment="1">
      <alignment horizontal="center"/>
    </xf>
    <xf numFmtId="166" fontId="2" fillId="9" borderId="13" xfId="0" applyNumberFormat="1" applyFont="1" applyFill="1" applyBorder="1" applyAlignment="1">
      <alignment horizontal="center"/>
    </xf>
    <xf numFmtId="0" fontId="4" fillId="9" borderId="14" xfId="0" applyFont="1" applyFill="1" applyBorder="1"/>
    <xf numFmtId="165" fontId="2" fillId="9" borderId="14" xfId="0" applyNumberFormat="1" applyFont="1" applyFill="1" applyBorder="1" applyAlignment="1">
      <alignment horizontal="center" vertical="center"/>
    </xf>
    <xf numFmtId="166" fontId="2" fillId="9" borderId="14" xfId="0" applyNumberFormat="1" applyFont="1" applyFill="1" applyBorder="1" applyAlignment="1">
      <alignment horizontal="center" vertical="center"/>
    </xf>
    <xf numFmtId="166" fontId="2" fillId="9" borderId="13" xfId="0" applyNumberFormat="1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left"/>
    </xf>
    <xf numFmtId="0" fontId="4" fillId="11" borderId="14" xfId="0" applyFont="1" applyFill="1" applyBorder="1" applyAlignment="1"/>
    <xf numFmtId="1" fontId="4" fillId="11" borderId="14" xfId="0" applyNumberFormat="1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2" fontId="2" fillId="11" borderId="14" xfId="0" applyNumberFormat="1" applyFont="1" applyFill="1" applyBorder="1" applyAlignment="1">
      <alignment horizontal="center"/>
    </xf>
    <xf numFmtId="2" fontId="2" fillId="11" borderId="15" xfId="0" applyNumberFormat="1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1" fontId="2" fillId="9" borderId="14" xfId="0" applyNumberFormat="1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 wrapText="1"/>
    </xf>
    <xf numFmtId="2" fontId="6" fillId="9" borderId="14" xfId="0" applyNumberFormat="1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/>
    </xf>
    <xf numFmtId="2" fontId="6" fillId="9" borderId="14" xfId="0" applyNumberFormat="1" applyFont="1" applyFill="1" applyBorder="1" applyAlignment="1">
      <alignment horizontal="center" vertical="center"/>
    </xf>
    <xf numFmtId="2" fontId="2" fillId="9" borderId="14" xfId="0" applyNumberFormat="1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left"/>
    </xf>
    <xf numFmtId="0" fontId="2" fillId="9" borderId="14" xfId="0" applyFont="1" applyFill="1" applyBorder="1" applyAlignment="1"/>
    <xf numFmtId="2" fontId="2" fillId="9" borderId="13" xfId="0" applyNumberFormat="1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left"/>
    </xf>
    <xf numFmtId="0" fontId="2" fillId="10" borderId="14" xfId="0" applyFont="1" applyFill="1" applyBorder="1" applyAlignment="1"/>
    <xf numFmtId="2" fontId="2" fillId="9" borderId="13" xfId="0" applyNumberFormat="1" applyFont="1" applyFill="1" applyBorder="1" applyAlignment="1">
      <alignment horizontal="center" vertical="center" wrapText="1"/>
    </xf>
    <xf numFmtId="165" fontId="2" fillId="10" borderId="14" xfId="0" applyNumberFormat="1" applyFont="1" applyFill="1" applyBorder="1" applyAlignment="1">
      <alignment horizontal="center"/>
    </xf>
    <xf numFmtId="166" fontId="2" fillId="10" borderId="14" xfId="0" applyNumberFormat="1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left"/>
    </xf>
    <xf numFmtId="0" fontId="2" fillId="12" borderId="14" xfId="0" applyFont="1" applyFill="1" applyBorder="1" applyAlignment="1"/>
    <xf numFmtId="165" fontId="2" fillId="12" borderId="14" xfId="0" applyNumberFormat="1" applyFont="1" applyFill="1" applyBorder="1" applyAlignment="1">
      <alignment horizontal="center"/>
    </xf>
    <xf numFmtId="166" fontId="2" fillId="12" borderId="14" xfId="0" applyNumberFormat="1" applyFont="1" applyFill="1" applyBorder="1" applyAlignment="1">
      <alignment horizontal="center"/>
    </xf>
    <xf numFmtId="2" fontId="2" fillId="12" borderId="14" xfId="0" applyNumberFormat="1" applyFont="1" applyFill="1" applyBorder="1" applyAlignment="1">
      <alignment horizontal="center"/>
    </xf>
    <xf numFmtId="2" fontId="2" fillId="12" borderId="15" xfId="0" applyNumberFormat="1" applyFont="1" applyFill="1" applyBorder="1" applyAlignment="1">
      <alignment horizontal="center"/>
    </xf>
    <xf numFmtId="0" fontId="0" fillId="0" borderId="0" xfId="0" applyFont="1"/>
    <xf numFmtId="0" fontId="6" fillId="9" borderId="14" xfId="0" applyFont="1" applyFill="1" applyBorder="1" applyAlignment="1" applyProtection="1">
      <alignment horizontal="center" vertical="center"/>
      <protection locked="0"/>
    </xf>
    <xf numFmtId="1" fontId="6" fillId="9" borderId="14" xfId="0" applyNumberFormat="1" applyFont="1" applyFill="1" applyBorder="1" applyAlignment="1">
      <alignment horizontal="center" vertical="center"/>
    </xf>
    <xf numFmtId="2" fontId="6" fillId="9" borderId="13" xfId="0" applyNumberFormat="1" applyFont="1" applyFill="1" applyBorder="1" applyAlignment="1">
      <alignment horizontal="center" vertical="center"/>
    </xf>
    <xf numFmtId="2" fontId="4" fillId="9" borderId="14" xfId="0" applyNumberFormat="1" applyFont="1" applyFill="1" applyBorder="1" applyAlignment="1">
      <alignment horizontal="center"/>
    </xf>
    <xf numFmtId="2" fontId="4" fillId="9" borderId="15" xfId="0" applyNumberFormat="1" applyFont="1" applyFill="1" applyBorder="1" applyAlignment="1">
      <alignment horizontal="center"/>
    </xf>
    <xf numFmtId="2" fontId="4" fillId="9" borderId="13" xfId="0" applyNumberFormat="1" applyFont="1" applyFill="1" applyBorder="1" applyAlignment="1">
      <alignment horizontal="center"/>
    </xf>
    <xf numFmtId="1" fontId="2" fillId="11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13" borderId="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13" borderId="17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2" fontId="8" fillId="2" borderId="30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2" fontId="8" fillId="0" borderId="39" xfId="0" applyNumberFormat="1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40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/>
    </xf>
    <xf numFmtId="2" fontId="8" fillId="0" borderId="30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1" fontId="8" fillId="9" borderId="3" xfId="0" applyNumberFormat="1" applyFont="1" applyFill="1" applyBorder="1" applyAlignment="1">
      <alignment horizontal="center" vertical="center"/>
    </xf>
    <xf numFmtId="2" fontId="8" fillId="9" borderId="6" xfId="0" applyNumberFormat="1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167" fontId="8" fillId="9" borderId="6" xfId="0" applyNumberFormat="1" applyFont="1" applyFill="1" applyBorder="1" applyAlignment="1">
      <alignment horizontal="center" vertical="center"/>
    </xf>
    <xf numFmtId="1" fontId="8" fillId="9" borderId="6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1" fontId="8" fillId="0" borderId="30" xfId="0" applyNumberFormat="1" applyFont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2" fontId="8" fillId="0" borderId="4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" fontId="8" fillId="0" borderId="26" xfId="0" applyNumberFormat="1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2" fontId="8" fillId="9" borderId="1" xfId="0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horizontal="center" vertical="center"/>
    </xf>
    <xf numFmtId="1" fontId="8" fillId="9" borderId="36" xfId="0" applyNumberFormat="1" applyFont="1" applyFill="1" applyBorder="1" applyAlignment="1">
      <alignment horizontal="center" vertical="center"/>
    </xf>
    <xf numFmtId="0" fontId="8" fillId="9" borderId="38" xfId="0" applyFont="1" applyFill="1" applyBorder="1" applyAlignment="1">
      <alignment horizontal="center" vertical="center"/>
    </xf>
    <xf numFmtId="2" fontId="8" fillId="9" borderId="5" xfId="0" applyNumberFormat="1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1" fontId="8" fillId="14" borderId="3" xfId="0" applyNumberFormat="1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/>
    </xf>
    <xf numFmtId="2" fontId="8" fillId="14" borderId="6" xfId="0" applyNumberFormat="1" applyFont="1" applyFill="1" applyBorder="1" applyAlignment="1">
      <alignment horizontal="center" vertical="center"/>
    </xf>
    <xf numFmtId="0" fontId="8" fillId="14" borderId="6" xfId="0" applyFont="1" applyFill="1" applyBorder="1" applyAlignment="1">
      <alignment horizontal="center" vertical="center"/>
    </xf>
    <xf numFmtId="2" fontId="8" fillId="14" borderId="3" xfId="0" applyNumberFormat="1" applyFont="1" applyFill="1" applyBorder="1" applyAlignment="1">
      <alignment horizontal="center" vertical="center"/>
    </xf>
    <xf numFmtId="165" fontId="8" fillId="0" borderId="29" xfId="0" applyNumberFormat="1" applyFont="1" applyBorder="1" applyAlignment="1">
      <alignment horizontal="center" vertical="center"/>
    </xf>
    <xf numFmtId="165" fontId="8" fillId="0" borderId="30" xfId="0" applyNumberFormat="1" applyFont="1" applyBorder="1" applyAlignment="1">
      <alignment horizontal="center" vertical="center"/>
    </xf>
    <xf numFmtId="166" fontId="8" fillId="0" borderId="24" xfId="0" applyNumberFormat="1" applyFont="1" applyBorder="1" applyAlignment="1">
      <alignment horizontal="center" vertical="center"/>
    </xf>
    <xf numFmtId="165" fontId="8" fillId="0" borderId="24" xfId="0" applyNumberFormat="1" applyFont="1" applyBorder="1" applyAlignment="1">
      <alignment horizontal="center" vertical="center"/>
    </xf>
    <xf numFmtId="165" fontId="8" fillId="0" borderId="34" xfId="0" applyNumberFormat="1" applyFont="1" applyFill="1" applyBorder="1" applyAlignment="1">
      <alignment horizontal="center" vertical="center"/>
    </xf>
    <xf numFmtId="166" fontId="8" fillId="0" borderId="29" xfId="0" applyNumberFormat="1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/>
    </xf>
    <xf numFmtId="166" fontId="8" fillId="0" borderId="42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" fontId="8" fillId="9" borderId="14" xfId="0" applyNumberFormat="1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166" fontId="8" fillId="9" borderId="6" xfId="0" applyNumberFormat="1" applyFont="1" applyFill="1" applyBorder="1" applyAlignment="1">
      <alignment horizontal="center" vertical="center"/>
    </xf>
    <xf numFmtId="2" fontId="8" fillId="9" borderId="15" xfId="0" applyNumberFormat="1" applyFont="1" applyFill="1" applyBorder="1" applyAlignment="1">
      <alignment horizontal="center" vertical="center"/>
    </xf>
    <xf numFmtId="166" fontId="8" fillId="9" borderId="1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165" fontId="8" fillId="0" borderId="23" xfId="0" applyNumberFormat="1" applyFont="1" applyBorder="1" applyAlignment="1">
      <alignment horizontal="center" vertical="center"/>
    </xf>
    <xf numFmtId="165" fontId="8" fillId="0" borderId="25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1" fontId="8" fillId="0" borderId="25" xfId="0" applyNumberFormat="1" applyFont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2" fontId="8" fillId="0" borderId="47" xfId="0" applyNumberFormat="1" applyFont="1" applyBorder="1" applyAlignment="1">
      <alignment horizontal="center" vertical="center"/>
    </xf>
    <xf numFmtId="2" fontId="8" fillId="9" borderId="14" xfId="0" applyNumberFormat="1" applyFont="1" applyFill="1" applyBorder="1" applyAlignment="1">
      <alignment horizontal="center" vertical="center"/>
    </xf>
    <xf numFmtId="2" fontId="8" fillId="9" borderId="13" xfId="0" applyNumberFormat="1" applyFont="1" applyFill="1" applyBorder="1" applyAlignment="1">
      <alignment horizontal="center" vertical="center"/>
    </xf>
    <xf numFmtId="0" fontId="8" fillId="14" borderId="16" xfId="0" applyFont="1" applyFill="1" applyBorder="1" applyAlignment="1">
      <alignment horizontal="center" vertical="center"/>
    </xf>
    <xf numFmtId="1" fontId="8" fillId="14" borderId="16" xfId="0" applyNumberFormat="1" applyFont="1" applyFill="1" applyBorder="1" applyAlignment="1">
      <alignment horizontal="center" vertical="center"/>
    </xf>
    <xf numFmtId="2" fontId="8" fillId="14" borderId="16" xfId="0" applyNumberFormat="1" applyFont="1" applyFill="1" applyBorder="1" applyAlignment="1">
      <alignment horizontal="center" vertical="center"/>
    </xf>
    <xf numFmtId="2" fontId="8" fillId="14" borderId="50" xfId="0" applyNumberFormat="1" applyFont="1" applyFill="1" applyBorder="1" applyAlignment="1">
      <alignment horizontal="center" vertical="center"/>
    </xf>
    <xf numFmtId="0" fontId="8" fillId="15" borderId="6" xfId="0" applyFont="1" applyFill="1" applyBorder="1" applyAlignment="1">
      <alignment horizontal="center" vertical="center"/>
    </xf>
    <xf numFmtId="1" fontId="8" fillId="15" borderId="6" xfId="0" applyNumberFormat="1" applyFont="1" applyFill="1" applyBorder="1" applyAlignment="1">
      <alignment horizontal="center" vertical="center"/>
    </xf>
    <xf numFmtId="2" fontId="8" fillId="15" borderId="6" xfId="0" applyNumberFormat="1" applyFont="1" applyFill="1" applyBorder="1" applyAlignment="1">
      <alignment horizontal="center" vertical="center"/>
    </xf>
    <xf numFmtId="2" fontId="8" fillId="15" borderId="15" xfId="0" applyNumberFormat="1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9" fillId="0" borderId="29" xfId="0" applyFont="1" applyBorder="1" applyAlignment="1"/>
    <xf numFmtId="0" fontId="3" fillId="0" borderId="2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/>
    <xf numFmtId="1" fontId="4" fillId="0" borderId="23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6" fillId="9" borderId="14" xfId="0" applyFont="1" applyFill="1" applyBorder="1" applyAlignment="1">
      <alignment horizontal="center"/>
    </xf>
    <xf numFmtId="0" fontId="1" fillId="0" borderId="33" xfId="0" applyFont="1" applyBorder="1" applyAlignment="1">
      <alignment vertical="center"/>
    </xf>
    <xf numFmtId="1" fontId="8" fillId="2" borderId="29" xfId="0" applyNumberFormat="1" applyFont="1" applyFill="1" applyBorder="1" applyAlignment="1">
      <alignment horizontal="center" vertical="center" wrapText="1"/>
    </xf>
    <xf numFmtId="2" fontId="2" fillId="10" borderId="13" xfId="0" applyNumberFormat="1" applyFont="1" applyFill="1" applyBorder="1" applyAlignment="1">
      <alignment horizontal="center"/>
    </xf>
    <xf numFmtId="2" fontId="2" fillId="11" borderId="13" xfId="0" applyNumberFormat="1" applyFont="1" applyFill="1" applyBorder="1" applyAlignment="1">
      <alignment horizontal="center"/>
    </xf>
    <xf numFmtId="0" fontId="8" fillId="7" borderId="3" xfId="0" applyNumberFormat="1" applyFont="1" applyFill="1" applyBorder="1" applyAlignment="1">
      <alignment horizontal="center" vertical="center" wrapText="1"/>
    </xf>
    <xf numFmtId="2" fontId="8" fillId="0" borderId="51" xfId="0" applyNumberFormat="1" applyFont="1" applyBorder="1" applyAlignment="1">
      <alignment horizontal="center" vertical="center"/>
    </xf>
    <xf numFmtId="0" fontId="3" fillId="2" borderId="52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16" borderId="29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0" fontId="13" fillId="0" borderId="0" xfId="0" applyFont="1"/>
    <xf numFmtId="0" fontId="4" fillId="2" borderId="29" xfId="0" applyFont="1" applyFill="1" applyBorder="1" applyAlignment="1">
      <alignment horizontal="left" vertical="center"/>
    </xf>
    <xf numFmtId="1" fontId="4" fillId="0" borderId="29" xfId="0" applyNumberFormat="1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" fontId="9" fillId="2" borderId="29" xfId="0" applyNumberFormat="1" applyFont="1" applyFill="1" applyBorder="1" applyAlignment="1">
      <alignment horizontal="left" vertical="center"/>
    </xf>
    <xf numFmtId="0" fontId="4" fillId="9" borderId="29" xfId="0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 vertical="center"/>
    </xf>
    <xf numFmtId="2" fontId="6" fillId="2" borderId="29" xfId="0" applyNumberFormat="1" applyFont="1" applyFill="1" applyBorder="1" applyAlignment="1">
      <alignment horizontal="center" vertical="center"/>
    </xf>
    <xf numFmtId="1" fontId="6" fillId="2" borderId="2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67" fontId="6" fillId="2" borderId="29" xfId="0" applyNumberFormat="1" applyFont="1" applyFill="1" applyBorder="1" applyAlignment="1">
      <alignment horizontal="center" vertical="center"/>
    </xf>
    <xf numFmtId="2" fontId="6" fillId="2" borderId="40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2" fontId="2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wrapText="1"/>
    </xf>
    <xf numFmtId="1" fontId="2" fillId="0" borderId="29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1" fontId="6" fillId="2" borderId="29" xfId="0" applyNumberFormat="1" applyFont="1" applyFill="1" applyBorder="1" applyAlignment="1" applyProtection="1">
      <alignment horizontal="center" vertical="center"/>
      <protection locked="0"/>
    </xf>
    <xf numFmtId="2" fontId="6" fillId="16" borderId="29" xfId="0" applyNumberFormat="1" applyFont="1" applyFill="1" applyBorder="1" applyAlignment="1" applyProtection="1">
      <alignment horizontal="center" vertical="center"/>
      <protection locked="0"/>
    </xf>
    <xf numFmtId="1" fontId="6" fillId="16" borderId="29" xfId="0" applyNumberFormat="1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2" fontId="6" fillId="2" borderId="29" xfId="0" applyNumberFormat="1" applyFont="1" applyFill="1" applyBorder="1" applyAlignment="1" applyProtection="1">
      <alignment horizontal="center" vertical="center"/>
      <protection locked="0"/>
    </xf>
    <xf numFmtId="0" fontId="6" fillId="2" borderId="29" xfId="2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>
      <alignment horizontal="center" vertical="center" wrapText="1"/>
    </xf>
    <xf numFmtId="2" fontId="6" fillId="2" borderId="29" xfId="0" applyNumberFormat="1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67" fontId="2" fillId="0" borderId="29" xfId="0" applyNumberFormat="1" applyFont="1" applyBorder="1" applyAlignment="1">
      <alignment horizontal="center" vertical="center"/>
    </xf>
    <xf numFmtId="1" fontId="7" fillId="16" borderId="29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167" fontId="2" fillId="0" borderId="29" xfId="0" applyNumberFormat="1" applyFont="1" applyFill="1" applyBorder="1" applyAlignment="1">
      <alignment horizontal="center"/>
    </xf>
    <xf numFmtId="0" fontId="2" fillId="0" borderId="54" xfId="0" applyFont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2" borderId="54" xfId="0" applyFont="1" applyFill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" fontId="2" fillId="0" borderId="29" xfId="0" applyNumberFormat="1" applyFont="1" applyFill="1" applyBorder="1" applyAlignment="1">
      <alignment horizontal="left" vertical="center"/>
    </xf>
    <xf numFmtId="167" fontId="6" fillId="0" borderId="29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/>
    </xf>
    <xf numFmtId="0" fontId="6" fillId="0" borderId="29" xfId="0" applyFont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2" fillId="0" borderId="51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/>
    </xf>
    <xf numFmtId="2" fontId="6" fillId="0" borderId="29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16" fillId="0" borderId="29" xfId="0" applyFont="1" applyBorder="1" applyAlignment="1">
      <alignment horizontal="center"/>
    </xf>
    <xf numFmtId="0" fontId="2" fillId="0" borderId="29" xfId="0" applyFont="1" applyFill="1" applyBorder="1" applyAlignment="1">
      <alignment horizontal="left" vertical="center"/>
    </xf>
    <xf numFmtId="1" fontId="2" fillId="0" borderId="4" xfId="0" applyNumberFormat="1" applyFont="1" applyFill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/>
      <protection locked="0"/>
    </xf>
    <xf numFmtId="167" fontId="2" fillId="2" borderId="29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9" borderId="43" xfId="0" applyFont="1" applyFill="1" applyBorder="1" applyAlignment="1">
      <alignment horizontal="center" vertical="center"/>
    </xf>
    <xf numFmtId="0" fontId="8" fillId="9" borderId="37" xfId="0" applyFont="1" applyFill="1" applyBorder="1" applyAlignment="1">
      <alignment horizontal="center" vertical="center"/>
    </xf>
    <xf numFmtId="0" fontId="8" fillId="14" borderId="12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8" fillId="14" borderId="48" xfId="0" applyFont="1" applyFill="1" applyBorder="1" applyAlignment="1">
      <alignment horizontal="center" vertical="center"/>
    </xf>
    <xf numFmtId="0" fontId="8" fillId="14" borderId="49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8" fillId="15" borderId="27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center" wrapText="1"/>
    </xf>
    <xf numFmtId="2" fontId="8" fillId="13" borderId="5" xfId="0" applyNumberFormat="1" applyFont="1" applyFill="1" applyBorder="1" applyAlignment="1">
      <alignment horizontal="center" vertical="center" wrapText="1"/>
    </xf>
    <xf numFmtId="2" fontId="8" fillId="13" borderId="16" xfId="0" applyNumberFormat="1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8" fillId="13" borderId="20" xfId="0" applyFont="1" applyFill="1" applyBorder="1" applyAlignment="1">
      <alignment horizontal="center" vertical="center" wrapText="1"/>
    </xf>
    <xf numFmtId="0" fontId="2" fillId="6" borderId="5" xfId="0" applyNumberFormat="1" applyFont="1" applyFill="1" applyBorder="1" applyAlignment="1">
      <alignment horizontal="center" vertical="center" wrapText="1"/>
    </xf>
    <xf numFmtId="0" fontId="2" fillId="6" borderId="16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wrapText="1"/>
    </xf>
    <xf numFmtId="0" fontId="4" fillId="9" borderId="2" xfId="0" applyFont="1" applyFill="1" applyBorder="1" applyAlignment="1">
      <alignment horizontal="center" wrapText="1"/>
    </xf>
    <xf numFmtId="0" fontId="4" fillId="10" borderId="12" xfId="0" applyFont="1" applyFill="1" applyBorder="1" applyAlignment="1">
      <alignment horizontal="center" wrapText="1"/>
    </xf>
    <xf numFmtId="0" fontId="4" fillId="10" borderId="14" xfId="0" applyFont="1" applyFill="1" applyBorder="1" applyAlignment="1">
      <alignment horizont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</cellXfs>
  <cellStyles count="3">
    <cellStyle name="Normal" xfId="0" builtinId="0"/>
    <cellStyle name="Normal 2 10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26"/>
  <sheetViews>
    <sheetView tabSelected="1" topLeftCell="AW40" workbookViewId="0">
      <selection activeCell="AB40" sqref="AB1:AB1048576"/>
    </sheetView>
  </sheetViews>
  <sheetFormatPr defaultRowHeight="16.5"/>
  <cols>
    <col min="1" max="1" width="17.42578125" style="1" customWidth="1"/>
    <col min="2" max="2" width="11.5703125" style="1" customWidth="1"/>
    <col min="3" max="3" width="12" style="188" customWidth="1"/>
    <col min="4" max="4" width="13.7109375" style="188" customWidth="1"/>
    <col min="5" max="5" width="5.85546875" style="1" customWidth="1"/>
    <col min="6" max="6" width="19.140625" style="189" customWidth="1"/>
    <col min="7" max="7" width="6.85546875" style="1" customWidth="1"/>
    <col min="8" max="9" width="8" style="1" customWidth="1"/>
    <col min="10" max="10" width="8.140625" style="1" customWidth="1"/>
    <col min="11" max="11" width="7.7109375" style="1" customWidth="1"/>
    <col min="12" max="12" width="8.85546875" style="1" customWidth="1"/>
    <col min="13" max="13" width="8.140625" style="1" customWidth="1"/>
    <col min="14" max="14" width="12" style="1" customWidth="1"/>
    <col min="15" max="15" width="12.7109375" style="1" customWidth="1"/>
    <col min="16" max="16" width="12.42578125" style="1" customWidth="1"/>
    <col min="17" max="17" width="12" style="1" customWidth="1"/>
    <col min="18" max="18" width="9.7109375" style="1" customWidth="1"/>
    <col min="19" max="19" width="8" style="1" customWidth="1"/>
    <col min="20" max="20" width="16.85546875" style="1" customWidth="1"/>
    <col min="21" max="21" width="12" style="1" customWidth="1"/>
    <col min="22" max="22" width="16.85546875" style="1" customWidth="1"/>
    <col min="23" max="23" width="13.7109375" style="1" customWidth="1"/>
    <col min="24" max="24" width="9.85546875" style="1" customWidth="1"/>
    <col min="25" max="25" width="11" style="1" customWidth="1"/>
    <col min="26" max="27" width="10.140625" style="1" customWidth="1"/>
    <col min="28" max="28" width="10" style="1" customWidth="1"/>
    <col min="29" max="29" width="12.7109375" style="1" customWidth="1"/>
    <col min="30" max="30" width="10" style="1" customWidth="1"/>
    <col min="31" max="31" width="8.7109375" style="1" customWidth="1"/>
    <col min="32" max="32" width="12.140625" style="1" customWidth="1"/>
    <col min="33" max="33" width="9.140625" style="1" customWidth="1"/>
    <col min="34" max="34" width="11.28515625" style="1" customWidth="1"/>
    <col min="35" max="35" width="15.85546875" style="1" customWidth="1"/>
    <col min="36" max="38" width="9.140625" style="1" customWidth="1"/>
    <col min="39" max="40" width="8" style="1" customWidth="1"/>
    <col min="41" max="41" width="8.7109375" style="1" customWidth="1"/>
    <col min="42" max="44" width="9.140625" style="1" customWidth="1"/>
    <col min="45" max="46" width="9.28515625" style="1" customWidth="1"/>
    <col min="47" max="47" width="10.5703125" style="1" customWidth="1"/>
    <col min="48" max="48" width="9.140625" style="1" customWidth="1"/>
    <col min="49" max="49" width="9.42578125" style="1" customWidth="1"/>
    <col min="50" max="50" width="11.5703125" style="1" customWidth="1"/>
    <col min="51" max="51" width="11" style="1" customWidth="1"/>
    <col min="52" max="52" width="10.28515625" style="1" customWidth="1"/>
    <col min="53" max="53" width="9.5703125" style="1" customWidth="1"/>
    <col min="54" max="57" width="10.42578125" style="1" customWidth="1"/>
    <col min="58" max="16384" width="9.140625" style="1"/>
  </cols>
  <sheetData>
    <row r="1" spans="1:56" s="314" customFormat="1" ht="20.25">
      <c r="A1" s="335" t="s">
        <v>633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7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</row>
    <row r="2" spans="1:56" ht="19.5" customHeight="1" thickBot="1">
      <c r="B2" s="315"/>
      <c r="C2" s="316" t="s">
        <v>604</v>
      </c>
      <c r="D2" s="317"/>
      <c r="E2" s="3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J2" s="525" t="s">
        <v>0</v>
      </c>
      <c r="AK2" s="525"/>
      <c r="AL2" s="525"/>
      <c r="AM2" s="525"/>
      <c r="AN2" s="525"/>
      <c r="AO2" s="525"/>
      <c r="AP2" s="525"/>
      <c r="AQ2" s="525"/>
      <c r="AR2" s="525"/>
      <c r="AS2" s="525"/>
      <c r="AT2" s="525"/>
      <c r="AU2" s="525"/>
      <c r="AV2" s="525"/>
      <c r="AW2" s="525"/>
      <c r="AX2" s="525"/>
    </row>
    <row r="3" spans="1:56" ht="54" customHeight="1" thickBot="1">
      <c r="A3" s="489" t="s">
        <v>1</v>
      </c>
      <c r="B3" s="489" t="s">
        <v>2</v>
      </c>
      <c r="C3" s="489" t="s">
        <v>601</v>
      </c>
      <c r="D3" s="489" t="s">
        <v>3</v>
      </c>
      <c r="E3" s="489" t="s">
        <v>4</v>
      </c>
      <c r="F3" s="489" t="s">
        <v>602</v>
      </c>
      <c r="G3" s="489" t="s">
        <v>5</v>
      </c>
      <c r="H3" s="489" t="s">
        <v>6</v>
      </c>
      <c r="I3" s="491" t="s">
        <v>7</v>
      </c>
      <c r="J3" s="492"/>
      <c r="K3" s="493"/>
      <c r="L3" s="491" t="s">
        <v>8</v>
      </c>
      <c r="M3" s="492"/>
      <c r="N3" s="493"/>
      <c r="O3" s="491" t="s">
        <v>9</v>
      </c>
      <c r="P3" s="492"/>
      <c r="Q3" s="492"/>
      <c r="R3" s="493"/>
      <c r="S3" s="4" t="s">
        <v>10</v>
      </c>
      <c r="T3" s="494" t="s">
        <v>11</v>
      </c>
      <c r="U3" s="495"/>
      <c r="V3" s="495"/>
      <c r="W3" s="496"/>
      <c r="X3" s="497" t="s">
        <v>12</v>
      </c>
      <c r="Y3" s="497" t="s">
        <v>13</v>
      </c>
      <c r="Z3" s="499" t="s">
        <v>14</v>
      </c>
      <c r="AA3" s="5" t="s">
        <v>15</v>
      </c>
      <c r="AB3" s="501" t="s">
        <v>16</v>
      </c>
      <c r="AC3" s="503" t="s">
        <v>17</v>
      </c>
      <c r="AD3" s="499" t="s">
        <v>18</v>
      </c>
      <c r="AE3" s="480" t="s">
        <v>19</v>
      </c>
      <c r="AF3" s="474" t="s">
        <v>20</v>
      </c>
      <c r="AG3" s="476" t="s">
        <v>21</v>
      </c>
      <c r="AH3" s="478" t="s">
        <v>22</v>
      </c>
      <c r="AI3" s="480" t="s">
        <v>23</v>
      </c>
      <c r="AJ3" s="482" t="s">
        <v>24</v>
      </c>
      <c r="AK3" s="483"/>
      <c r="AL3" s="484" t="s">
        <v>25</v>
      </c>
      <c r="AM3" s="485"/>
      <c r="AN3" s="484" t="s">
        <v>26</v>
      </c>
      <c r="AO3" s="485"/>
      <c r="AP3" s="482" t="s">
        <v>27</v>
      </c>
      <c r="AQ3" s="483"/>
      <c r="AR3" s="484" t="s">
        <v>28</v>
      </c>
      <c r="AS3" s="485"/>
      <c r="AT3" s="453" t="s">
        <v>29</v>
      </c>
      <c r="AU3" s="454"/>
      <c r="AV3" s="454"/>
      <c r="AW3" s="454"/>
      <c r="AX3" s="455"/>
      <c r="AY3" s="6" t="s">
        <v>30</v>
      </c>
      <c r="AZ3" s="405" t="s">
        <v>31</v>
      </c>
      <c r="BA3" s="405" t="s">
        <v>32</v>
      </c>
      <c r="BB3" s="456" t="s">
        <v>33</v>
      </c>
      <c r="BC3" s="457"/>
      <c r="BD3" s="394" t="s">
        <v>34</v>
      </c>
    </row>
    <row r="4" spans="1:56" ht="107.25" customHeight="1" thickBot="1">
      <c r="A4" s="490"/>
      <c r="B4" s="490"/>
      <c r="C4" s="490"/>
      <c r="D4" s="490"/>
      <c r="E4" s="490"/>
      <c r="F4" s="490"/>
      <c r="G4" s="490"/>
      <c r="H4" s="490"/>
      <c r="I4" s="7" t="s">
        <v>35</v>
      </c>
      <c r="J4" s="8" t="s">
        <v>36</v>
      </c>
      <c r="K4" s="9" t="s">
        <v>37</v>
      </c>
      <c r="L4" s="7" t="s">
        <v>35</v>
      </c>
      <c r="M4" s="8" t="s">
        <v>36</v>
      </c>
      <c r="N4" s="9" t="s">
        <v>37</v>
      </c>
      <c r="O4" s="7" t="s">
        <v>603</v>
      </c>
      <c r="P4" s="8" t="s">
        <v>38</v>
      </c>
      <c r="Q4" s="8" t="s">
        <v>39</v>
      </c>
      <c r="R4" s="9" t="s">
        <v>40</v>
      </c>
      <c r="S4" s="10" t="s">
        <v>41</v>
      </c>
      <c r="T4" s="406" t="s">
        <v>42</v>
      </c>
      <c r="U4" s="406" t="s">
        <v>43</v>
      </c>
      <c r="V4" s="406" t="s">
        <v>44</v>
      </c>
      <c r="W4" s="406" t="s">
        <v>45</v>
      </c>
      <c r="X4" s="498"/>
      <c r="Y4" s="498"/>
      <c r="Z4" s="500"/>
      <c r="AA4" s="11" t="s">
        <v>41</v>
      </c>
      <c r="AB4" s="502"/>
      <c r="AC4" s="504"/>
      <c r="AD4" s="500"/>
      <c r="AE4" s="481"/>
      <c r="AF4" s="475"/>
      <c r="AG4" s="477"/>
      <c r="AH4" s="479"/>
      <c r="AI4" s="481"/>
      <c r="AJ4" s="12" t="s">
        <v>46</v>
      </c>
      <c r="AK4" s="399" t="s">
        <v>47</v>
      </c>
      <c r="AL4" s="12" t="s">
        <v>46</v>
      </c>
      <c r="AM4" s="399" t="s">
        <v>47</v>
      </c>
      <c r="AN4" s="12" t="s">
        <v>46</v>
      </c>
      <c r="AO4" s="399" t="s">
        <v>47</v>
      </c>
      <c r="AP4" s="12" t="s">
        <v>46</v>
      </c>
      <c r="AQ4" s="13" t="s">
        <v>47</v>
      </c>
      <c r="AR4" s="12" t="s">
        <v>46</v>
      </c>
      <c r="AS4" s="399" t="s">
        <v>47</v>
      </c>
      <c r="AT4" s="400" t="s">
        <v>48</v>
      </c>
      <c r="AU4" s="401" t="s">
        <v>49</v>
      </c>
      <c r="AV4" s="401" t="s">
        <v>50</v>
      </c>
      <c r="AW4" s="401" t="s">
        <v>51</v>
      </c>
      <c r="AX4" s="402" t="s">
        <v>52</v>
      </c>
      <c r="AY4" s="14" t="s">
        <v>41</v>
      </c>
      <c r="AZ4" s="14" t="s">
        <v>41</v>
      </c>
      <c r="BA4" s="14" t="s">
        <v>41</v>
      </c>
      <c r="BB4" s="15" t="s">
        <v>46</v>
      </c>
      <c r="BC4" s="16" t="s">
        <v>53</v>
      </c>
      <c r="BD4" s="17" t="s">
        <v>41</v>
      </c>
    </row>
    <row r="5" spans="1:56" ht="17.25" thickBot="1">
      <c r="A5" s="18" t="s">
        <v>54</v>
      </c>
      <c r="B5" s="20" t="s">
        <v>105</v>
      </c>
      <c r="C5" s="19" t="s">
        <v>55</v>
      </c>
      <c r="D5" s="19" t="s">
        <v>56</v>
      </c>
      <c r="E5" s="20">
        <v>1</v>
      </c>
      <c r="F5" s="21" t="s">
        <v>56</v>
      </c>
      <c r="G5" s="20">
        <v>2219</v>
      </c>
      <c r="H5" s="20">
        <v>7790</v>
      </c>
      <c r="I5" s="22"/>
      <c r="J5" s="22"/>
      <c r="K5" s="22"/>
      <c r="L5" s="22"/>
      <c r="M5" s="22"/>
      <c r="N5" s="22"/>
      <c r="O5" s="23">
        <f>I5+L5</f>
        <v>0</v>
      </c>
      <c r="P5" s="23">
        <f>M5+J5</f>
        <v>0</v>
      </c>
      <c r="Q5" s="23">
        <f>N5+K5</f>
        <v>0</v>
      </c>
      <c r="R5" s="23">
        <f>SUM(O5:Q5)</f>
        <v>0</v>
      </c>
      <c r="S5" s="23"/>
      <c r="T5" s="23"/>
      <c r="U5" s="23"/>
      <c r="V5" s="23"/>
      <c r="W5" s="23"/>
      <c r="X5" s="23"/>
      <c r="Y5" s="23"/>
      <c r="Z5" s="24"/>
      <c r="AA5" s="25"/>
      <c r="AB5" s="26">
        <f t="shared" ref="AB5" si="0">Z5+R5</f>
        <v>0</v>
      </c>
      <c r="AC5" s="58">
        <f>AA5+S5</f>
        <v>0</v>
      </c>
      <c r="AD5" s="22"/>
      <c r="AE5" s="28">
        <f t="shared" ref="AE5:AE42" si="1">AD5/G5*100</f>
        <v>0</v>
      </c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3">
        <f>AP5+AN5+AL5+AJ5</f>
        <v>0</v>
      </c>
      <c r="AS5" s="29">
        <f>AQ5+AO5+AM5+AK5</f>
        <v>0</v>
      </c>
      <c r="AT5" s="27"/>
      <c r="AU5" s="27"/>
      <c r="AV5" s="27"/>
      <c r="AW5" s="27"/>
      <c r="AX5" s="30">
        <f>SUM(AT5+AU5+AV5+AW5)</f>
        <v>0</v>
      </c>
      <c r="AY5" s="58">
        <f t="shared" ref="AY5:AY40" si="2">AX5+AS5</f>
        <v>0</v>
      </c>
      <c r="AZ5" s="31"/>
      <c r="BA5" s="90">
        <f t="shared" ref="BA5:BA40" si="3">AZ5+AY5</f>
        <v>0</v>
      </c>
      <c r="BB5" s="412"/>
      <c r="BC5" s="412"/>
      <c r="BD5" s="412"/>
    </row>
    <row r="6" spans="1:56" ht="17.25" thickBot="1">
      <c r="A6" s="505" t="s">
        <v>605</v>
      </c>
      <c r="B6" s="516"/>
      <c r="C6" s="506"/>
      <c r="D6" s="33"/>
      <c r="E6" s="396">
        <v>1</v>
      </c>
      <c r="F6" s="34"/>
      <c r="G6" s="396">
        <f t="shared" ref="G6:AD6" si="4">SUM(G5:G5)</f>
        <v>2219</v>
      </c>
      <c r="H6" s="396">
        <f t="shared" si="4"/>
        <v>7790</v>
      </c>
      <c r="I6" s="404">
        <f t="shared" si="4"/>
        <v>0</v>
      </c>
      <c r="J6" s="404">
        <f t="shared" si="4"/>
        <v>0</v>
      </c>
      <c r="K6" s="404">
        <f t="shared" si="4"/>
        <v>0</v>
      </c>
      <c r="L6" s="404">
        <f t="shared" si="4"/>
        <v>0</v>
      </c>
      <c r="M6" s="404">
        <f t="shared" si="4"/>
        <v>0</v>
      </c>
      <c r="N6" s="404">
        <f t="shared" si="4"/>
        <v>0</v>
      </c>
      <c r="O6" s="404">
        <f t="shared" si="4"/>
        <v>0</v>
      </c>
      <c r="P6" s="404">
        <f t="shared" si="4"/>
        <v>0</v>
      </c>
      <c r="Q6" s="404">
        <f t="shared" si="4"/>
        <v>0</v>
      </c>
      <c r="R6" s="404">
        <f t="shared" si="4"/>
        <v>0</v>
      </c>
      <c r="S6" s="35">
        <f t="shared" si="4"/>
        <v>0</v>
      </c>
      <c r="T6" s="404">
        <f t="shared" si="4"/>
        <v>0</v>
      </c>
      <c r="U6" s="404">
        <f t="shared" si="4"/>
        <v>0</v>
      </c>
      <c r="V6" s="404">
        <f t="shared" si="4"/>
        <v>0</v>
      </c>
      <c r="W6" s="404">
        <f t="shared" si="4"/>
        <v>0</v>
      </c>
      <c r="X6" s="404">
        <f t="shared" si="4"/>
        <v>0</v>
      </c>
      <c r="Y6" s="404">
        <f t="shared" si="4"/>
        <v>0</v>
      </c>
      <c r="Z6" s="404">
        <f t="shared" si="4"/>
        <v>0</v>
      </c>
      <c r="AA6" s="35">
        <f t="shared" si="4"/>
        <v>0</v>
      </c>
      <c r="AB6" s="404">
        <f t="shared" si="4"/>
        <v>0</v>
      </c>
      <c r="AC6" s="35">
        <f t="shared" si="4"/>
        <v>0</v>
      </c>
      <c r="AD6" s="404">
        <f t="shared" si="4"/>
        <v>0</v>
      </c>
      <c r="AE6" s="35">
        <f t="shared" si="1"/>
        <v>0</v>
      </c>
      <c r="AF6" s="404">
        <v>0</v>
      </c>
      <c r="AG6" s="404">
        <f t="shared" ref="AG6:AX6" si="5">SUM(AG5:AG5)</f>
        <v>0</v>
      </c>
      <c r="AH6" s="404">
        <f t="shared" si="5"/>
        <v>0</v>
      </c>
      <c r="AI6" s="404">
        <f t="shared" si="5"/>
        <v>0</v>
      </c>
      <c r="AJ6" s="404">
        <f t="shared" si="5"/>
        <v>0</v>
      </c>
      <c r="AK6" s="35">
        <f t="shared" si="5"/>
        <v>0</v>
      </c>
      <c r="AL6" s="404">
        <f t="shared" si="5"/>
        <v>0</v>
      </c>
      <c r="AM6" s="35">
        <f t="shared" si="5"/>
        <v>0</v>
      </c>
      <c r="AN6" s="404">
        <f t="shared" si="5"/>
        <v>0</v>
      </c>
      <c r="AO6" s="35">
        <f t="shared" si="5"/>
        <v>0</v>
      </c>
      <c r="AP6" s="404">
        <f t="shared" si="5"/>
        <v>0</v>
      </c>
      <c r="AQ6" s="35">
        <f t="shared" si="5"/>
        <v>0</v>
      </c>
      <c r="AR6" s="404">
        <f t="shared" si="5"/>
        <v>0</v>
      </c>
      <c r="AS6" s="35">
        <f t="shared" si="5"/>
        <v>0</v>
      </c>
      <c r="AT6" s="35">
        <f t="shared" si="5"/>
        <v>0</v>
      </c>
      <c r="AU6" s="35">
        <f t="shared" si="5"/>
        <v>0</v>
      </c>
      <c r="AV6" s="35">
        <f t="shared" si="5"/>
        <v>0</v>
      </c>
      <c r="AW6" s="35">
        <f t="shared" si="5"/>
        <v>0</v>
      </c>
      <c r="AX6" s="35">
        <f t="shared" si="5"/>
        <v>0</v>
      </c>
      <c r="AY6" s="36">
        <f t="shared" si="2"/>
        <v>0</v>
      </c>
      <c r="AZ6" s="35">
        <f>SUM(AZ5:AZ5)</f>
        <v>0</v>
      </c>
      <c r="BA6" s="37">
        <f t="shared" si="3"/>
        <v>0</v>
      </c>
      <c r="BB6" s="404">
        <f>SUM(BB5:BB5)</f>
        <v>0</v>
      </c>
      <c r="BC6" s="35">
        <f>SUM(BC5:BC5)</f>
        <v>0</v>
      </c>
      <c r="BD6" s="35">
        <f>SUM(BD5:BD5)</f>
        <v>0</v>
      </c>
    </row>
    <row r="7" spans="1:56" ht="17.25" thickBot="1">
      <c r="A7" s="115" t="s">
        <v>54</v>
      </c>
      <c r="B7" s="131" t="s">
        <v>159</v>
      </c>
      <c r="C7" s="18" t="s">
        <v>55</v>
      </c>
      <c r="D7" s="318" t="s">
        <v>75</v>
      </c>
      <c r="E7" s="131">
        <v>1</v>
      </c>
      <c r="F7" s="319" t="s">
        <v>75</v>
      </c>
      <c r="G7" s="320">
        <v>210</v>
      </c>
      <c r="H7" s="320">
        <v>667</v>
      </c>
      <c r="I7" s="321">
        <v>734</v>
      </c>
      <c r="J7" s="321">
        <v>86</v>
      </c>
      <c r="K7" s="321">
        <v>691</v>
      </c>
      <c r="L7" s="321">
        <v>9</v>
      </c>
      <c r="M7" s="321">
        <v>0</v>
      </c>
      <c r="N7" s="321">
        <v>4</v>
      </c>
      <c r="O7" s="23">
        <f>I7+L7</f>
        <v>743</v>
      </c>
      <c r="P7" s="23">
        <f>M7+J7</f>
        <v>86</v>
      </c>
      <c r="Q7" s="23">
        <f>N7+K7</f>
        <v>695</v>
      </c>
      <c r="R7" s="23">
        <f>SUM(O7:Q7)</f>
        <v>1524</v>
      </c>
      <c r="S7" s="23">
        <v>27.8</v>
      </c>
      <c r="T7" s="23">
        <v>0</v>
      </c>
      <c r="U7" s="23">
        <v>0</v>
      </c>
      <c r="V7" s="23">
        <v>743</v>
      </c>
      <c r="W7" s="23">
        <v>13.55</v>
      </c>
      <c r="X7" s="23">
        <v>0</v>
      </c>
      <c r="Y7" s="23">
        <v>65</v>
      </c>
      <c r="Z7" s="322">
        <v>1652</v>
      </c>
      <c r="AA7" s="322">
        <v>905</v>
      </c>
      <c r="AB7" s="26">
        <f t="shared" ref="AB7" si="6">Z7+R7</f>
        <v>3176</v>
      </c>
      <c r="AC7" s="58">
        <f>AA7+S7</f>
        <v>932.8</v>
      </c>
      <c r="AD7" s="23">
        <v>210</v>
      </c>
      <c r="AE7" s="323">
        <f>AD7/G7*100</f>
        <v>100</v>
      </c>
      <c r="AF7" s="23">
        <v>1</v>
      </c>
      <c r="AG7" s="23">
        <v>290</v>
      </c>
      <c r="AH7" s="23">
        <v>255</v>
      </c>
      <c r="AI7" s="23">
        <v>188</v>
      </c>
      <c r="AJ7" s="23"/>
      <c r="AK7" s="23"/>
      <c r="AL7" s="23"/>
      <c r="AM7" s="23"/>
      <c r="AN7" s="23">
        <v>7</v>
      </c>
      <c r="AO7" s="29">
        <v>1.05</v>
      </c>
      <c r="AP7" s="23">
        <v>17</v>
      </c>
      <c r="AQ7" s="29">
        <v>4.9000000000000004</v>
      </c>
      <c r="AR7" s="23">
        <f>AP7+AN7+AL7+AJ7</f>
        <v>24</v>
      </c>
      <c r="AS7" s="29">
        <f>AQ7+AO7+AM7+AK7</f>
        <v>5.95</v>
      </c>
      <c r="AT7" s="29">
        <v>0.6</v>
      </c>
      <c r="AU7" s="29">
        <v>14</v>
      </c>
      <c r="AV7" s="29">
        <v>5</v>
      </c>
      <c r="AW7" s="29">
        <v>28.3</v>
      </c>
      <c r="AX7" s="30">
        <f>SUM(AT7:AW7)</f>
        <v>47.900000000000006</v>
      </c>
      <c r="AY7" s="58">
        <f t="shared" si="2"/>
        <v>53.850000000000009</v>
      </c>
      <c r="AZ7" s="29">
        <v>31</v>
      </c>
      <c r="BA7" s="90">
        <f t="shared" si="3"/>
        <v>84.850000000000009</v>
      </c>
      <c r="BB7" s="23"/>
      <c r="BC7" s="23"/>
      <c r="BD7" s="29"/>
    </row>
    <row r="8" spans="1:56" ht="17.25" thickBot="1">
      <c r="A8" s="505" t="s">
        <v>606</v>
      </c>
      <c r="B8" s="516"/>
      <c r="C8" s="506"/>
      <c r="D8" s="33"/>
      <c r="E8" s="396">
        <v>1</v>
      </c>
      <c r="F8" s="34"/>
      <c r="G8" s="70">
        <f t="shared" ref="G8:S8" si="7">SUM(G7)</f>
        <v>210</v>
      </c>
      <c r="H8" s="70">
        <f t="shared" si="7"/>
        <v>667</v>
      </c>
      <c r="I8" s="153">
        <f t="shared" si="7"/>
        <v>734</v>
      </c>
      <c r="J8" s="153">
        <f t="shared" si="7"/>
        <v>86</v>
      </c>
      <c r="K8" s="153">
        <f t="shared" si="7"/>
        <v>691</v>
      </c>
      <c r="L8" s="153">
        <f t="shared" si="7"/>
        <v>9</v>
      </c>
      <c r="M8" s="153">
        <f t="shared" si="7"/>
        <v>0</v>
      </c>
      <c r="N8" s="153">
        <f t="shared" si="7"/>
        <v>4</v>
      </c>
      <c r="O8" s="152">
        <f t="shared" si="7"/>
        <v>743</v>
      </c>
      <c r="P8" s="152">
        <f t="shared" si="7"/>
        <v>86</v>
      </c>
      <c r="Q8" s="152">
        <f t="shared" si="7"/>
        <v>695</v>
      </c>
      <c r="R8" s="152">
        <f t="shared" si="7"/>
        <v>1524</v>
      </c>
      <c r="S8" s="152">
        <f t="shared" si="7"/>
        <v>27.8</v>
      </c>
      <c r="T8" s="70">
        <f t="shared" ref="T8:AI8" si="8">SUM(T7)</f>
        <v>0</v>
      </c>
      <c r="U8" s="70">
        <f t="shared" si="8"/>
        <v>0</v>
      </c>
      <c r="V8" s="70">
        <f t="shared" si="8"/>
        <v>743</v>
      </c>
      <c r="W8" s="70">
        <f t="shared" si="8"/>
        <v>13.55</v>
      </c>
      <c r="X8" s="70">
        <f t="shared" si="8"/>
        <v>0</v>
      </c>
      <c r="Y8" s="70">
        <f t="shared" si="8"/>
        <v>65</v>
      </c>
      <c r="Z8" s="152">
        <f t="shared" si="8"/>
        <v>1652</v>
      </c>
      <c r="AA8" s="152">
        <f t="shared" si="8"/>
        <v>905</v>
      </c>
      <c r="AB8" s="153">
        <f t="shared" si="8"/>
        <v>3176</v>
      </c>
      <c r="AC8" s="36">
        <f t="shared" si="8"/>
        <v>932.8</v>
      </c>
      <c r="AD8" s="152">
        <f t="shared" si="8"/>
        <v>210</v>
      </c>
      <c r="AE8" s="35">
        <f t="shared" si="8"/>
        <v>100</v>
      </c>
      <c r="AF8" s="152">
        <f t="shared" si="8"/>
        <v>1</v>
      </c>
      <c r="AG8" s="152">
        <f t="shared" si="8"/>
        <v>290</v>
      </c>
      <c r="AH8" s="152">
        <f t="shared" si="8"/>
        <v>255</v>
      </c>
      <c r="AI8" s="152">
        <f t="shared" si="8"/>
        <v>188</v>
      </c>
      <c r="AJ8" s="70">
        <f>SUM(AJ7)</f>
        <v>0</v>
      </c>
      <c r="AK8" s="70">
        <f>SUM(AK7)</f>
        <v>0</v>
      </c>
      <c r="AL8" s="70">
        <f>SUM(AL7)</f>
        <v>0</v>
      </c>
      <c r="AM8" s="70">
        <f>SUM(AM7)</f>
        <v>0</v>
      </c>
      <c r="AN8" s="152">
        <f t="shared" ref="AN8:BA8" si="9">SUM(AN7)</f>
        <v>7</v>
      </c>
      <c r="AO8" s="36">
        <f t="shared" si="9"/>
        <v>1.05</v>
      </c>
      <c r="AP8" s="152">
        <f t="shared" si="9"/>
        <v>17</v>
      </c>
      <c r="AQ8" s="36">
        <f t="shared" si="9"/>
        <v>4.9000000000000004</v>
      </c>
      <c r="AR8" s="152">
        <f t="shared" si="9"/>
        <v>24</v>
      </c>
      <c r="AS8" s="36">
        <f t="shared" si="9"/>
        <v>5.95</v>
      </c>
      <c r="AT8" s="36">
        <f t="shared" si="9"/>
        <v>0.6</v>
      </c>
      <c r="AU8" s="36">
        <f t="shared" si="9"/>
        <v>14</v>
      </c>
      <c r="AV8" s="36">
        <f t="shared" si="9"/>
        <v>5</v>
      </c>
      <c r="AW8" s="36">
        <f t="shared" si="9"/>
        <v>28.3</v>
      </c>
      <c r="AX8" s="37">
        <f t="shared" si="9"/>
        <v>47.900000000000006</v>
      </c>
      <c r="AY8" s="36">
        <f t="shared" si="9"/>
        <v>53.850000000000009</v>
      </c>
      <c r="AZ8" s="36">
        <f t="shared" si="9"/>
        <v>31</v>
      </c>
      <c r="BA8" s="37">
        <f t="shared" si="9"/>
        <v>84.850000000000009</v>
      </c>
      <c r="BB8" s="70">
        <f>SUM(BB7)</f>
        <v>0</v>
      </c>
      <c r="BC8" s="70">
        <f>SUM(BC7)</f>
        <v>0</v>
      </c>
      <c r="BD8" s="70">
        <f>SUM(BD7)</f>
        <v>0</v>
      </c>
    </row>
    <row r="9" spans="1:56">
      <c r="A9" s="38" t="s">
        <v>54</v>
      </c>
      <c r="B9" s="39" t="s">
        <v>57</v>
      </c>
      <c r="C9" s="40" t="s">
        <v>58</v>
      </c>
      <c r="D9" s="40" t="s">
        <v>59</v>
      </c>
      <c r="E9" s="39">
        <v>1</v>
      </c>
      <c r="F9" s="41" t="s">
        <v>60</v>
      </c>
      <c r="G9" s="42">
        <v>173</v>
      </c>
      <c r="H9" s="42">
        <v>551</v>
      </c>
      <c r="I9" s="43">
        <v>900</v>
      </c>
      <c r="J9" s="43">
        <v>30</v>
      </c>
      <c r="K9" s="43">
        <v>80</v>
      </c>
      <c r="L9" s="43">
        <v>36</v>
      </c>
      <c r="M9" s="43">
        <v>6</v>
      </c>
      <c r="N9" s="43">
        <v>3</v>
      </c>
      <c r="O9" s="44">
        <f t="shared" ref="O9:O17" si="10">I9+L9</f>
        <v>936</v>
      </c>
      <c r="P9" s="44">
        <f t="shared" ref="P9:Q17" si="11">M9+J9</f>
        <v>36</v>
      </c>
      <c r="Q9" s="44">
        <f t="shared" si="11"/>
        <v>83</v>
      </c>
      <c r="R9" s="44">
        <f>SUM(O9:Q9)</f>
        <v>1055</v>
      </c>
      <c r="S9" s="44">
        <v>63.79</v>
      </c>
      <c r="T9" s="44">
        <v>0</v>
      </c>
      <c r="U9" s="44">
        <v>0</v>
      </c>
      <c r="V9" s="44">
        <v>936</v>
      </c>
      <c r="W9" s="44">
        <v>62.82</v>
      </c>
      <c r="X9" s="44">
        <v>0</v>
      </c>
      <c r="Y9" s="44">
        <v>153</v>
      </c>
      <c r="Z9" s="45">
        <v>2264</v>
      </c>
      <c r="AA9" s="45">
        <v>10.58</v>
      </c>
      <c r="AB9" s="26">
        <f t="shared" ref="AB9:AC17" si="12">Z9+R9</f>
        <v>3319</v>
      </c>
      <c r="AC9" s="58">
        <f t="shared" si="12"/>
        <v>74.37</v>
      </c>
      <c r="AD9" s="44">
        <v>173</v>
      </c>
      <c r="AE9" s="46">
        <f t="shared" si="1"/>
        <v>100</v>
      </c>
      <c r="AF9" s="44">
        <v>1</v>
      </c>
      <c r="AG9" s="44">
        <v>590</v>
      </c>
      <c r="AH9" s="44">
        <v>589</v>
      </c>
      <c r="AI9" s="44">
        <v>504</v>
      </c>
      <c r="AJ9" s="44"/>
      <c r="AK9" s="44"/>
      <c r="AL9" s="44"/>
      <c r="AM9" s="44"/>
      <c r="AN9" s="44">
        <v>44</v>
      </c>
      <c r="AO9" s="44">
        <v>5.37</v>
      </c>
      <c r="AP9" s="44">
        <v>455</v>
      </c>
      <c r="AQ9" s="47">
        <v>125.6</v>
      </c>
      <c r="AR9" s="44">
        <f t="shared" ref="AR9:AS17" si="13">AP9+AN9+AL9+AJ9</f>
        <v>499</v>
      </c>
      <c r="AS9" s="47">
        <f t="shared" si="13"/>
        <v>130.97</v>
      </c>
      <c r="AT9" s="47">
        <v>40.1</v>
      </c>
      <c r="AU9" s="47">
        <v>207.5</v>
      </c>
      <c r="AV9" s="47">
        <v>22.1</v>
      </c>
      <c r="AW9" s="47">
        <v>947.8</v>
      </c>
      <c r="AX9" s="48">
        <f>SUM(AT9+AU9+AV9+AW9)</f>
        <v>1217.5</v>
      </c>
      <c r="AY9" s="58">
        <f t="shared" si="2"/>
        <v>1348.47</v>
      </c>
      <c r="AZ9" s="47">
        <v>750.5</v>
      </c>
      <c r="BA9" s="90">
        <f t="shared" ref="BA9:BA17" si="14">AZ9+AY9</f>
        <v>2098.9700000000003</v>
      </c>
      <c r="BB9" s="44">
        <v>12</v>
      </c>
      <c r="BC9" s="44">
        <v>61.68</v>
      </c>
      <c r="BD9" s="44">
        <v>1</v>
      </c>
    </row>
    <row r="10" spans="1:56">
      <c r="A10" s="49" t="s">
        <v>54</v>
      </c>
      <c r="B10" s="50" t="s">
        <v>57</v>
      </c>
      <c r="C10" s="40" t="s">
        <v>58</v>
      </c>
      <c r="D10" s="51" t="s">
        <v>61</v>
      </c>
      <c r="E10" s="39">
        <v>2</v>
      </c>
      <c r="F10" s="52" t="s">
        <v>61</v>
      </c>
      <c r="G10" s="53">
        <v>1436</v>
      </c>
      <c r="H10" s="50">
        <v>5041</v>
      </c>
      <c r="I10" s="54">
        <v>727</v>
      </c>
      <c r="J10" s="54">
        <v>135</v>
      </c>
      <c r="K10" s="54">
        <v>143</v>
      </c>
      <c r="L10" s="54">
        <v>2</v>
      </c>
      <c r="M10" s="54">
        <v>0</v>
      </c>
      <c r="N10" s="54">
        <v>0</v>
      </c>
      <c r="O10" s="55">
        <f t="shared" si="10"/>
        <v>729</v>
      </c>
      <c r="P10" s="55">
        <f t="shared" si="11"/>
        <v>135</v>
      </c>
      <c r="Q10" s="55">
        <f t="shared" si="11"/>
        <v>143</v>
      </c>
      <c r="R10" s="55">
        <f>SUM(O10:Q10)</f>
        <v>1007</v>
      </c>
      <c r="S10" s="55">
        <v>15.68</v>
      </c>
      <c r="T10" s="55">
        <v>127</v>
      </c>
      <c r="U10" s="55">
        <v>1.42</v>
      </c>
      <c r="V10" s="55">
        <v>602</v>
      </c>
      <c r="W10" s="55">
        <v>8.57</v>
      </c>
      <c r="X10" s="55">
        <v>0</v>
      </c>
      <c r="Y10" s="55">
        <v>0</v>
      </c>
      <c r="Z10" s="56">
        <v>2567</v>
      </c>
      <c r="AA10" s="56">
        <v>843.11</v>
      </c>
      <c r="AB10" s="26">
        <f t="shared" si="12"/>
        <v>3574</v>
      </c>
      <c r="AC10" s="58">
        <f t="shared" si="12"/>
        <v>858.79</v>
      </c>
      <c r="AD10" s="55">
        <v>1282</v>
      </c>
      <c r="AE10" s="57">
        <f t="shared" si="1"/>
        <v>89.275766016713092</v>
      </c>
      <c r="AF10" s="55"/>
      <c r="AG10" s="55"/>
      <c r="AH10" s="55"/>
      <c r="AI10" s="55"/>
      <c r="AJ10" s="55"/>
      <c r="AK10" s="55"/>
      <c r="AL10" s="55"/>
      <c r="AM10" s="55"/>
      <c r="AN10" s="55">
        <v>16</v>
      </c>
      <c r="AO10" s="55">
        <v>1.74</v>
      </c>
      <c r="AP10" s="55">
        <v>0</v>
      </c>
      <c r="AQ10" s="55">
        <v>0</v>
      </c>
      <c r="AR10" s="55">
        <f t="shared" si="13"/>
        <v>16</v>
      </c>
      <c r="AS10" s="58">
        <f t="shared" si="13"/>
        <v>1.74</v>
      </c>
      <c r="AT10" s="58">
        <v>0.01</v>
      </c>
      <c r="AU10" s="58">
        <v>190.52</v>
      </c>
      <c r="AV10" s="58">
        <v>1.06</v>
      </c>
      <c r="AW10" s="58">
        <v>119.91</v>
      </c>
      <c r="AX10" s="59">
        <f>SUM(AT10+AU10+AV10+AW10)</f>
        <v>311.5</v>
      </c>
      <c r="AY10" s="58">
        <f t="shared" si="2"/>
        <v>313.24</v>
      </c>
      <c r="AZ10" s="58">
        <v>29.12</v>
      </c>
      <c r="BA10" s="90">
        <f t="shared" si="14"/>
        <v>342.36</v>
      </c>
      <c r="BB10" s="55">
        <v>6</v>
      </c>
      <c r="BC10" s="55">
        <v>1.69</v>
      </c>
      <c r="BD10" s="55">
        <v>0</v>
      </c>
    </row>
    <row r="11" spans="1:56">
      <c r="A11" s="49" t="s">
        <v>54</v>
      </c>
      <c r="B11" s="50" t="s">
        <v>57</v>
      </c>
      <c r="C11" s="40" t="s">
        <v>58</v>
      </c>
      <c r="D11" s="51" t="s">
        <v>58</v>
      </c>
      <c r="E11" s="50">
        <v>3</v>
      </c>
      <c r="F11" s="52" t="s">
        <v>62</v>
      </c>
      <c r="G11" s="53">
        <v>202</v>
      </c>
      <c r="H11" s="53">
        <v>643</v>
      </c>
      <c r="I11" s="54">
        <v>0</v>
      </c>
      <c r="J11" s="54">
        <v>0</v>
      </c>
      <c r="K11" s="54">
        <v>0</v>
      </c>
      <c r="L11" s="54">
        <v>245</v>
      </c>
      <c r="M11" s="54">
        <v>0</v>
      </c>
      <c r="N11" s="54">
        <v>0</v>
      </c>
      <c r="O11" s="55">
        <f t="shared" si="10"/>
        <v>245</v>
      </c>
      <c r="P11" s="55">
        <f t="shared" si="11"/>
        <v>0</v>
      </c>
      <c r="Q11" s="55">
        <f t="shared" si="11"/>
        <v>0</v>
      </c>
      <c r="R11" s="55">
        <f>SUM(O11:Q11)</f>
        <v>245</v>
      </c>
      <c r="S11" s="55"/>
      <c r="T11" s="55"/>
      <c r="U11" s="55"/>
      <c r="V11" s="55"/>
      <c r="W11" s="55"/>
      <c r="X11" s="55"/>
      <c r="Y11" s="55"/>
      <c r="Z11" s="56">
        <v>635</v>
      </c>
      <c r="AA11" s="56"/>
      <c r="AB11" s="26">
        <f t="shared" si="12"/>
        <v>880</v>
      </c>
      <c r="AC11" s="58">
        <f t="shared" si="12"/>
        <v>0</v>
      </c>
      <c r="AD11" s="55">
        <v>202</v>
      </c>
      <c r="AE11" s="57">
        <f t="shared" si="1"/>
        <v>100</v>
      </c>
      <c r="AF11" s="55">
        <v>2</v>
      </c>
      <c r="AG11" s="55">
        <v>78</v>
      </c>
      <c r="AH11" s="60">
        <v>78</v>
      </c>
      <c r="AI11" s="60">
        <v>25</v>
      </c>
      <c r="AJ11" s="60"/>
      <c r="AK11" s="60"/>
      <c r="AL11" s="60"/>
      <c r="AM11" s="60"/>
      <c r="AN11" s="60"/>
      <c r="AO11" s="60"/>
      <c r="AP11" s="60"/>
      <c r="AQ11" s="60"/>
      <c r="AR11" s="55">
        <f t="shared" si="13"/>
        <v>0</v>
      </c>
      <c r="AS11" s="58">
        <f t="shared" si="13"/>
        <v>0</v>
      </c>
      <c r="AT11" s="58">
        <v>165</v>
      </c>
      <c r="AU11" s="58">
        <v>252</v>
      </c>
      <c r="AV11" s="58">
        <v>13</v>
      </c>
      <c r="AW11" s="58">
        <v>233</v>
      </c>
      <c r="AX11" s="59">
        <f>SUM(AT11+AU11+AV11+AW11)</f>
        <v>663</v>
      </c>
      <c r="AY11" s="58">
        <f t="shared" si="2"/>
        <v>663</v>
      </c>
      <c r="AZ11" s="58"/>
      <c r="BA11" s="90">
        <f t="shared" si="14"/>
        <v>663</v>
      </c>
      <c r="BB11" s="55"/>
      <c r="BC11" s="55"/>
      <c r="BD11" s="55"/>
    </row>
    <row r="12" spans="1:56">
      <c r="A12" s="49" t="s">
        <v>54</v>
      </c>
      <c r="B12" s="50" t="s">
        <v>57</v>
      </c>
      <c r="C12" s="40" t="s">
        <v>58</v>
      </c>
      <c r="D12" s="51" t="s">
        <v>63</v>
      </c>
      <c r="E12" s="39">
        <v>4</v>
      </c>
      <c r="F12" s="52" t="s">
        <v>64</v>
      </c>
      <c r="G12" s="53">
        <v>593</v>
      </c>
      <c r="H12" s="53">
        <v>1887</v>
      </c>
      <c r="I12" s="61">
        <v>482</v>
      </c>
      <c r="J12" s="61">
        <v>24</v>
      </c>
      <c r="K12" s="61">
        <v>0</v>
      </c>
      <c r="L12" s="61">
        <v>1</v>
      </c>
      <c r="M12" s="61">
        <v>1</v>
      </c>
      <c r="N12" s="61">
        <v>0</v>
      </c>
      <c r="O12" s="55">
        <f t="shared" si="10"/>
        <v>483</v>
      </c>
      <c r="P12" s="55">
        <f t="shared" si="11"/>
        <v>25</v>
      </c>
      <c r="Q12" s="55">
        <f t="shared" si="11"/>
        <v>0</v>
      </c>
      <c r="R12" s="55">
        <f>SUM(O12:Q12)</f>
        <v>508</v>
      </c>
      <c r="S12" s="412">
        <v>1.0900000000000001</v>
      </c>
      <c r="T12" s="412"/>
      <c r="U12" s="412"/>
      <c r="V12" s="412"/>
      <c r="W12" s="412"/>
      <c r="X12" s="412"/>
      <c r="Y12" s="412"/>
      <c r="Z12" s="62">
        <v>74</v>
      </c>
      <c r="AA12" s="62">
        <v>25.7</v>
      </c>
      <c r="AB12" s="26">
        <f t="shared" si="12"/>
        <v>582</v>
      </c>
      <c r="AC12" s="58">
        <f t="shared" si="12"/>
        <v>26.79</v>
      </c>
      <c r="AD12" s="412">
        <v>475</v>
      </c>
      <c r="AE12" s="57">
        <f t="shared" si="1"/>
        <v>80.101180438448566</v>
      </c>
      <c r="AF12" s="412"/>
      <c r="AG12" s="412">
        <v>37</v>
      </c>
      <c r="AH12" s="412">
        <v>37</v>
      </c>
      <c r="AI12" s="63">
        <v>19</v>
      </c>
      <c r="AJ12" s="412"/>
      <c r="AK12" s="412"/>
      <c r="AL12" s="412"/>
      <c r="AM12" s="412"/>
      <c r="AN12" s="412"/>
      <c r="AO12" s="412"/>
      <c r="AP12" s="412"/>
      <c r="AQ12" s="412"/>
      <c r="AR12" s="412">
        <f t="shared" si="13"/>
        <v>0</v>
      </c>
      <c r="AS12" s="31">
        <f t="shared" si="13"/>
        <v>0</v>
      </c>
      <c r="AT12" s="31"/>
      <c r="AU12" s="31"/>
      <c r="AV12" s="31"/>
      <c r="AW12" s="31"/>
      <c r="AX12" s="32">
        <f>SUM(AT12+AU12+AV12+AW12)</f>
        <v>0</v>
      </c>
      <c r="AY12" s="58">
        <f t="shared" si="2"/>
        <v>0</v>
      </c>
      <c r="AZ12" s="58"/>
      <c r="BA12" s="90">
        <f t="shared" si="14"/>
        <v>0</v>
      </c>
      <c r="BB12" s="55"/>
      <c r="BC12" s="55"/>
      <c r="BD12" s="55"/>
    </row>
    <row r="13" spans="1:56">
      <c r="A13" s="49" t="s">
        <v>54</v>
      </c>
      <c r="B13" s="50" t="s">
        <v>57</v>
      </c>
      <c r="C13" s="40" t="s">
        <v>58</v>
      </c>
      <c r="D13" s="51" t="s">
        <v>65</v>
      </c>
      <c r="E13" s="39">
        <v>5</v>
      </c>
      <c r="F13" s="52" t="s">
        <v>66</v>
      </c>
      <c r="G13" s="53">
        <v>445</v>
      </c>
      <c r="H13" s="53">
        <v>1417</v>
      </c>
      <c r="I13" s="54"/>
      <c r="J13" s="54"/>
      <c r="K13" s="54"/>
      <c r="L13" s="54"/>
      <c r="M13" s="54"/>
      <c r="N13" s="54"/>
      <c r="O13" s="55">
        <f t="shared" si="10"/>
        <v>0</v>
      </c>
      <c r="P13" s="55">
        <f t="shared" si="11"/>
        <v>0</v>
      </c>
      <c r="Q13" s="55">
        <f t="shared" si="11"/>
        <v>0</v>
      </c>
      <c r="R13" s="54">
        <v>51</v>
      </c>
      <c r="S13" s="54"/>
      <c r="T13" s="54"/>
      <c r="U13" s="54"/>
      <c r="V13" s="54"/>
      <c r="W13" s="54"/>
      <c r="X13" s="54"/>
      <c r="Y13" s="54"/>
      <c r="Z13" s="56">
        <v>15</v>
      </c>
      <c r="AA13" s="56"/>
      <c r="AB13" s="26">
        <f t="shared" si="12"/>
        <v>66</v>
      </c>
      <c r="AC13" s="58">
        <f t="shared" si="12"/>
        <v>0</v>
      </c>
      <c r="AD13" s="55">
        <v>46</v>
      </c>
      <c r="AE13" s="57">
        <f t="shared" si="1"/>
        <v>10.337078651685392</v>
      </c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>
        <f t="shared" si="13"/>
        <v>0</v>
      </c>
      <c r="AS13" s="58">
        <f t="shared" si="13"/>
        <v>0</v>
      </c>
      <c r="AT13" s="58"/>
      <c r="AU13" s="58"/>
      <c r="AV13" s="58"/>
      <c r="AW13" s="58"/>
      <c r="AX13" s="59">
        <f>SUM(AT13+AU13+AV13+AW13)</f>
        <v>0</v>
      </c>
      <c r="AY13" s="58">
        <f t="shared" si="2"/>
        <v>0</v>
      </c>
      <c r="AZ13" s="58"/>
      <c r="BA13" s="90">
        <f t="shared" si="14"/>
        <v>0</v>
      </c>
      <c r="BB13" s="55"/>
      <c r="BC13" s="55"/>
      <c r="BD13" s="55"/>
    </row>
    <row r="14" spans="1:56">
      <c r="A14" s="18" t="s">
        <v>54</v>
      </c>
      <c r="B14" s="20" t="s">
        <v>57</v>
      </c>
      <c r="C14" s="64" t="s">
        <v>58</v>
      </c>
      <c r="D14" s="19" t="s">
        <v>67</v>
      </c>
      <c r="E14" s="50">
        <v>6</v>
      </c>
      <c r="F14" s="21" t="s">
        <v>67</v>
      </c>
      <c r="G14" s="65">
        <v>856</v>
      </c>
      <c r="H14" s="65">
        <v>3005</v>
      </c>
      <c r="I14" s="61">
        <v>516</v>
      </c>
      <c r="J14" s="61">
        <v>815</v>
      </c>
      <c r="K14" s="61">
        <v>71</v>
      </c>
      <c r="L14" s="61">
        <v>8</v>
      </c>
      <c r="M14" s="61">
        <v>6</v>
      </c>
      <c r="N14" s="61">
        <v>4</v>
      </c>
      <c r="O14" s="55">
        <f t="shared" si="10"/>
        <v>524</v>
      </c>
      <c r="P14" s="55">
        <f t="shared" si="11"/>
        <v>821</v>
      </c>
      <c r="Q14" s="55">
        <f t="shared" si="11"/>
        <v>75</v>
      </c>
      <c r="R14" s="55">
        <f>SUM(O14:Q14)</f>
        <v>1420</v>
      </c>
      <c r="S14" s="412">
        <v>2.69</v>
      </c>
      <c r="T14" s="412"/>
      <c r="U14" s="412"/>
      <c r="V14" s="412"/>
      <c r="W14" s="412"/>
      <c r="X14" s="412"/>
      <c r="Y14" s="412"/>
      <c r="Z14" s="62"/>
      <c r="AA14" s="62"/>
      <c r="AB14" s="26">
        <f t="shared" si="12"/>
        <v>1420</v>
      </c>
      <c r="AC14" s="58">
        <f t="shared" si="12"/>
        <v>2.69</v>
      </c>
      <c r="AD14" s="412">
        <v>850</v>
      </c>
      <c r="AE14" s="57">
        <f t="shared" si="1"/>
        <v>99.299065420560751</v>
      </c>
      <c r="AF14" s="412"/>
      <c r="AG14" s="412"/>
      <c r="AH14" s="412"/>
      <c r="AI14" s="412"/>
      <c r="AJ14" s="412"/>
      <c r="AK14" s="412"/>
      <c r="AL14" s="412"/>
      <c r="AM14" s="412"/>
      <c r="AN14" s="412"/>
      <c r="AO14" s="412"/>
      <c r="AP14" s="412"/>
      <c r="AQ14" s="412"/>
      <c r="AR14" s="412">
        <f t="shared" si="13"/>
        <v>0</v>
      </c>
      <c r="AS14" s="58">
        <f t="shared" si="13"/>
        <v>0</v>
      </c>
      <c r="AT14" s="31"/>
      <c r="AU14" s="31"/>
      <c r="AV14" s="31"/>
      <c r="AW14" s="31"/>
      <c r="AX14" s="32">
        <f>SUM(AT14:AW14)</f>
        <v>0</v>
      </c>
      <c r="AY14" s="58">
        <f t="shared" si="2"/>
        <v>0</v>
      </c>
      <c r="AZ14" s="31"/>
      <c r="BA14" s="90">
        <f t="shared" si="14"/>
        <v>0</v>
      </c>
      <c r="BB14" s="55"/>
      <c r="BC14" s="55"/>
      <c r="BD14" s="55"/>
    </row>
    <row r="15" spans="1:56">
      <c r="A15" s="18" t="s">
        <v>54</v>
      </c>
      <c r="B15" s="20" t="s">
        <v>57</v>
      </c>
      <c r="C15" s="19" t="s">
        <v>58</v>
      </c>
      <c r="D15" s="19" t="s">
        <v>68</v>
      </c>
      <c r="E15" s="39">
        <v>7</v>
      </c>
      <c r="F15" s="21" t="s">
        <v>68</v>
      </c>
      <c r="G15" s="65">
        <v>1069</v>
      </c>
      <c r="H15" s="65">
        <v>3752</v>
      </c>
      <c r="I15" s="61">
        <v>1749</v>
      </c>
      <c r="J15" s="61">
        <v>675</v>
      </c>
      <c r="K15" s="61">
        <v>357</v>
      </c>
      <c r="L15" s="61">
        <v>43</v>
      </c>
      <c r="M15" s="61">
        <v>19</v>
      </c>
      <c r="N15" s="61">
        <v>0</v>
      </c>
      <c r="O15" s="412">
        <f t="shared" si="10"/>
        <v>1792</v>
      </c>
      <c r="P15" s="412">
        <f t="shared" si="11"/>
        <v>694</v>
      </c>
      <c r="Q15" s="412">
        <f t="shared" si="11"/>
        <v>357</v>
      </c>
      <c r="R15" s="412">
        <f>SUM(O15:Q15)</f>
        <v>2843</v>
      </c>
      <c r="S15" s="412"/>
      <c r="T15" s="412"/>
      <c r="U15" s="412"/>
      <c r="V15" s="412"/>
      <c r="W15" s="412"/>
      <c r="X15" s="412"/>
      <c r="Y15" s="412"/>
      <c r="Z15" s="62">
        <v>7563</v>
      </c>
      <c r="AA15" s="62"/>
      <c r="AB15" s="26">
        <f t="shared" si="12"/>
        <v>10406</v>
      </c>
      <c r="AC15" s="58">
        <f t="shared" si="12"/>
        <v>0</v>
      </c>
      <c r="AD15" s="412">
        <v>1069</v>
      </c>
      <c r="AE15" s="57">
        <f t="shared" si="1"/>
        <v>100</v>
      </c>
      <c r="AF15" s="412">
        <v>3</v>
      </c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412"/>
      <c r="AR15" s="412">
        <f t="shared" si="13"/>
        <v>0</v>
      </c>
      <c r="AS15" s="58">
        <f t="shared" si="13"/>
        <v>0</v>
      </c>
      <c r="AT15" s="31"/>
      <c r="AU15" s="31"/>
      <c r="AV15" s="31"/>
      <c r="AW15" s="31"/>
      <c r="AX15" s="32">
        <f>SUM(AT15:AW15)</f>
        <v>0</v>
      </c>
      <c r="AY15" s="58">
        <f t="shared" si="2"/>
        <v>0</v>
      </c>
      <c r="AZ15" s="31"/>
      <c r="BA15" s="90">
        <f t="shared" si="14"/>
        <v>0</v>
      </c>
      <c r="BB15" s="55"/>
      <c r="BC15" s="55"/>
      <c r="BD15" s="55"/>
    </row>
    <row r="16" spans="1:56">
      <c r="A16" s="49" t="s">
        <v>54</v>
      </c>
      <c r="B16" s="50" t="s">
        <v>57</v>
      </c>
      <c r="C16" s="66" t="s">
        <v>58</v>
      </c>
      <c r="D16" s="51" t="s">
        <v>69</v>
      </c>
      <c r="E16" s="39">
        <v>8</v>
      </c>
      <c r="F16" s="67" t="s">
        <v>69</v>
      </c>
      <c r="G16" s="53">
        <v>1421</v>
      </c>
      <c r="H16" s="53">
        <v>4988</v>
      </c>
      <c r="I16" s="54">
        <v>113</v>
      </c>
      <c r="J16" s="54">
        <v>3</v>
      </c>
      <c r="K16" s="54">
        <v>264</v>
      </c>
      <c r="L16" s="54">
        <v>8</v>
      </c>
      <c r="M16" s="54">
        <v>0</v>
      </c>
      <c r="N16" s="54">
        <v>21</v>
      </c>
      <c r="O16" s="55">
        <f t="shared" si="10"/>
        <v>121</v>
      </c>
      <c r="P16" s="55">
        <f t="shared" si="11"/>
        <v>3</v>
      </c>
      <c r="Q16" s="55">
        <f t="shared" si="11"/>
        <v>285</v>
      </c>
      <c r="R16" s="412">
        <f>SUM(O16:Q16)</f>
        <v>409</v>
      </c>
      <c r="S16" s="412">
        <v>7.63</v>
      </c>
      <c r="T16" s="412"/>
      <c r="U16" s="412"/>
      <c r="V16" s="412"/>
      <c r="W16" s="412"/>
      <c r="X16" s="412"/>
      <c r="Y16" s="412"/>
      <c r="Z16" s="56">
        <v>1371</v>
      </c>
      <c r="AA16" s="62">
        <v>729.84</v>
      </c>
      <c r="AB16" s="26">
        <f t="shared" si="12"/>
        <v>1780</v>
      </c>
      <c r="AC16" s="58">
        <f t="shared" si="12"/>
        <v>737.47</v>
      </c>
      <c r="AD16" s="55">
        <v>960</v>
      </c>
      <c r="AE16" s="57">
        <f t="shared" si="1"/>
        <v>67.558057705840952</v>
      </c>
      <c r="AF16" s="55"/>
      <c r="AG16" s="55">
        <v>177</v>
      </c>
      <c r="AH16" s="55">
        <v>177</v>
      </c>
      <c r="AI16" s="55"/>
      <c r="AJ16" s="55"/>
      <c r="AK16" s="55"/>
      <c r="AL16" s="55"/>
      <c r="AM16" s="55"/>
      <c r="AN16" s="55">
        <v>5</v>
      </c>
      <c r="AO16" s="55">
        <v>0.7</v>
      </c>
      <c r="AP16" s="55">
        <v>576</v>
      </c>
      <c r="AQ16" s="55">
        <v>117.83</v>
      </c>
      <c r="AR16" s="412">
        <f t="shared" si="13"/>
        <v>581</v>
      </c>
      <c r="AS16" s="58">
        <f t="shared" si="13"/>
        <v>118.53</v>
      </c>
      <c r="AT16" s="58">
        <v>5.12</v>
      </c>
      <c r="AU16" s="58">
        <v>27.56</v>
      </c>
      <c r="AV16" s="58">
        <v>1.1200000000000001</v>
      </c>
      <c r="AW16" s="58">
        <v>41.93</v>
      </c>
      <c r="AX16" s="32">
        <f>SUM(AT16:AW16)</f>
        <v>75.72999999999999</v>
      </c>
      <c r="AY16" s="58">
        <f t="shared" si="2"/>
        <v>194.26</v>
      </c>
      <c r="AZ16" s="58"/>
      <c r="BA16" s="90">
        <f t="shared" si="14"/>
        <v>194.26</v>
      </c>
      <c r="BB16" s="55"/>
      <c r="BC16" s="55"/>
      <c r="BD16" s="55"/>
    </row>
    <row r="17" spans="1:56" ht="17.25" thickBot="1">
      <c r="A17" s="49" t="s">
        <v>54</v>
      </c>
      <c r="B17" s="50" t="s">
        <v>57</v>
      </c>
      <c r="C17" s="66" t="s">
        <v>58</v>
      </c>
      <c r="D17" s="51" t="s">
        <v>70</v>
      </c>
      <c r="E17" s="50">
        <v>9</v>
      </c>
      <c r="F17" s="67" t="s">
        <v>71</v>
      </c>
      <c r="G17" s="68">
        <v>742</v>
      </c>
      <c r="H17" s="69">
        <v>2604</v>
      </c>
      <c r="I17" s="54">
        <v>545</v>
      </c>
      <c r="J17" s="54">
        <v>216</v>
      </c>
      <c r="K17" s="54">
        <v>111</v>
      </c>
      <c r="L17" s="54">
        <v>12</v>
      </c>
      <c r="M17" s="54">
        <v>1</v>
      </c>
      <c r="N17" s="54">
        <v>1</v>
      </c>
      <c r="O17" s="55">
        <f t="shared" si="10"/>
        <v>557</v>
      </c>
      <c r="P17" s="55">
        <f t="shared" si="11"/>
        <v>217</v>
      </c>
      <c r="Q17" s="55">
        <f t="shared" si="11"/>
        <v>112</v>
      </c>
      <c r="R17" s="412">
        <f>SUM(O17:Q17)</f>
        <v>886</v>
      </c>
      <c r="S17" s="412">
        <v>16.52</v>
      </c>
      <c r="T17" s="412"/>
      <c r="U17" s="412"/>
      <c r="V17" s="412"/>
      <c r="W17" s="412"/>
      <c r="X17" s="412"/>
      <c r="Y17" s="412"/>
      <c r="Z17" s="56">
        <v>2468</v>
      </c>
      <c r="AA17" s="62">
        <v>796.56</v>
      </c>
      <c r="AB17" s="26">
        <f t="shared" si="12"/>
        <v>3354</v>
      </c>
      <c r="AC17" s="58">
        <f t="shared" si="12"/>
        <v>813.07999999999993</v>
      </c>
      <c r="AD17" s="55">
        <v>450</v>
      </c>
      <c r="AE17" s="57">
        <f t="shared" si="1"/>
        <v>60.646900269541781</v>
      </c>
      <c r="AF17" s="55"/>
      <c r="AG17" s="55"/>
      <c r="AH17" s="55"/>
      <c r="AI17" s="55"/>
      <c r="AJ17" s="55"/>
      <c r="AK17" s="55"/>
      <c r="AL17" s="55"/>
      <c r="AM17" s="55"/>
      <c r="AN17" s="55">
        <v>4</v>
      </c>
      <c r="AO17" s="55">
        <v>0.5</v>
      </c>
      <c r="AP17" s="55">
        <v>149</v>
      </c>
      <c r="AQ17" s="55">
        <v>13.94</v>
      </c>
      <c r="AR17" s="412">
        <f t="shared" si="13"/>
        <v>153</v>
      </c>
      <c r="AS17" s="58">
        <f t="shared" si="13"/>
        <v>14.44</v>
      </c>
      <c r="AT17" s="58">
        <v>1.0900000000000001</v>
      </c>
      <c r="AU17" s="58">
        <v>7.96</v>
      </c>
      <c r="AV17" s="58">
        <v>5.47</v>
      </c>
      <c r="AW17" s="58">
        <v>0</v>
      </c>
      <c r="AX17" s="32">
        <f>SUM(AT17:AW17)</f>
        <v>14.52</v>
      </c>
      <c r="AY17" s="58">
        <f t="shared" si="2"/>
        <v>28.96</v>
      </c>
      <c r="AZ17" s="58"/>
      <c r="BA17" s="90">
        <f t="shared" si="14"/>
        <v>28.96</v>
      </c>
      <c r="BB17" s="55"/>
      <c r="BC17" s="55"/>
      <c r="BD17" s="55"/>
    </row>
    <row r="18" spans="1:56" ht="17.25" thickBot="1">
      <c r="A18" s="505" t="s">
        <v>72</v>
      </c>
      <c r="B18" s="516"/>
      <c r="C18" s="506"/>
      <c r="D18" s="33"/>
      <c r="E18" s="396">
        <v>9</v>
      </c>
      <c r="F18" s="34"/>
      <c r="G18" s="70">
        <f t="shared" ref="G18:AD18" si="15">SUM(G9:G17)</f>
        <v>6937</v>
      </c>
      <c r="H18" s="70">
        <f t="shared" si="15"/>
        <v>23888</v>
      </c>
      <c r="I18" s="71">
        <f t="shared" si="15"/>
        <v>5032</v>
      </c>
      <c r="J18" s="71">
        <f t="shared" si="15"/>
        <v>1898</v>
      </c>
      <c r="K18" s="71">
        <f t="shared" si="15"/>
        <v>1026</v>
      </c>
      <c r="L18" s="71">
        <f t="shared" si="15"/>
        <v>355</v>
      </c>
      <c r="M18" s="71">
        <f t="shared" si="15"/>
        <v>33</v>
      </c>
      <c r="N18" s="71">
        <f t="shared" si="15"/>
        <v>29</v>
      </c>
      <c r="O18" s="71">
        <f t="shared" si="15"/>
        <v>5387</v>
      </c>
      <c r="P18" s="71">
        <f t="shared" si="15"/>
        <v>1931</v>
      </c>
      <c r="Q18" s="71">
        <f t="shared" si="15"/>
        <v>1055</v>
      </c>
      <c r="R18" s="71">
        <f t="shared" si="15"/>
        <v>8424</v>
      </c>
      <c r="S18" s="35">
        <f t="shared" si="15"/>
        <v>107.39999999999999</v>
      </c>
      <c r="T18" s="71">
        <f t="shared" si="15"/>
        <v>127</v>
      </c>
      <c r="U18" s="71">
        <f t="shared" si="15"/>
        <v>1.42</v>
      </c>
      <c r="V18" s="71">
        <f t="shared" si="15"/>
        <v>1538</v>
      </c>
      <c r="W18" s="71">
        <f t="shared" si="15"/>
        <v>71.39</v>
      </c>
      <c r="X18" s="71">
        <f t="shared" si="15"/>
        <v>0</v>
      </c>
      <c r="Y18" s="71">
        <f t="shared" si="15"/>
        <v>153</v>
      </c>
      <c r="Z18" s="71">
        <f t="shared" si="15"/>
        <v>16957</v>
      </c>
      <c r="AA18" s="35">
        <f t="shared" si="15"/>
        <v>2405.79</v>
      </c>
      <c r="AB18" s="71">
        <f t="shared" si="15"/>
        <v>25381</v>
      </c>
      <c r="AC18" s="35">
        <f t="shared" si="15"/>
        <v>2513.19</v>
      </c>
      <c r="AD18" s="71">
        <f t="shared" si="15"/>
        <v>5507</v>
      </c>
      <c r="AE18" s="35">
        <f t="shared" si="1"/>
        <v>79.385901686608037</v>
      </c>
      <c r="AF18" s="71">
        <v>3</v>
      </c>
      <c r="AG18" s="71">
        <f t="shared" ref="AG18:AX18" si="16">SUM(AG9:AG17)</f>
        <v>882</v>
      </c>
      <c r="AH18" s="71">
        <f t="shared" si="16"/>
        <v>881</v>
      </c>
      <c r="AI18" s="71">
        <f t="shared" si="16"/>
        <v>548</v>
      </c>
      <c r="AJ18" s="71">
        <f t="shared" si="16"/>
        <v>0</v>
      </c>
      <c r="AK18" s="35">
        <f t="shared" si="16"/>
        <v>0</v>
      </c>
      <c r="AL18" s="71">
        <f t="shared" si="16"/>
        <v>0</v>
      </c>
      <c r="AM18" s="35">
        <f t="shared" si="16"/>
        <v>0</v>
      </c>
      <c r="AN18" s="71">
        <f t="shared" si="16"/>
        <v>69</v>
      </c>
      <c r="AO18" s="35">
        <f t="shared" si="16"/>
        <v>8.31</v>
      </c>
      <c r="AP18" s="71">
        <f t="shared" si="16"/>
        <v>1180</v>
      </c>
      <c r="AQ18" s="35">
        <f t="shared" si="16"/>
        <v>257.37</v>
      </c>
      <c r="AR18" s="71">
        <f t="shared" si="16"/>
        <v>1249</v>
      </c>
      <c r="AS18" s="35">
        <f t="shared" si="16"/>
        <v>265.68</v>
      </c>
      <c r="AT18" s="35">
        <f t="shared" si="16"/>
        <v>211.32000000000002</v>
      </c>
      <c r="AU18" s="35">
        <f t="shared" si="16"/>
        <v>685.54</v>
      </c>
      <c r="AV18" s="35">
        <f t="shared" si="16"/>
        <v>42.749999999999993</v>
      </c>
      <c r="AW18" s="35">
        <f t="shared" si="16"/>
        <v>1342.64</v>
      </c>
      <c r="AX18" s="35">
        <f t="shared" si="16"/>
        <v>2282.25</v>
      </c>
      <c r="AY18" s="36">
        <f t="shared" si="2"/>
        <v>2547.9299999999998</v>
      </c>
      <c r="AZ18" s="35">
        <f>SUM(AZ9:AZ17)</f>
        <v>779.62</v>
      </c>
      <c r="BA18" s="37">
        <f t="shared" si="3"/>
        <v>3327.5499999999997</v>
      </c>
      <c r="BB18" s="71">
        <f>SUM(BB9:BB17)</f>
        <v>18</v>
      </c>
      <c r="BC18" s="35">
        <f>SUM(BC9:BC17)</f>
        <v>63.37</v>
      </c>
      <c r="BD18" s="35">
        <f>SUM(BD9:BD17)</f>
        <v>1</v>
      </c>
    </row>
    <row r="19" spans="1:56">
      <c r="A19" s="49" t="s">
        <v>54</v>
      </c>
      <c r="B19" s="50" t="s">
        <v>73</v>
      </c>
      <c r="C19" s="40" t="s">
        <v>74</v>
      </c>
      <c r="D19" s="51" t="s">
        <v>76</v>
      </c>
      <c r="E19" s="50">
        <v>1</v>
      </c>
      <c r="F19" s="52" t="s">
        <v>76</v>
      </c>
      <c r="G19" s="53">
        <v>400</v>
      </c>
      <c r="H19" s="53">
        <v>1310</v>
      </c>
      <c r="I19" s="54">
        <v>190</v>
      </c>
      <c r="J19" s="54">
        <v>80</v>
      </c>
      <c r="K19" s="54">
        <v>49</v>
      </c>
      <c r="L19" s="54">
        <v>3</v>
      </c>
      <c r="M19" s="54">
        <v>2</v>
      </c>
      <c r="N19" s="54">
        <v>0</v>
      </c>
      <c r="O19" s="55">
        <f t="shared" ref="O19:O40" si="17">I19+L19</f>
        <v>193</v>
      </c>
      <c r="P19" s="55">
        <f t="shared" ref="P19:Q40" si="18">M19+J19</f>
        <v>82</v>
      </c>
      <c r="Q19" s="55">
        <f t="shared" si="18"/>
        <v>49</v>
      </c>
      <c r="R19" s="412">
        <f t="shared" ref="R19:R30" si="19">SUM(O19:Q19)</f>
        <v>324</v>
      </c>
      <c r="S19" s="55">
        <v>13.21</v>
      </c>
      <c r="T19" s="55"/>
      <c r="U19" s="55"/>
      <c r="V19" s="55"/>
      <c r="W19" s="55"/>
      <c r="X19" s="55"/>
      <c r="Y19" s="55"/>
      <c r="Z19" s="56"/>
      <c r="AA19" s="56"/>
      <c r="AB19" s="26">
        <f t="shared" ref="AB19:AC34" si="20">Z19+R19</f>
        <v>324</v>
      </c>
      <c r="AC19" s="58">
        <f t="shared" si="20"/>
        <v>13.21</v>
      </c>
      <c r="AD19" s="55">
        <v>250</v>
      </c>
      <c r="AE19" s="57">
        <f t="shared" si="1"/>
        <v>62.5</v>
      </c>
      <c r="AF19" s="55"/>
      <c r="AG19" s="55">
        <v>95</v>
      </c>
      <c r="AH19" s="55">
        <v>95</v>
      </c>
      <c r="AI19" s="55">
        <v>88</v>
      </c>
      <c r="AJ19" s="55"/>
      <c r="AK19" s="55"/>
      <c r="AL19" s="55"/>
      <c r="AM19" s="55"/>
      <c r="AN19" s="55">
        <v>33</v>
      </c>
      <c r="AO19" s="55">
        <v>4.21</v>
      </c>
      <c r="AP19" s="55">
        <v>322</v>
      </c>
      <c r="AQ19" s="55">
        <v>58.38</v>
      </c>
      <c r="AR19" s="55">
        <f t="shared" ref="AR19:AS40" si="21">AP19+AN19+AL19+AJ19</f>
        <v>355</v>
      </c>
      <c r="AS19" s="58">
        <f t="shared" si="21"/>
        <v>62.59</v>
      </c>
      <c r="AT19" s="58">
        <v>144.41999999999999</v>
      </c>
      <c r="AU19" s="58">
        <v>121.62</v>
      </c>
      <c r="AV19" s="58">
        <v>22.32</v>
      </c>
      <c r="AW19" s="58">
        <v>676</v>
      </c>
      <c r="AX19" s="59">
        <f t="shared" ref="AX19:AX37" si="22">SUM(AT19:AW19)</f>
        <v>964.3599999999999</v>
      </c>
      <c r="AY19" s="58">
        <f t="shared" si="2"/>
        <v>1026.9499999999998</v>
      </c>
      <c r="AZ19" s="58">
        <v>711.35</v>
      </c>
      <c r="BA19" s="90">
        <f t="shared" si="3"/>
        <v>1738.2999999999997</v>
      </c>
      <c r="BB19" s="55">
        <v>38</v>
      </c>
      <c r="BC19" s="55">
        <v>44.1</v>
      </c>
      <c r="BD19" s="55"/>
    </row>
    <row r="20" spans="1:56">
      <c r="A20" s="49" t="s">
        <v>54</v>
      </c>
      <c r="B20" s="50" t="s">
        <v>73</v>
      </c>
      <c r="C20" s="40" t="s">
        <v>74</v>
      </c>
      <c r="D20" s="51" t="s">
        <v>77</v>
      </c>
      <c r="E20" s="39">
        <v>2</v>
      </c>
      <c r="F20" s="52" t="s">
        <v>77</v>
      </c>
      <c r="G20" s="53">
        <v>292</v>
      </c>
      <c r="H20" s="53">
        <v>954</v>
      </c>
      <c r="I20" s="54">
        <v>330</v>
      </c>
      <c r="J20" s="54">
        <v>77</v>
      </c>
      <c r="K20" s="54">
        <v>40</v>
      </c>
      <c r="L20" s="54">
        <v>2</v>
      </c>
      <c r="M20" s="54">
        <v>0</v>
      </c>
      <c r="N20" s="54">
        <v>0</v>
      </c>
      <c r="O20" s="55">
        <f t="shared" si="17"/>
        <v>332</v>
      </c>
      <c r="P20" s="55">
        <f t="shared" si="18"/>
        <v>77</v>
      </c>
      <c r="Q20" s="55">
        <f t="shared" si="18"/>
        <v>40</v>
      </c>
      <c r="R20" s="412">
        <f t="shared" si="19"/>
        <v>449</v>
      </c>
      <c r="S20" s="58">
        <v>8.06</v>
      </c>
      <c r="T20" s="55"/>
      <c r="U20" s="55"/>
      <c r="V20" s="55"/>
      <c r="W20" s="55"/>
      <c r="X20" s="55"/>
      <c r="Y20" s="55"/>
      <c r="Z20" s="55">
        <v>350</v>
      </c>
      <c r="AA20" s="55">
        <v>105.65</v>
      </c>
      <c r="AB20" s="26">
        <f t="shared" si="20"/>
        <v>799</v>
      </c>
      <c r="AC20" s="58">
        <f t="shared" si="20"/>
        <v>113.71000000000001</v>
      </c>
      <c r="AD20" s="55">
        <v>229</v>
      </c>
      <c r="AE20" s="57">
        <f t="shared" si="1"/>
        <v>78.424657534246577</v>
      </c>
      <c r="AF20" s="55"/>
      <c r="AG20" s="55">
        <v>29</v>
      </c>
      <c r="AH20" s="55">
        <v>29</v>
      </c>
      <c r="AI20" s="55">
        <v>1</v>
      </c>
      <c r="AJ20" s="55"/>
      <c r="AK20" s="55"/>
      <c r="AL20" s="55"/>
      <c r="AM20" s="55"/>
      <c r="AN20" s="55">
        <v>1</v>
      </c>
      <c r="AO20" s="55">
        <v>0.15</v>
      </c>
      <c r="AP20" s="55">
        <v>3</v>
      </c>
      <c r="AQ20" s="58">
        <v>1.5</v>
      </c>
      <c r="AR20" s="55">
        <f t="shared" si="21"/>
        <v>4</v>
      </c>
      <c r="AS20" s="58">
        <f t="shared" si="21"/>
        <v>1.65</v>
      </c>
      <c r="AT20" s="58">
        <v>5.5</v>
      </c>
      <c r="AU20" s="58">
        <v>18.2</v>
      </c>
      <c r="AV20" s="58">
        <v>6.32</v>
      </c>
      <c r="AW20" s="58">
        <v>15.8</v>
      </c>
      <c r="AX20" s="59">
        <f t="shared" si="22"/>
        <v>45.82</v>
      </c>
      <c r="AY20" s="58">
        <f t="shared" si="2"/>
        <v>47.47</v>
      </c>
      <c r="AZ20" s="58"/>
      <c r="BA20" s="90">
        <f t="shared" si="3"/>
        <v>47.47</v>
      </c>
      <c r="BB20" s="55"/>
      <c r="BC20" s="55"/>
      <c r="BD20" s="55"/>
    </row>
    <row r="21" spans="1:56">
      <c r="A21" s="49" t="s">
        <v>54</v>
      </c>
      <c r="B21" s="50" t="s">
        <v>73</v>
      </c>
      <c r="C21" s="40" t="s">
        <v>74</v>
      </c>
      <c r="D21" s="51" t="s">
        <v>91</v>
      </c>
      <c r="E21" s="50">
        <v>3</v>
      </c>
      <c r="F21" s="52" t="s">
        <v>78</v>
      </c>
      <c r="G21" s="53">
        <v>298</v>
      </c>
      <c r="H21" s="53">
        <v>975</v>
      </c>
      <c r="I21" s="54">
        <v>424</v>
      </c>
      <c r="J21" s="54">
        <v>55</v>
      </c>
      <c r="K21" s="54">
        <v>3</v>
      </c>
      <c r="L21" s="54">
        <v>0</v>
      </c>
      <c r="M21" s="54">
        <v>0</v>
      </c>
      <c r="N21" s="54">
        <v>0</v>
      </c>
      <c r="O21" s="55">
        <f t="shared" si="17"/>
        <v>424</v>
      </c>
      <c r="P21" s="55">
        <f t="shared" si="18"/>
        <v>55</v>
      </c>
      <c r="Q21" s="55">
        <f t="shared" si="18"/>
        <v>3</v>
      </c>
      <c r="R21" s="412">
        <f t="shared" si="19"/>
        <v>482</v>
      </c>
      <c r="S21" s="55">
        <v>2.58</v>
      </c>
      <c r="T21" s="55"/>
      <c r="U21" s="55"/>
      <c r="V21" s="55"/>
      <c r="W21" s="55"/>
      <c r="X21" s="55"/>
      <c r="Y21" s="55"/>
      <c r="Z21" s="55">
        <v>366</v>
      </c>
      <c r="AA21" s="55">
        <v>96.05</v>
      </c>
      <c r="AB21" s="26">
        <f t="shared" si="20"/>
        <v>848</v>
      </c>
      <c r="AC21" s="58">
        <f t="shared" si="20"/>
        <v>98.63</v>
      </c>
      <c r="AD21" s="55">
        <v>245</v>
      </c>
      <c r="AE21" s="57">
        <f t="shared" si="1"/>
        <v>82.214765100671144</v>
      </c>
      <c r="AF21" s="55"/>
      <c r="AG21" s="55">
        <v>260</v>
      </c>
      <c r="AH21" s="55">
        <v>254</v>
      </c>
      <c r="AI21" s="55">
        <v>32</v>
      </c>
      <c r="AJ21" s="55"/>
      <c r="AK21" s="55"/>
      <c r="AL21" s="55"/>
      <c r="AM21" s="55"/>
      <c r="AN21" s="55"/>
      <c r="AO21" s="55"/>
      <c r="AP21" s="55">
        <v>1</v>
      </c>
      <c r="AQ21" s="58">
        <v>0.2</v>
      </c>
      <c r="AR21" s="55">
        <f t="shared" si="21"/>
        <v>1</v>
      </c>
      <c r="AS21" s="58">
        <f t="shared" si="21"/>
        <v>0.2</v>
      </c>
      <c r="AT21" s="58">
        <v>6.2</v>
      </c>
      <c r="AU21" s="58">
        <v>6.09</v>
      </c>
      <c r="AV21" s="58">
        <v>4.2</v>
      </c>
      <c r="AW21" s="58">
        <v>7.15</v>
      </c>
      <c r="AX21" s="59">
        <f t="shared" si="22"/>
        <v>23.64</v>
      </c>
      <c r="AY21" s="58">
        <f t="shared" si="2"/>
        <v>23.84</v>
      </c>
      <c r="AZ21" s="58"/>
      <c r="BA21" s="90">
        <f t="shared" si="3"/>
        <v>23.84</v>
      </c>
      <c r="BB21" s="55"/>
      <c r="BC21" s="55"/>
      <c r="BD21" s="55"/>
    </row>
    <row r="22" spans="1:56">
      <c r="A22" s="49" t="s">
        <v>54</v>
      </c>
      <c r="B22" s="50" t="s">
        <v>73</v>
      </c>
      <c r="C22" s="40" t="s">
        <v>74</v>
      </c>
      <c r="D22" s="51" t="s">
        <v>79</v>
      </c>
      <c r="E22" s="50">
        <v>4</v>
      </c>
      <c r="F22" s="52" t="s">
        <v>80</v>
      </c>
      <c r="G22" s="53">
        <v>412</v>
      </c>
      <c r="H22" s="53">
        <v>1347</v>
      </c>
      <c r="I22" s="54">
        <v>425</v>
      </c>
      <c r="J22" s="54">
        <v>320</v>
      </c>
      <c r="K22" s="54">
        <v>315</v>
      </c>
      <c r="L22" s="54">
        <v>15</v>
      </c>
      <c r="M22" s="54">
        <v>12</v>
      </c>
      <c r="N22" s="54">
        <v>12</v>
      </c>
      <c r="O22" s="55">
        <f t="shared" si="17"/>
        <v>440</v>
      </c>
      <c r="P22" s="55">
        <f t="shared" si="18"/>
        <v>332</v>
      </c>
      <c r="Q22" s="55">
        <f t="shared" si="18"/>
        <v>327</v>
      </c>
      <c r="R22" s="412">
        <f t="shared" si="19"/>
        <v>1099</v>
      </c>
      <c r="S22" s="55"/>
      <c r="T22" s="55"/>
      <c r="U22" s="55"/>
      <c r="V22" s="55"/>
      <c r="W22" s="55"/>
      <c r="X22" s="55"/>
      <c r="Y22" s="55"/>
      <c r="Z22" s="55">
        <v>270</v>
      </c>
      <c r="AA22" s="55"/>
      <c r="AB22" s="26">
        <f t="shared" si="20"/>
        <v>1369</v>
      </c>
      <c r="AC22" s="58">
        <f t="shared" si="20"/>
        <v>0</v>
      </c>
      <c r="AD22" s="55">
        <v>410</v>
      </c>
      <c r="AE22" s="57">
        <f t="shared" si="1"/>
        <v>99.514563106796118</v>
      </c>
      <c r="AF22" s="55"/>
      <c r="AG22" s="55">
        <v>59</v>
      </c>
      <c r="AH22" s="55">
        <v>59</v>
      </c>
      <c r="AI22" s="55">
        <v>50</v>
      </c>
      <c r="AJ22" s="55"/>
      <c r="AK22" s="55"/>
      <c r="AL22" s="55"/>
      <c r="AM22" s="55"/>
      <c r="AN22" s="55">
        <v>1</v>
      </c>
      <c r="AO22" s="55">
        <v>0.15</v>
      </c>
      <c r="AP22" s="55">
        <v>245</v>
      </c>
      <c r="AQ22" s="58">
        <v>170</v>
      </c>
      <c r="AR22" s="55">
        <f t="shared" si="21"/>
        <v>246</v>
      </c>
      <c r="AS22" s="58">
        <f t="shared" si="21"/>
        <v>170.15</v>
      </c>
      <c r="AT22" s="58">
        <v>6.5</v>
      </c>
      <c r="AU22" s="58">
        <v>2.33</v>
      </c>
      <c r="AV22" s="58">
        <v>0</v>
      </c>
      <c r="AW22" s="58">
        <v>2</v>
      </c>
      <c r="AX22" s="59">
        <f t="shared" si="22"/>
        <v>10.83</v>
      </c>
      <c r="AY22" s="58">
        <f t="shared" si="2"/>
        <v>180.98000000000002</v>
      </c>
      <c r="AZ22" s="58"/>
      <c r="BA22" s="90">
        <f t="shared" si="3"/>
        <v>180.98000000000002</v>
      </c>
      <c r="BB22" s="55"/>
      <c r="BC22" s="55"/>
      <c r="BD22" s="55"/>
    </row>
    <row r="23" spans="1:56">
      <c r="A23" s="49" t="s">
        <v>54</v>
      </c>
      <c r="B23" s="50" t="s">
        <v>73</v>
      </c>
      <c r="C23" s="40" t="s">
        <v>74</v>
      </c>
      <c r="D23" s="51" t="s">
        <v>81</v>
      </c>
      <c r="E23" s="39">
        <v>5</v>
      </c>
      <c r="F23" s="52" t="s">
        <v>82</v>
      </c>
      <c r="G23" s="53">
        <v>234</v>
      </c>
      <c r="H23" s="53">
        <v>767</v>
      </c>
      <c r="I23" s="54">
        <v>50</v>
      </c>
      <c r="J23" s="54">
        <v>360</v>
      </c>
      <c r="K23" s="54">
        <v>270</v>
      </c>
      <c r="L23" s="54">
        <v>163</v>
      </c>
      <c r="M23" s="54">
        <v>0</v>
      </c>
      <c r="N23" s="54">
        <v>0</v>
      </c>
      <c r="O23" s="55">
        <f t="shared" si="17"/>
        <v>213</v>
      </c>
      <c r="P23" s="55">
        <f t="shared" si="18"/>
        <v>360</v>
      </c>
      <c r="Q23" s="55">
        <f t="shared" si="18"/>
        <v>270</v>
      </c>
      <c r="R23" s="412">
        <f t="shared" si="19"/>
        <v>843</v>
      </c>
      <c r="S23" s="58"/>
      <c r="T23" s="58"/>
      <c r="U23" s="58"/>
      <c r="V23" s="58"/>
      <c r="W23" s="58"/>
      <c r="X23" s="58"/>
      <c r="Y23" s="58"/>
      <c r="Z23" s="55">
        <v>20</v>
      </c>
      <c r="AA23" s="55">
        <v>19.5</v>
      </c>
      <c r="AB23" s="26">
        <f t="shared" si="20"/>
        <v>863</v>
      </c>
      <c r="AC23" s="58">
        <f t="shared" si="20"/>
        <v>19.5</v>
      </c>
      <c r="AD23" s="60">
        <v>234</v>
      </c>
      <c r="AE23" s="57">
        <f t="shared" si="1"/>
        <v>100</v>
      </c>
      <c r="AF23" s="60">
        <v>1</v>
      </c>
      <c r="AG23" s="60">
        <v>196</v>
      </c>
      <c r="AH23" s="55">
        <v>195</v>
      </c>
      <c r="AI23" s="55">
        <v>50</v>
      </c>
      <c r="AJ23" s="55"/>
      <c r="AK23" s="55"/>
      <c r="AL23" s="55"/>
      <c r="AM23" s="55"/>
      <c r="AN23" s="55"/>
      <c r="AO23" s="55"/>
      <c r="AP23" s="55"/>
      <c r="AQ23" s="55"/>
      <c r="AR23" s="55">
        <f t="shared" si="21"/>
        <v>0</v>
      </c>
      <c r="AS23" s="58">
        <f t="shared" si="21"/>
        <v>0</v>
      </c>
      <c r="AT23" s="58"/>
      <c r="AU23" s="58"/>
      <c r="AV23" s="58"/>
      <c r="AW23" s="58"/>
      <c r="AX23" s="59">
        <f t="shared" si="22"/>
        <v>0</v>
      </c>
      <c r="AY23" s="58">
        <f t="shared" si="2"/>
        <v>0</v>
      </c>
      <c r="AZ23" s="58"/>
      <c r="BA23" s="90">
        <f t="shared" si="3"/>
        <v>0</v>
      </c>
      <c r="BB23" s="55"/>
      <c r="BC23" s="55"/>
      <c r="BD23" s="55"/>
    </row>
    <row r="24" spans="1:56">
      <c r="A24" s="49" t="s">
        <v>54</v>
      </c>
      <c r="B24" s="50" t="s">
        <v>73</v>
      </c>
      <c r="C24" s="40" t="s">
        <v>74</v>
      </c>
      <c r="D24" s="51" t="s">
        <v>83</v>
      </c>
      <c r="E24" s="50">
        <v>6</v>
      </c>
      <c r="F24" s="52" t="s">
        <v>83</v>
      </c>
      <c r="G24" s="53">
        <v>202</v>
      </c>
      <c r="H24" s="53">
        <v>660</v>
      </c>
      <c r="I24" s="54">
        <v>47</v>
      </c>
      <c r="J24" s="54">
        <v>40</v>
      </c>
      <c r="K24" s="54">
        <v>619</v>
      </c>
      <c r="L24" s="54">
        <v>2</v>
      </c>
      <c r="M24" s="54">
        <v>2</v>
      </c>
      <c r="N24" s="54">
        <v>2</v>
      </c>
      <c r="O24" s="55">
        <f t="shared" si="17"/>
        <v>49</v>
      </c>
      <c r="P24" s="55">
        <f t="shared" si="18"/>
        <v>42</v>
      </c>
      <c r="Q24" s="55">
        <f t="shared" si="18"/>
        <v>621</v>
      </c>
      <c r="R24" s="412">
        <f t="shared" si="19"/>
        <v>712</v>
      </c>
      <c r="S24" s="58">
        <v>4</v>
      </c>
      <c r="T24" s="55"/>
      <c r="U24" s="55"/>
      <c r="V24" s="55"/>
      <c r="W24" s="55"/>
      <c r="X24" s="55"/>
      <c r="Y24" s="55"/>
      <c r="Z24" s="55">
        <v>1428</v>
      </c>
      <c r="AA24" s="55">
        <v>350.24</v>
      </c>
      <c r="AB24" s="26">
        <f t="shared" si="20"/>
        <v>2140</v>
      </c>
      <c r="AC24" s="58">
        <f>AA24+S24</f>
        <v>354.24</v>
      </c>
      <c r="AD24" s="55">
        <v>202</v>
      </c>
      <c r="AE24" s="57">
        <f t="shared" si="1"/>
        <v>100</v>
      </c>
      <c r="AF24" s="55">
        <v>2</v>
      </c>
      <c r="AG24" s="60">
        <v>427</v>
      </c>
      <c r="AH24" s="55">
        <v>427</v>
      </c>
      <c r="AI24" s="55"/>
      <c r="AJ24" s="55"/>
      <c r="AK24" s="55"/>
      <c r="AL24" s="55"/>
      <c r="AM24" s="55"/>
      <c r="AN24" s="55">
        <v>11</v>
      </c>
      <c r="AO24" s="55">
        <v>1.86</v>
      </c>
      <c r="AP24" s="55">
        <v>390</v>
      </c>
      <c r="AQ24" s="55">
        <v>151.35</v>
      </c>
      <c r="AR24" s="55">
        <f t="shared" si="21"/>
        <v>401</v>
      </c>
      <c r="AS24" s="58">
        <f t="shared" si="21"/>
        <v>153.21</v>
      </c>
      <c r="AT24" s="58">
        <v>150.04</v>
      </c>
      <c r="AU24" s="58">
        <v>129.43</v>
      </c>
      <c r="AV24" s="58">
        <v>10.57</v>
      </c>
      <c r="AW24" s="58">
        <v>131.69999999999999</v>
      </c>
      <c r="AX24" s="59">
        <f t="shared" si="22"/>
        <v>421.74</v>
      </c>
      <c r="AY24" s="58">
        <f t="shared" si="2"/>
        <v>574.95000000000005</v>
      </c>
      <c r="AZ24" s="58">
        <v>123.02</v>
      </c>
      <c r="BA24" s="90">
        <f t="shared" si="3"/>
        <v>697.97</v>
      </c>
      <c r="BB24" s="55"/>
      <c r="BC24" s="55"/>
      <c r="BD24" s="55"/>
    </row>
    <row r="25" spans="1:56">
      <c r="A25" s="49" t="s">
        <v>54</v>
      </c>
      <c r="B25" s="50" t="s">
        <v>73</v>
      </c>
      <c r="C25" s="40" t="s">
        <v>74</v>
      </c>
      <c r="D25" s="51" t="s">
        <v>84</v>
      </c>
      <c r="E25" s="50">
        <v>7</v>
      </c>
      <c r="F25" s="52" t="s">
        <v>85</v>
      </c>
      <c r="G25" s="53">
        <v>271</v>
      </c>
      <c r="H25" s="53">
        <v>887</v>
      </c>
      <c r="I25" s="54">
        <v>5</v>
      </c>
      <c r="J25" s="54">
        <v>90</v>
      </c>
      <c r="K25" s="54">
        <v>140</v>
      </c>
      <c r="L25" s="54">
        <v>67</v>
      </c>
      <c r="M25" s="54">
        <v>0</v>
      </c>
      <c r="N25" s="54">
        <v>0</v>
      </c>
      <c r="O25" s="55">
        <f t="shared" si="17"/>
        <v>72</v>
      </c>
      <c r="P25" s="55">
        <f t="shared" si="18"/>
        <v>90</v>
      </c>
      <c r="Q25" s="55">
        <f t="shared" si="18"/>
        <v>140</v>
      </c>
      <c r="R25" s="412">
        <f t="shared" si="19"/>
        <v>302</v>
      </c>
      <c r="S25" s="55"/>
      <c r="T25" s="55"/>
      <c r="U25" s="55"/>
      <c r="V25" s="55"/>
      <c r="W25" s="55"/>
      <c r="X25" s="55"/>
      <c r="Y25" s="55"/>
      <c r="Z25" s="55"/>
      <c r="AA25" s="55"/>
      <c r="AB25" s="26">
        <f t="shared" si="20"/>
        <v>302</v>
      </c>
      <c r="AC25" s="58">
        <f t="shared" si="20"/>
        <v>0</v>
      </c>
      <c r="AD25" s="55">
        <v>235</v>
      </c>
      <c r="AE25" s="57">
        <f t="shared" si="1"/>
        <v>86.715867158671585</v>
      </c>
      <c r="AF25" s="55"/>
      <c r="AG25" s="55">
        <v>63</v>
      </c>
      <c r="AH25" s="55">
        <v>63</v>
      </c>
      <c r="AI25" s="55">
        <v>26</v>
      </c>
      <c r="AJ25" s="55"/>
      <c r="AK25" s="55"/>
      <c r="AL25" s="55"/>
      <c r="AM25" s="55"/>
      <c r="AN25" s="55"/>
      <c r="AO25" s="55"/>
      <c r="AP25" s="55"/>
      <c r="AQ25" s="55"/>
      <c r="AR25" s="55">
        <f t="shared" si="21"/>
        <v>0</v>
      </c>
      <c r="AS25" s="58">
        <f t="shared" si="21"/>
        <v>0</v>
      </c>
      <c r="AT25" s="58"/>
      <c r="AU25" s="58"/>
      <c r="AV25" s="58"/>
      <c r="AW25" s="58"/>
      <c r="AX25" s="59">
        <f t="shared" si="22"/>
        <v>0</v>
      </c>
      <c r="AY25" s="58">
        <f t="shared" si="2"/>
        <v>0</v>
      </c>
      <c r="AZ25" s="58"/>
      <c r="BA25" s="90">
        <f t="shared" si="3"/>
        <v>0</v>
      </c>
      <c r="BB25" s="55"/>
      <c r="BC25" s="55"/>
      <c r="BD25" s="55"/>
    </row>
    <row r="26" spans="1:56">
      <c r="A26" s="49" t="s">
        <v>54</v>
      </c>
      <c r="B26" s="50" t="s">
        <v>73</v>
      </c>
      <c r="C26" s="40" t="s">
        <v>74</v>
      </c>
      <c r="D26" s="51" t="s">
        <v>84</v>
      </c>
      <c r="E26" s="39">
        <v>8</v>
      </c>
      <c r="F26" s="52" t="s">
        <v>84</v>
      </c>
      <c r="G26" s="53">
        <v>370</v>
      </c>
      <c r="H26" s="53">
        <v>1209</v>
      </c>
      <c r="I26" s="54">
        <v>25</v>
      </c>
      <c r="J26" s="54">
        <v>170</v>
      </c>
      <c r="K26" s="54">
        <v>280</v>
      </c>
      <c r="L26" s="54">
        <v>376</v>
      </c>
      <c r="M26" s="54">
        <v>0</v>
      </c>
      <c r="N26" s="54">
        <v>0</v>
      </c>
      <c r="O26" s="55">
        <f t="shared" si="17"/>
        <v>401</v>
      </c>
      <c r="P26" s="55">
        <f t="shared" si="18"/>
        <v>170</v>
      </c>
      <c r="Q26" s="55">
        <f t="shared" si="18"/>
        <v>280</v>
      </c>
      <c r="R26" s="412">
        <f t="shared" si="19"/>
        <v>851</v>
      </c>
      <c r="S26" s="55"/>
      <c r="T26" s="55"/>
      <c r="U26" s="55"/>
      <c r="V26" s="55"/>
      <c r="W26" s="55"/>
      <c r="X26" s="55"/>
      <c r="Y26" s="55"/>
      <c r="Z26" s="56"/>
      <c r="AA26" s="56"/>
      <c r="AB26" s="26">
        <f t="shared" si="20"/>
        <v>851</v>
      </c>
      <c r="AC26" s="58">
        <f t="shared" si="20"/>
        <v>0</v>
      </c>
      <c r="AD26" s="55">
        <v>370</v>
      </c>
      <c r="AE26" s="57">
        <f t="shared" si="1"/>
        <v>100</v>
      </c>
      <c r="AF26" s="55">
        <v>3</v>
      </c>
      <c r="AG26" s="55">
        <v>284</v>
      </c>
      <c r="AH26" s="55">
        <v>284</v>
      </c>
      <c r="AI26" s="55">
        <v>60</v>
      </c>
      <c r="AJ26" s="55"/>
      <c r="AK26" s="55"/>
      <c r="AL26" s="55"/>
      <c r="AM26" s="55"/>
      <c r="AN26" s="55"/>
      <c r="AO26" s="55"/>
      <c r="AP26" s="55"/>
      <c r="AQ26" s="55"/>
      <c r="AR26" s="55">
        <f t="shared" si="21"/>
        <v>0</v>
      </c>
      <c r="AS26" s="58">
        <f t="shared" si="21"/>
        <v>0</v>
      </c>
      <c r="AT26" s="58"/>
      <c r="AU26" s="58"/>
      <c r="AV26" s="58"/>
      <c r="AW26" s="58"/>
      <c r="AX26" s="59">
        <f t="shared" si="22"/>
        <v>0</v>
      </c>
      <c r="AY26" s="58">
        <f t="shared" si="2"/>
        <v>0</v>
      </c>
      <c r="AZ26" s="58"/>
      <c r="BA26" s="90">
        <f t="shared" si="3"/>
        <v>0</v>
      </c>
      <c r="BB26" s="55"/>
      <c r="BC26" s="55"/>
      <c r="BD26" s="55"/>
    </row>
    <row r="27" spans="1:56">
      <c r="A27" s="49" t="s">
        <v>54</v>
      </c>
      <c r="B27" s="50" t="s">
        <v>73</v>
      </c>
      <c r="C27" s="40" t="s">
        <v>74</v>
      </c>
      <c r="D27" s="51" t="s">
        <v>86</v>
      </c>
      <c r="E27" s="50">
        <v>9</v>
      </c>
      <c r="F27" s="52" t="s">
        <v>87</v>
      </c>
      <c r="G27" s="53">
        <v>247</v>
      </c>
      <c r="H27" s="53">
        <v>866</v>
      </c>
      <c r="I27" s="54">
        <v>53</v>
      </c>
      <c r="J27" s="54">
        <v>0</v>
      </c>
      <c r="K27" s="54">
        <v>0</v>
      </c>
      <c r="L27" s="54">
        <v>1</v>
      </c>
      <c r="M27" s="54">
        <v>0</v>
      </c>
      <c r="N27" s="54">
        <v>0</v>
      </c>
      <c r="O27" s="55">
        <f t="shared" si="17"/>
        <v>54</v>
      </c>
      <c r="P27" s="55">
        <f t="shared" si="18"/>
        <v>0</v>
      </c>
      <c r="Q27" s="55">
        <f t="shared" si="18"/>
        <v>0</v>
      </c>
      <c r="R27" s="412">
        <f t="shared" si="19"/>
        <v>54</v>
      </c>
      <c r="S27" s="55">
        <v>0.57999999999999996</v>
      </c>
      <c r="T27" s="55">
        <v>22</v>
      </c>
      <c r="U27" s="55">
        <v>0.18</v>
      </c>
      <c r="V27" s="55">
        <v>32</v>
      </c>
      <c r="W27" s="55">
        <v>0.35</v>
      </c>
      <c r="X27" s="55">
        <v>0</v>
      </c>
      <c r="Y27" s="55">
        <v>0</v>
      </c>
      <c r="Z27" s="55"/>
      <c r="AA27" s="55"/>
      <c r="AB27" s="26">
        <f t="shared" si="20"/>
        <v>54</v>
      </c>
      <c r="AC27" s="58">
        <f t="shared" si="20"/>
        <v>0.57999999999999996</v>
      </c>
      <c r="AD27" s="55">
        <v>49</v>
      </c>
      <c r="AE27" s="57">
        <f t="shared" si="1"/>
        <v>19.838056680161944</v>
      </c>
      <c r="AF27" s="55"/>
      <c r="AG27" s="55"/>
      <c r="AH27" s="55"/>
      <c r="AI27" s="55"/>
      <c r="AJ27" s="55"/>
      <c r="AK27" s="55"/>
      <c r="AL27" s="55"/>
      <c r="AM27" s="55"/>
      <c r="AN27" s="55">
        <v>14</v>
      </c>
      <c r="AO27" s="58">
        <v>2.8</v>
      </c>
      <c r="AP27" s="55"/>
      <c r="AQ27" s="55"/>
      <c r="AR27" s="55">
        <f t="shared" si="21"/>
        <v>14</v>
      </c>
      <c r="AS27" s="58">
        <f t="shared" si="21"/>
        <v>2.8</v>
      </c>
      <c r="AT27" s="58"/>
      <c r="AU27" s="58"/>
      <c r="AV27" s="58"/>
      <c r="AW27" s="58"/>
      <c r="AX27" s="59">
        <f t="shared" si="22"/>
        <v>0</v>
      </c>
      <c r="AY27" s="58">
        <f t="shared" si="2"/>
        <v>2.8</v>
      </c>
      <c r="AZ27" s="58"/>
      <c r="BA27" s="90">
        <f t="shared" si="3"/>
        <v>2.8</v>
      </c>
      <c r="BB27" s="55"/>
      <c r="BC27" s="55"/>
      <c r="BD27" s="55"/>
    </row>
    <row r="28" spans="1:56">
      <c r="A28" s="49" t="s">
        <v>54</v>
      </c>
      <c r="B28" s="50" t="s">
        <v>73</v>
      </c>
      <c r="C28" s="40" t="s">
        <v>74</v>
      </c>
      <c r="D28" s="51" t="s">
        <v>86</v>
      </c>
      <c r="E28" s="50">
        <v>10</v>
      </c>
      <c r="F28" s="52" t="s">
        <v>88</v>
      </c>
      <c r="G28" s="53">
        <v>202</v>
      </c>
      <c r="H28" s="53">
        <v>708</v>
      </c>
      <c r="I28" s="54">
        <v>28</v>
      </c>
      <c r="J28" s="54">
        <v>0</v>
      </c>
      <c r="K28" s="54">
        <v>0</v>
      </c>
      <c r="L28" s="54">
        <v>1</v>
      </c>
      <c r="M28" s="54">
        <v>0</v>
      </c>
      <c r="N28" s="54">
        <v>0</v>
      </c>
      <c r="O28" s="55">
        <f t="shared" si="17"/>
        <v>29</v>
      </c>
      <c r="P28" s="55">
        <f t="shared" si="18"/>
        <v>0</v>
      </c>
      <c r="Q28" s="55">
        <f t="shared" si="18"/>
        <v>0</v>
      </c>
      <c r="R28" s="412">
        <f t="shared" si="19"/>
        <v>29</v>
      </c>
      <c r="S28" s="55">
        <v>0.14000000000000001</v>
      </c>
      <c r="T28" s="55">
        <v>17</v>
      </c>
      <c r="U28" s="55">
        <v>0.08</v>
      </c>
      <c r="V28" s="55">
        <v>12</v>
      </c>
      <c r="W28" s="55">
        <v>0.06</v>
      </c>
      <c r="X28" s="55">
        <v>0</v>
      </c>
      <c r="Y28" s="55">
        <v>0</v>
      </c>
      <c r="Z28" s="55"/>
      <c r="AA28" s="55"/>
      <c r="AB28" s="26">
        <f t="shared" si="20"/>
        <v>29</v>
      </c>
      <c r="AC28" s="58">
        <f t="shared" si="20"/>
        <v>0.14000000000000001</v>
      </c>
      <c r="AD28" s="55">
        <v>27</v>
      </c>
      <c r="AE28" s="57">
        <f t="shared" si="1"/>
        <v>13.366336633663368</v>
      </c>
      <c r="AF28" s="55"/>
      <c r="AG28" s="55">
        <v>2</v>
      </c>
      <c r="AH28" s="55">
        <v>2</v>
      </c>
      <c r="AI28" s="55"/>
      <c r="AJ28" s="55"/>
      <c r="AK28" s="55"/>
      <c r="AL28" s="55"/>
      <c r="AM28" s="55"/>
      <c r="AN28" s="55">
        <v>9</v>
      </c>
      <c r="AO28" s="58">
        <v>1.6</v>
      </c>
      <c r="AP28" s="55"/>
      <c r="AQ28" s="55"/>
      <c r="AR28" s="55">
        <f t="shared" si="21"/>
        <v>9</v>
      </c>
      <c r="AS28" s="58">
        <f t="shared" si="21"/>
        <v>1.6</v>
      </c>
      <c r="AT28" s="58"/>
      <c r="AU28" s="58"/>
      <c r="AV28" s="58"/>
      <c r="AW28" s="58"/>
      <c r="AX28" s="59">
        <f t="shared" si="22"/>
        <v>0</v>
      </c>
      <c r="AY28" s="58">
        <f t="shared" si="2"/>
        <v>1.6</v>
      </c>
      <c r="AZ28" s="58"/>
      <c r="BA28" s="90">
        <f t="shared" si="3"/>
        <v>1.6</v>
      </c>
      <c r="BB28" s="55"/>
      <c r="BC28" s="55"/>
      <c r="BD28" s="55"/>
    </row>
    <row r="29" spans="1:56">
      <c r="A29" s="49" t="s">
        <v>54</v>
      </c>
      <c r="B29" s="50" t="s">
        <v>73</v>
      </c>
      <c r="C29" s="40" t="s">
        <v>74</v>
      </c>
      <c r="D29" s="51" t="s">
        <v>86</v>
      </c>
      <c r="E29" s="39">
        <v>11</v>
      </c>
      <c r="F29" s="52" t="s">
        <v>89</v>
      </c>
      <c r="G29" s="53">
        <v>279</v>
      </c>
      <c r="H29" s="53">
        <v>981</v>
      </c>
      <c r="I29" s="54">
        <v>83</v>
      </c>
      <c r="J29" s="54">
        <v>0</v>
      </c>
      <c r="K29" s="54">
        <v>0</v>
      </c>
      <c r="L29" s="54">
        <v>1</v>
      </c>
      <c r="M29" s="54">
        <v>0</v>
      </c>
      <c r="N29" s="54">
        <v>0</v>
      </c>
      <c r="O29" s="55">
        <f t="shared" si="17"/>
        <v>84</v>
      </c>
      <c r="P29" s="55">
        <f t="shared" si="18"/>
        <v>0</v>
      </c>
      <c r="Q29" s="55">
        <f t="shared" si="18"/>
        <v>0</v>
      </c>
      <c r="R29" s="412">
        <f t="shared" si="19"/>
        <v>84</v>
      </c>
      <c r="S29" s="55">
        <v>1.02</v>
      </c>
      <c r="T29" s="55">
        <v>39</v>
      </c>
      <c r="U29" s="55">
        <v>0.51</v>
      </c>
      <c r="V29" s="55">
        <v>45</v>
      </c>
      <c r="W29" s="55">
        <v>0.51</v>
      </c>
      <c r="X29" s="55">
        <v>0</v>
      </c>
      <c r="Y29" s="55">
        <v>0</v>
      </c>
      <c r="Z29" s="55"/>
      <c r="AA29" s="55"/>
      <c r="AB29" s="26">
        <f t="shared" si="20"/>
        <v>84</v>
      </c>
      <c r="AC29" s="58">
        <f t="shared" si="20"/>
        <v>1.02</v>
      </c>
      <c r="AD29" s="55">
        <v>81</v>
      </c>
      <c r="AE29" s="57">
        <f t="shared" si="1"/>
        <v>29.032258064516132</v>
      </c>
      <c r="AF29" s="55"/>
      <c r="AG29" s="55">
        <v>7</v>
      </c>
      <c r="AH29" s="55">
        <v>7</v>
      </c>
      <c r="AI29" s="55"/>
      <c r="AJ29" s="55"/>
      <c r="AK29" s="55"/>
      <c r="AL29" s="55"/>
      <c r="AM29" s="55"/>
      <c r="AN29" s="55">
        <v>28</v>
      </c>
      <c r="AO29" s="58">
        <v>5.8</v>
      </c>
      <c r="AP29" s="55"/>
      <c r="AQ29" s="55"/>
      <c r="AR29" s="55">
        <f t="shared" si="21"/>
        <v>28</v>
      </c>
      <c r="AS29" s="58">
        <f t="shared" si="21"/>
        <v>5.8</v>
      </c>
      <c r="AT29" s="58"/>
      <c r="AU29" s="58"/>
      <c r="AV29" s="58"/>
      <c r="AW29" s="58"/>
      <c r="AX29" s="59">
        <f t="shared" si="22"/>
        <v>0</v>
      </c>
      <c r="AY29" s="58">
        <f t="shared" si="2"/>
        <v>5.8</v>
      </c>
      <c r="AZ29" s="58"/>
      <c r="BA29" s="90">
        <f t="shared" si="3"/>
        <v>5.8</v>
      </c>
      <c r="BB29" s="55"/>
      <c r="BC29" s="55"/>
      <c r="BD29" s="55"/>
    </row>
    <row r="30" spans="1:56">
      <c r="A30" s="49" t="s">
        <v>54</v>
      </c>
      <c r="B30" s="50" t="s">
        <v>73</v>
      </c>
      <c r="C30" s="40" t="s">
        <v>74</v>
      </c>
      <c r="D30" s="51" t="s">
        <v>629</v>
      </c>
      <c r="E30" s="50">
        <v>12</v>
      </c>
      <c r="F30" s="52" t="s">
        <v>91</v>
      </c>
      <c r="G30" s="53">
        <v>517</v>
      </c>
      <c r="H30" s="53">
        <v>1692</v>
      </c>
      <c r="I30" s="54">
        <v>219</v>
      </c>
      <c r="J30" s="54">
        <v>26</v>
      </c>
      <c r="K30" s="54">
        <v>17</v>
      </c>
      <c r="L30" s="54">
        <v>0</v>
      </c>
      <c r="M30" s="54">
        <v>0</v>
      </c>
      <c r="N30" s="54">
        <v>0</v>
      </c>
      <c r="O30" s="55">
        <f t="shared" si="17"/>
        <v>219</v>
      </c>
      <c r="P30" s="55">
        <f t="shared" si="18"/>
        <v>26</v>
      </c>
      <c r="Q30" s="55">
        <f t="shared" si="18"/>
        <v>17</v>
      </c>
      <c r="R30" s="412">
        <f t="shared" si="19"/>
        <v>262</v>
      </c>
      <c r="S30" s="55"/>
      <c r="T30" s="55"/>
      <c r="U30" s="55"/>
      <c r="V30" s="55"/>
      <c r="W30" s="55"/>
      <c r="X30" s="55"/>
      <c r="Y30" s="55"/>
      <c r="Z30" s="55">
        <v>19</v>
      </c>
      <c r="AA30" s="55"/>
      <c r="AB30" s="26">
        <f t="shared" si="20"/>
        <v>281</v>
      </c>
      <c r="AC30" s="58">
        <f t="shared" si="20"/>
        <v>0</v>
      </c>
      <c r="AD30" s="55">
        <v>200</v>
      </c>
      <c r="AE30" s="57">
        <f t="shared" si="1"/>
        <v>38.684719535783366</v>
      </c>
      <c r="AF30" s="55"/>
      <c r="AG30" s="55">
        <v>180</v>
      </c>
      <c r="AH30" s="55">
        <v>180</v>
      </c>
      <c r="AI30" s="55"/>
      <c r="AJ30" s="55"/>
      <c r="AK30" s="55"/>
      <c r="AL30" s="55"/>
      <c r="AM30" s="55"/>
      <c r="AN30" s="55"/>
      <c r="AO30" s="58"/>
      <c r="AP30" s="55"/>
      <c r="AQ30" s="55"/>
      <c r="AR30" s="55">
        <f t="shared" si="21"/>
        <v>0</v>
      </c>
      <c r="AS30" s="58">
        <f t="shared" si="21"/>
        <v>0</v>
      </c>
      <c r="AT30" s="58"/>
      <c r="AU30" s="58"/>
      <c r="AV30" s="58"/>
      <c r="AW30" s="58"/>
      <c r="AX30" s="59">
        <f t="shared" si="22"/>
        <v>0</v>
      </c>
      <c r="AY30" s="58">
        <f t="shared" si="2"/>
        <v>0</v>
      </c>
      <c r="AZ30" s="58"/>
      <c r="BA30" s="90">
        <f t="shared" si="3"/>
        <v>0</v>
      </c>
      <c r="BB30" s="55"/>
      <c r="BC30" s="55"/>
      <c r="BD30" s="55"/>
    </row>
    <row r="31" spans="1:56">
      <c r="A31" s="49" t="s">
        <v>54</v>
      </c>
      <c r="B31" s="50" t="s">
        <v>73</v>
      </c>
      <c r="C31" s="40" t="s">
        <v>74</v>
      </c>
      <c r="D31" s="51" t="s">
        <v>92</v>
      </c>
      <c r="E31" s="50">
        <v>13</v>
      </c>
      <c r="F31" s="52" t="s">
        <v>92</v>
      </c>
      <c r="G31" s="53">
        <v>305</v>
      </c>
      <c r="H31" s="53">
        <v>997</v>
      </c>
      <c r="I31" s="54"/>
      <c r="J31" s="54"/>
      <c r="K31" s="54"/>
      <c r="L31" s="54"/>
      <c r="M31" s="54"/>
      <c r="N31" s="54"/>
      <c r="O31" s="55">
        <f t="shared" si="17"/>
        <v>0</v>
      </c>
      <c r="P31" s="55">
        <f t="shared" si="18"/>
        <v>0</v>
      </c>
      <c r="Q31" s="55">
        <f t="shared" si="18"/>
        <v>0</v>
      </c>
      <c r="R31" s="54">
        <v>104</v>
      </c>
      <c r="S31" s="54"/>
      <c r="T31" s="54"/>
      <c r="U31" s="54"/>
      <c r="V31" s="54"/>
      <c r="W31" s="54"/>
      <c r="X31" s="54"/>
      <c r="Y31" s="54"/>
      <c r="Z31" s="55"/>
      <c r="AA31" s="55"/>
      <c r="AB31" s="26">
        <f t="shared" si="20"/>
        <v>104</v>
      </c>
      <c r="AC31" s="58">
        <f t="shared" si="20"/>
        <v>0</v>
      </c>
      <c r="AD31" s="55">
        <v>100</v>
      </c>
      <c r="AE31" s="57">
        <f t="shared" si="1"/>
        <v>32.786885245901637</v>
      </c>
      <c r="AF31" s="55"/>
      <c r="AG31" s="55">
        <v>104</v>
      </c>
      <c r="AH31" s="56">
        <v>104</v>
      </c>
      <c r="AI31" s="56"/>
      <c r="AJ31" s="56"/>
      <c r="AK31" s="56"/>
      <c r="AL31" s="56"/>
      <c r="AM31" s="56"/>
      <c r="AN31" s="56"/>
      <c r="AO31" s="72"/>
      <c r="AP31" s="56"/>
      <c r="AQ31" s="56"/>
      <c r="AR31" s="55">
        <f t="shared" si="21"/>
        <v>0</v>
      </c>
      <c r="AS31" s="58">
        <f t="shared" si="21"/>
        <v>0</v>
      </c>
      <c r="AT31" s="58"/>
      <c r="AU31" s="58"/>
      <c r="AV31" s="58"/>
      <c r="AW31" s="58"/>
      <c r="AX31" s="59">
        <f t="shared" si="22"/>
        <v>0</v>
      </c>
      <c r="AY31" s="58">
        <f t="shared" si="2"/>
        <v>0</v>
      </c>
      <c r="AZ31" s="58"/>
      <c r="BA31" s="90">
        <f t="shared" si="3"/>
        <v>0</v>
      </c>
      <c r="BB31" s="55"/>
      <c r="BC31" s="55"/>
      <c r="BD31" s="55"/>
    </row>
    <row r="32" spans="1:56">
      <c r="A32" s="49" t="s">
        <v>54</v>
      </c>
      <c r="B32" s="50" t="s">
        <v>73</v>
      </c>
      <c r="C32" s="40" t="s">
        <v>74</v>
      </c>
      <c r="D32" s="51" t="s">
        <v>93</v>
      </c>
      <c r="E32" s="39">
        <v>14</v>
      </c>
      <c r="F32" s="52" t="s">
        <v>93</v>
      </c>
      <c r="G32" s="53">
        <v>386</v>
      </c>
      <c r="H32" s="53">
        <v>1261</v>
      </c>
      <c r="I32" s="54">
        <v>174</v>
      </c>
      <c r="J32" s="54">
        <v>0</v>
      </c>
      <c r="K32" s="54">
        <v>13</v>
      </c>
      <c r="L32" s="54">
        <v>1</v>
      </c>
      <c r="M32" s="54">
        <v>0</v>
      </c>
      <c r="N32" s="54">
        <v>0</v>
      </c>
      <c r="O32" s="55">
        <f t="shared" si="17"/>
        <v>175</v>
      </c>
      <c r="P32" s="55">
        <f t="shared" si="18"/>
        <v>0</v>
      </c>
      <c r="Q32" s="55">
        <f t="shared" si="18"/>
        <v>13</v>
      </c>
      <c r="R32" s="412">
        <f t="shared" ref="R32:R40" si="23">SUM(O32:Q32)</f>
        <v>188</v>
      </c>
      <c r="S32" s="55">
        <v>1.08</v>
      </c>
      <c r="T32" s="55"/>
      <c r="U32" s="55"/>
      <c r="V32" s="55"/>
      <c r="W32" s="55"/>
      <c r="X32" s="55"/>
      <c r="Y32" s="55"/>
      <c r="Z32" s="55">
        <v>650</v>
      </c>
      <c r="AA32" s="55">
        <v>210.47</v>
      </c>
      <c r="AB32" s="26">
        <f t="shared" si="20"/>
        <v>838</v>
      </c>
      <c r="AC32" s="58">
        <f t="shared" si="20"/>
        <v>211.55</v>
      </c>
      <c r="AD32" s="55">
        <v>300</v>
      </c>
      <c r="AE32" s="57">
        <f t="shared" si="1"/>
        <v>77.720207253886002</v>
      </c>
      <c r="AF32" s="55"/>
      <c r="AG32" s="55">
        <v>26</v>
      </c>
      <c r="AH32" s="55">
        <v>26</v>
      </c>
      <c r="AI32" s="55"/>
      <c r="AJ32" s="55"/>
      <c r="AK32" s="55"/>
      <c r="AL32" s="55"/>
      <c r="AM32" s="55"/>
      <c r="AN32" s="55">
        <v>28</v>
      </c>
      <c r="AO32" s="58">
        <v>3.15</v>
      </c>
      <c r="AP32" s="55">
        <v>60</v>
      </c>
      <c r="AQ32" s="55">
        <v>15.17</v>
      </c>
      <c r="AR32" s="55">
        <f t="shared" si="21"/>
        <v>88</v>
      </c>
      <c r="AS32" s="58">
        <f t="shared" si="21"/>
        <v>18.32</v>
      </c>
      <c r="AT32" s="58">
        <v>5.15</v>
      </c>
      <c r="AU32" s="58">
        <v>0</v>
      </c>
      <c r="AV32" s="58">
        <v>0</v>
      </c>
      <c r="AW32" s="58">
        <v>130.4</v>
      </c>
      <c r="AX32" s="59">
        <f t="shared" si="22"/>
        <v>135.55000000000001</v>
      </c>
      <c r="AY32" s="58">
        <f t="shared" si="2"/>
        <v>153.87</v>
      </c>
      <c r="AZ32" s="58">
        <v>98.81</v>
      </c>
      <c r="BA32" s="90">
        <f t="shared" si="3"/>
        <v>252.68</v>
      </c>
      <c r="BB32" s="55"/>
      <c r="BC32" s="55"/>
      <c r="BD32" s="55"/>
    </row>
    <row r="33" spans="1:56">
      <c r="A33" s="49" t="s">
        <v>54</v>
      </c>
      <c r="B33" s="50" t="s">
        <v>73</v>
      </c>
      <c r="C33" s="40" t="s">
        <v>74</v>
      </c>
      <c r="D33" s="51" t="s">
        <v>93</v>
      </c>
      <c r="E33" s="50">
        <v>15</v>
      </c>
      <c r="F33" s="73" t="s">
        <v>94</v>
      </c>
      <c r="G33" s="53">
        <v>230</v>
      </c>
      <c r="H33" s="53">
        <v>809</v>
      </c>
      <c r="I33" s="54">
        <v>41</v>
      </c>
      <c r="J33" s="54">
        <v>0</v>
      </c>
      <c r="K33" s="54">
        <v>4</v>
      </c>
      <c r="L33" s="54">
        <v>1</v>
      </c>
      <c r="M33" s="54">
        <v>0</v>
      </c>
      <c r="N33" s="54">
        <v>0</v>
      </c>
      <c r="O33" s="55">
        <f t="shared" si="17"/>
        <v>42</v>
      </c>
      <c r="P33" s="55">
        <f t="shared" si="18"/>
        <v>0</v>
      </c>
      <c r="Q33" s="55">
        <f t="shared" si="18"/>
        <v>4</v>
      </c>
      <c r="R33" s="412">
        <f t="shared" si="23"/>
        <v>46</v>
      </c>
      <c r="S33" s="55">
        <v>1.49</v>
      </c>
      <c r="T33" s="55"/>
      <c r="U33" s="55"/>
      <c r="V33" s="55"/>
      <c r="W33" s="55"/>
      <c r="X33" s="55"/>
      <c r="Y33" s="55"/>
      <c r="Z33" s="55">
        <v>101</v>
      </c>
      <c r="AA33" s="55">
        <v>24.01</v>
      </c>
      <c r="AB33" s="26">
        <f t="shared" si="20"/>
        <v>147</v>
      </c>
      <c r="AC33" s="58">
        <f t="shared" si="20"/>
        <v>25.5</v>
      </c>
      <c r="AD33" s="55">
        <v>100</v>
      </c>
      <c r="AE33" s="57">
        <f t="shared" si="1"/>
        <v>43.478260869565219</v>
      </c>
      <c r="AF33" s="55"/>
      <c r="AG33" s="55"/>
      <c r="AH33" s="55"/>
      <c r="AI33" s="55"/>
      <c r="AJ33" s="55"/>
      <c r="AK33" s="55"/>
      <c r="AL33" s="55"/>
      <c r="AM33" s="55"/>
      <c r="AN33" s="55"/>
      <c r="AO33" s="58"/>
      <c r="AP33" s="55">
        <v>28</v>
      </c>
      <c r="AQ33" s="55">
        <v>9.1199999999999992</v>
      </c>
      <c r="AR33" s="55">
        <f t="shared" si="21"/>
        <v>28</v>
      </c>
      <c r="AS33" s="58">
        <f t="shared" si="21"/>
        <v>9.1199999999999992</v>
      </c>
      <c r="AT33" s="58">
        <v>0</v>
      </c>
      <c r="AU33" s="58">
        <v>0</v>
      </c>
      <c r="AV33" s="58">
        <v>0</v>
      </c>
      <c r="AW33" s="58">
        <v>9.1999999999999993</v>
      </c>
      <c r="AX33" s="59">
        <f t="shared" si="22"/>
        <v>9.1999999999999993</v>
      </c>
      <c r="AY33" s="58">
        <f t="shared" si="2"/>
        <v>18.32</v>
      </c>
      <c r="AZ33" s="58">
        <v>10.199999999999999</v>
      </c>
      <c r="BA33" s="90">
        <f t="shared" si="3"/>
        <v>28.52</v>
      </c>
      <c r="BB33" s="55"/>
      <c r="BC33" s="55"/>
      <c r="BD33" s="55"/>
    </row>
    <row r="34" spans="1:56">
      <c r="A34" s="49" t="s">
        <v>54</v>
      </c>
      <c r="B34" s="50" t="s">
        <v>73</v>
      </c>
      <c r="C34" s="40" t="s">
        <v>74</v>
      </c>
      <c r="D34" s="51" t="s">
        <v>95</v>
      </c>
      <c r="E34" s="50">
        <v>16</v>
      </c>
      <c r="F34" s="52" t="s">
        <v>95</v>
      </c>
      <c r="G34" s="53">
        <v>202</v>
      </c>
      <c r="H34" s="53">
        <v>709</v>
      </c>
      <c r="I34" s="54">
        <v>253</v>
      </c>
      <c r="J34" s="54">
        <v>16</v>
      </c>
      <c r="K34" s="54">
        <v>0</v>
      </c>
      <c r="L34" s="54">
        <v>0</v>
      </c>
      <c r="M34" s="54">
        <v>4</v>
      </c>
      <c r="N34" s="54">
        <v>1</v>
      </c>
      <c r="O34" s="55">
        <f t="shared" si="17"/>
        <v>253</v>
      </c>
      <c r="P34" s="55">
        <f t="shared" si="18"/>
        <v>20</v>
      </c>
      <c r="Q34" s="55">
        <f t="shared" si="18"/>
        <v>1</v>
      </c>
      <c r="R34" s="412">
        <f t="shared" si="23"/>
        <v>274</v>
      </c>
      <c r="S34" s="55">
        <v>2.8</v>
      </c>
      <c r="T34" s="55">
        <v>253</v>
      </c>
      <c r="U34" s="55">
        <v>0.13</v>
      </c>
      <c r="V34" s="55">
        <v>0</v>
      </c>
      <c r="W34" s="55">
        <v>0</v>
      </c>
      <c r="X34" s="55">
        <v>0</v>
      </c>
      <c r="Y34" s="55">
        <v>0</v>
      </c>
      <c r="Z34" s="55">
        <v>142</v>
      </c>
      <c r="AA34" s="55">
        <v>9.1999999999999993</v>
      </c>
      <c r="AB34" s="26">
        <f t="shared" si="20"/>
        <v>416</v>
      </c>
      <c r="AC34" s="58">
        <f t="shared" si="20"/>
        <v>12</v>
      </c>
      <c r="AD34" s="55">
        <v>202</v>
      </c>
      <c r="AE34" s="57">
        <f t="shared" si="1"/>
        <v>100</v>
      </c>
      <c r="AF34" s="55">
        <v>4</v>
      </c>
      <c r="AG34" s="55">
        <v>94</v>
      </c>
      <c r="AH34" s="55">
        <v>94</v>
      </c>
      <c r="AI34" s="55">
        <v>61</v>
      </c>
      <c r="AJ34" s="55"/>
      <c r="AK34" s="55"/>
      <c r="AL34" s="55"/>
      <c r="AM34" s="55"/>
      <c r="AN34" s="55"/>
      <c r="AO34" s="58"/>
      <c r="AP34" s="55">
        <v>21</v>
      </c>
      <c r="AQ34" s="58">
        <v>19.64</v>
      </c>
      <c r="AR34" s="55">
        <f t="shared" si="21"/>
        <v>21</v>
      </c>
      <c r="AS34" s="58">
        <f t="shared" si="21"/>
        <v>19.64</v>
      </c>
      <c r="AT34" s="58">
        <v>19.64</v>
      </c>
      <c r="AU34" s="58">
        <v>0</v>
      </c>
      <c r="AV34" s="58">
        <v>0</v>
      </c>
      <c r="AW34" s="58">
        <v>64.3</v>
      </c>
      <c r="AX34" s="59">
        <f t="shared" si="22"/>
        <v>83.94</v>
      </c>
      <c r="AY34" s="58">
        <f t="shared" si="2"/>
        <v>103.58</v>
      </c>
      <c r="AZ34" s="58"/>
      <c r="BA34" s="90">
        <f t="shared" si="3"/>
        <v>103.58</v>
      </c>
      <c r="BB34" s="55"/>
      <c r="BC34" s="55"/>
      <c r="BD34" s="55"/>
    </row>
    <row r="35" spans="1:56">
      <c r="A35" s="49" t="s">
        <v>54</v>
      </c>
      <c r="B35" s="50" t="s">
        <v>73</v>
      </c>
      <c r="C35" s="40" t="s">
        <v>74</v>
      </c>
      <c r="D35" s="51" t="s">
        <v>96</v>
      </c>
      <c r="E35" s="39">
        <v>17</v>
      </c>
      <c r="F35" s="52" t="s">
        <v>97</v>
      </c>
      <c r="G35" s="53">
        <v>257</v>
      </c>
      <c r="H35" s="53">
        <v>841</v>
      </c>
      <c r="I35" s="54">
        <v>15</v>
      </c>
      <c r="J35" s="54">
        <v>0</v>
      </c>
      <c r="K35" s="54">
        <v>0</v>
      </c>
      <c r="L35" s="54">
        <v>79</v>
      </c>
      <c r="M35" s="54">
        <v>0</v>
      </c>
      <c r="N35" s="54">
        <v>0</v>
      </c>
      <c r="O35" s="55">
        <f t="shared" si="17"/>
        <v>94</v>
      </c>
      <c r="P35" s="55">
        <f t="shared" si="18"/>
        <v>0</v>
      </c>
      <c r="Q35" s="55">
        <f t="shared" si="18"/>
        <v>0</v>
      </c>
      <c r="R35" s="412">
        <f t="shared" si="23"/>
        <v>94</v>
      </c>
      <c r="S35" s="55">
        <v>2.82</v>
      </c>
      <c r="T35" s="55">
        <v>79</v>
      </c>
      <c r="U35" s="58">
        <v>2</v>
      </c>
      <c r="V35" s="55">
        <v>15</v>
      </c>
      <c r="W35" s="55">
        <v>0.82</v>
      </c>
      <c r="X35" s="55">
        <v>0</v>
      </c>
      <c r="Y35" s="55">
        <v>0</v>
      </c>
      <c r="Z35" s="55">
        <v>43</v>
      </c>
      <c r="AA35" s="55"/>
      <c r="AB35" s="26">
        <f t="shared" ref="AB35:AC40" si="24">Z35+R35</f>
        <v>137</v>
      </c>
      <c r="AC35" s="58">
        <f t="shared" si="24"/>
        <v>2.82</v>
      </c>
      <c r="AD35" s="55">
        <v>100</v>
      </c>
      <c r="AE35" s="57">
        <f t="shared" si="1"/>
        <v>38.910505836575879</v>
      </c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>
        <f t="shared" si="21"/>
        <v>0</v>
      </c>
      <c r="AS35" s="58">
        <f t="shared" si="21"/>
        <v>0</v>
      </c>
      <c r="AT35" s="58">
        <v>38.11</v>
      </c>
      <c r="AU35" s="58">
        <v>0</v>
      </c>
      <c r="AV35" s="58">
        <v>0</v>
      </c>
      <c r="AW35" s="58">
        <v>0</v>
      </c>
      <c r="AX35" s="59">
        <f t="shared" si="22"/>
        <v>38.11</v>
      </c>
      <c r="AY35" s="58">
        <f t="shared" si="2"/>
        <v>38.11</v>
      </c>
      <c r="AZ35" s="58"/>
      <c r="BA35" s="90">
        <f t="shared" si="3"/>
        <v>38.11</v>
      </c>
      <c r="BB35" s="55"/>
      <c r="BC35" s="55"/>
      <c r="BD35" s="55"/>
    </row>
    <row r="36" spans="1:56">
      <c r="A36" s="49" t="s">
        <v>54</v>
      </c>
      <c r="B36" s="50" t="s">
        <v>73</v>
      </c>
      <c r="C36" s="40" t="s">
        <v>74</v>
      </c>
      <c r="D36" s="51" t="s">
        <v>98</v>
      </c>
      <c r="E36" s="50">
        <v>18</v>
      </c>
      <c r="F36" s="52" t="s">
        <v>98</v>
      </c>
      <c r="G36" s="53">
        <v>378</v>
      </c>
      <c r="H36" s="53">
        <v>1235</v>
      </c>
      <c r="I36" s="54">
        <v>157</v>
      </c>
      <c r="J36" s="54">
        <v>45</v>
      </c>
      <c r="K36" s="54">
        <v>0</v>
      </c>
      <c r="L36" s="54">
        <v>17</v>
      </c>
      <c r="M36" s="54">
        <v>0</v>
      </c>
      <c r="N36" s="54">
        <v>0</v>
      </c>
      <c r="O36" s="55">
        <f t="shared" si="17"/>
        <v>174</v>
      </c>
      <c r="P36" s="55">
        <f t="shared" si="18"/>
        <v>45</v>
      </c>
      <c r="Q36" s="55">
        <f t="shared" si="18"/>
        <v>0</v>
      </c>
      <c r="R36" s="412">
        <f t="shared" si="23"/>
        <v>219</v>
      </c>
      <c r="S36" s="55"/>
      <c r="T36" s="55"/>
      <c r="U36" s="55"/>
      <c r="V36" s="55"/>
      <c r="W36" s="55"/>
      <c r="X36" s="55"/>
      <c r="Y36" s="55"/>
      <c r="Z36" s="55">
        <v>604</v>
      </c>
      <c r="AA36" s="55"/>
      <c r="AB36" s="26">
        <f t="shared" si="24"/>
        <v>823</v>
      </c>
      <c r="AC36" s="58">
        <f t="shared" si="24"/>
        <v>0</v>
      </c>
      <c r="AD36" s="55">
        <v>378</v>
      </c>
      <c r="AE36" s="57">
        <f t="shared" si="1"/>
        <v>100</v>
      </c>
      <c r="AF36" s="55">
        <v>5</v>
      </c>
      <c r="AG36" s="55">
        <v>1</v>
      </c>
      <c r="AH36" s="55">
        <v>1</v>
      </c>
      <c r="AI36" s="55"/>
      <c r="AJ36" s="55"/>
      <c r="AK36" s="55"/>
      <c r="AL36" s="55"/>
      <c r="AM36" s="55"/>
      <c r="AN36" s="55">
        <v>1</v>
      </c>
      <c r="AO36" s="55">
        <v>0.15</v>
      </c>
      <c r="AP36" s="55">
        <v>23</v>
      </c>
      <c r="AQ36" s="58">
        <v>52</v>
      </c>
      <c r="AR36" s="55">
        <f t="shared" si="21"/>
        <v>24</v>
      </c>
      <c r="AS36" s="58">
        <f t="shared" si="21"/>
        <v>52.15</v>
      </c>
      <c r="AT36" s="58">
        <v>5</v>
      </c>
      <c r="AU36" s="58">
        <v>23</v>
      </c>
      <c r="AV36" s="58">
        <v>1.33</v>
      </c>
      <c r="AW36" s="58">
        <v>54.67</v>
      </c>
      <c r="AX36" s="59">
        <f t="shared" si="22"/>
        <v>84</v>
      </c>
      <c r="AY36" s="58">
        <f t="shared" si="2"/>
        <v>136.15</v>
      </c>
      <c r="AZ36" s="58">
        <v>52.05</v>
      </c>
      <c r="BA36" s="90">
        <f t="shared" si="3"/>
        <v>188.2</v>
      </c>
      <c r="BB36" s="55"/>
      <c r="BC36" s="55"/>
      <c r="BD36" s="55"/>
    </row>
    <row r="37" spans="1:56">
      <c r="A37" s="49" t="s">
        <v>54</v>
      </c>
      <c r="B37" s="50" t="s">
        <v>73</v>
      </c>
      <c r="C37" s="40" t="s">
        <v>74</v>
      </c>
      <c r="D37" s="51" t="s">
        <v>99</v>
      </c>
      <c r="E37" s="50">
        <v>19</v>
      </c>
      <c r="F37" s="52" t="s">
        <v>99</v>
      </c>
      <c r="G37" s="53">
        <v>202</v>
      </c>
      <c r="H37" s="53">
        <v>661</v>
      </c>
      <c r="I37" s="54">
        <v>617</v>
      </c>
      <c r="J37" s="54">
        <v>44</v>
      </c>
      <c r="K37" s="54">
        <v>83</v>
      </c>
      <c r="L37" s="54">
        <v>7</v>
      </c>
      <c r="M37" s="54">
        <v>1</v>
      </c>
      <c r="N37" s="54">
        <v>6</v>
      </c>
      <c r="O37" s="55">
        <f t="shared" si="17"/>
        <v>624</v>
      </c>
      <c r="P37" s="55">
        <f t="shared" si="18"/>
        <v>45</v>
      </c>
      <c r="Q37" s="55">
        <f t="shared" si="18"/>
        <v>89</v>
      </c>
      <c r="R37" s="412">
        <f t="shared" si="23"/>
        <v>758</v>
      </c>
      <c r="S37" s="58">
        <v>22</v>
      </c>
      <c r="T37" s="55"/>
      <c r="U37" s="55"/>
      <c r="V37" s="55"/>
      <c r="W37" s="55"/>
      <c r="X37" s="55"/>
      <c r="Y37" s="55"/>
      <c r="Z37" s="60">
        <v>3387</v>
      </c>
      <c r="AA37" s="309">
        <v>215</v>
      </c>
      <c r="AB37" s="26">
        <f t="shared" si="24"/>
        <v>4145</v>
      </c>
      <c r="AC37" s="58">
        <f t="shared" si="24"/>
        <v>237</v>
      </c>
      <c r="AD37" s="60">
        <v>202</v>
      </c>
      <c r="AE37" s="57">
        <f t="shared" si="1"/>
        <v>100</v>
      </c>
      <c r="AF37" s="60">
        <v>6</v>
      </c>
      <c r="AG37" s="60">
        <v>327</v>
      </c>
      <c r="AH37" s="55">
        <v>317</v>
      </c>
      <c r="AI37" s="55"/>
      <c r="AJ37" s="55"/>
      <c r="AK37" s="55"/>
      <c r="AL37" s="55"/>
      <c r="AM37" s="55"/>
      <c r="AN37" s="55"/>
      <c r="AO37" s="55"/>
      <c r="AP37" s="55"/>
      <c r="AQ37" s="55"/>
      <c r="AR37" s="55">
        <f t="shared" si="21"/>
        <v>0</v>
      </c>
      <c r="AS37" s="58">
        <f t="shared" si="21"/>
        <v>0</v>
      </c>
      <c r="AT37" s="58">
        <v>355</v>
      </c>
      <c r="AU37" s="58">
        <v>176</v>
      </c>
      <c r="AV37" s="58">
        <v>9</v>
      </c>
      <c r="AW37" s="58">
        <v>615</v>
      </c>
      <c r="AX37" s="59">
        <f t="shared" si="22"/>
        <v>1155</v>
      </c>
      <c r="AY37" s="58">
        <f t="shared" si="2"/>
        <v>1155</v>
      </c>
      <c r="AZ37" s="58">
        <v>282</v>
      </c>
      <c r="BA37" s="90">
        <f t="shared" si="3"/>
        <v>1437</v>
      </c>
      <c r="BB37" s="55">
        <v>1</v>
      </c>
      <c r="BC37" s="55">
        <v>0.02</v>
      </c>
      <c r="BD37" s="55"/>
    </row>
    <row r="38" spans="1:56">
      <c r="A38" s="49" t="s">
        <v>54</v>
      </c>
      <c r="B38" s="50" t="s">
        <v>73</v>
      </c>
      <c r="C38" s="40" t="s">
        <v>74</v>
      </c>
      <c r="D38" s="51" t="s">
        <v>74</v>
      </c>
      <c r="E38" s="39">
        <v>20</v>
      </c>
      <c r="F38" s="52" t="s">
        <v>74</v>
      </c>
      <c r="G38" s="53">
        <v>218</v>
      </c>
      <c r="H38" s="53">
        <v>713</v>
      </c>
      <c r="I38" s="54">
        <v>662</v>
      </c>
      <c r="J38" s="54">
        <v>765</v>
      </c>
      <c r="K38" s="54">
        <v>544</v>
      </c>
      <c r="L38" s="54">
        <v>29</v>
      </c>
      <c r="M38" s="54">
        <v>3</v>
      </c>
      <c r="N38" s="54">
        <v>1</v>
      </c>
      <c r="O38" s="55">
        <f t="shared" si="17"/>
        <v>691</v>
      </c>
      <c r="P38" s="55">
        <f t="shared" si="18"/>
        <v>768</v>
      </c>
      <c r="Q38" s="55">
        <f t="shared" si="18"/>
        <v>545</v>
      </c>
      <c r="R38" s="412">
        <f t="shared" si="23"/>
        <v>2004</v>
      </c>
      <c r="S38" s="55">
        <v>38.5</v>
      </c>
      <c r="T38" s="55">
        <v>39</v>
      </c>
      <c r="U38" s="55">
        <v>0</v>
      </c>
      <c r="V38" s="55">
        <v>652</v>
      </c>
      <c r="W38" s="55">
        <v>0</v>
      </c>
      <c r="X38" s="55">
        <v>0</v>
      </c>
      <c r="Y38" s="55">
        <v>0</v>
      </c>
      <c r="Z38" s="55">
        <v>19750</v>
      </c>
      <c r="AA38" s="55">
        <v>3076.1</v>
      </c>
      <c r="AB38" s="26">
        <f t="shared" si="24"/>
        <v>21754</v>
      </c>
      <c r="AC38" s="58">
        <f t="shared" si="24"/>
        <v>3114.6</v>
      </c>
      <c r="AD38" s="74">
        <v>218</v>
      </c>
      <c r="AE38" s="57">
        <f t="shared" si="1"/>
        <v>100</v>
      </c>
      <c r="AF38" s="74">
        <v>7</v>
      </c>
      <c r="AG38" s="55"/>
      <c r="AH38" s="75"/>
      <c r="AI38" s="75"/>
      <c r="AJ38" s="55"/>
      <c r="AK38" s="55"/>
      <c r="AL38" s="55"/>
      <c r="AM38" s="55"/>
      <c r="AN38" s="55"/>
      <c r="AO38" s="55"/>
      <c r="AP38" s="55"/>
      <c r="AQ38" s="55"/>
      <c r="AR38" s="55">
        <f t="shared" si="21"/>
        <v>0</v>
      </c>
      <c r="AS38" s="58">
        <f t="shared" si="21"/>
        <v>0</v>
      </c>
      <c r="AT38" s="58"/>
      <c r="AU38" s="58"/>
      <c r="AV38" s="58"/>
      <c r="AW38" s="58"/>
      <c r="AX38" s="59">
        <f>SUM(AT38+AU38+AV38+AW38)</f>
        <v>0</v>
      </c>
      <c r="AY38" s="58">
        <f t="shared" si="2"/>
        <v>0</v>
      </c>
      <c r="AZ38" s="58"/>
      <c r="BA38" s="90">
        <f t="shared" si="3"/>
        <v>0</v>
      </c>
      <c r="BB38" s="55"/>
      <c r="BC38" s="55"/>
      <c r="BD38" s="55"/>
    </row>
    <row r="39" spans="1:56">
      <c r="A39" s="49" t="s">
        <v>54</v>
      </c>
      <c r="B39" s="50" t="s">
        <v>73</v>
      </c>
      <c r="C39" s="40" t="s">
        <v>74</v>
      </c>
      <c r="D39" s="51" t="s">
        <v>74</v>
      </c>
      <c r="E39" s="50">
        <v>21</v>
      </c>
      <c r="F39" s="52" t="s">
        <v>100</v>
      </c>
      <c r="G39" s="65">
        <v>370</v>
      </c>
      <c r="H39" s="50">
        <v>1299</v>
      </c>
      <c r="I39" s="61">
        <v>25</v>
      </c>
      <c r="J39" s="61">
        <v>83</v>
      </c>
      <c r="K39" s="61">
        <v>63</v>
      </c>
      <c r="L39" s="61">
        <v>2</v>
      </c>
      <c r="M39" s="61">
        <v>0</v>
      </c>
      <c r="N39" s="61">
        <v>0</v>
      </c>
      <c r="O39" s="55">
        <f t="shared" si="17"/>
        <v>27</v>
      </c>
      <c r="P39" s="55">
        <f t="shared" si="18"/>
        <v>83</v>
      </c>
      <c r="Q39" s="55">
        <f t="shared" si="18"/>
        <v>63</v>
      </c>
      <c r="R39" s="412">
        <f t="shared" si="23"/>
        <v>173</v>
      </c>
      <c r="S39" s="412">
        <v>2.15</v>
      </c>
      <c r="T39" s="412">
        <v>0</v>
      </c>
      <c r="U39" s="412">
        <v>0</v>
      </c>
      <c r="V39" s="412">
        <v>27</v>
      </c>
      <c r="W39" s="412">
        <v>0</v>
      </c>
      <c r="X39" s="412">
        <v>0</v>
      </c>
      <c r="Y39" s="412">
        <v>0</v>
      </c>
      <c r="Z39" s="55">
        <v>409</v>
      </c>
      <c r="AA39" s="55">
        <v>69.11</v>
      </c>
      <c r="AB39" s="26">
        <f t="shared" si="24"/>
        <v>582</v>
      </c>
      <c r="AC39" s="58">
        <f t="shared" si="24"/>
        <v>71.260000000000005</v>
      </c>
      <c r="AD39" s="76">
        <v>240</v>
      </c>
      <c r="AE39" s="57">
        <f t="shared" si="1"/>
        <v>64.86486486486487</v>
      </c>
      <c r="AF39" s="76"/>
      <c r="AG39" s="412"/>
      <c r="AH39" s="77"/>
      <c r="AI39" s="77"/>
      <c r="AJ39" s="412"/>
      <c r="AK39" s="412"/>
      <c r="AL39" s="412"/>
      <c r="AM39" s="412"/>
      <c r="AN39" s="412"/>
      <c r="AO39" s="412"/>
      <c r="AP39" s="412"/>
      <c r="AQ39" s="412"/>
      <c r="AR39" s="55">
        <f t="shared" si="21"/>
        <v>0</v>
      </c>
      <c r="AS39" s="58">
        <f t="shared" si="21"/>
        <v>0</v>
      </c>
      <c r="AT39" s="31"/>
      <c r="AU39" s="31"/>
      <c r="AV39" s="31"/>
      <c r="AW39" s="31"/>
      <c r="AX39" s="59">
        <f>SUM(AT39+AU39+AV39+AW39)</f>
        <v>0</v>
      </c>
      <c r="AY39" s="58">
        <f t="shared" si="2"/>
        <v>0</v>
      </c>
      <c r="AZ39" s="31"/>
      <c r="BA39" s="90">
        <f t="shared" si="3"/>
        <v>0</v>
      </c>
      <c r="BB39" s="55"/>
      <c r="BC39" s="55"/>
      <c r="BD39" s="55"/>
    </row>
    <row r="40" spans="1:56" ht="17.25" thickBot="1">
      <c r="A40" s="18" t="s">
        <v>54</v>
      </c>
      <c r="B40" s="20" t="s">
        <v>73</v>
      </c>
      <c r="C40" s="19" t="s">
        <v>74</v>
      </c>
      <c r="D40" s="19" t="s">
        <v>621</v>
      </c>
      <c r="E40" s="50">
        <v>22</v>
      </c>
      <c r="F40" s="21" t="s">
        <v>101</v>
      </c>
      <c r="G40" s="65">
        <v>562</v>
      </c>
      <c r="H40" s="65">
        <v>1974</v>
      </c>
      <c r="I40" s="61">
        <v>120</v>
      </c>
      <c r="J40" s="61">
        <v>39</v>
      </c>
      <c r="K40" s="61">
        <v>27</v>
      </c>
      <c r="L40" s="61">
        <v>1</v>
      </c>
      <c r="M40" s="61">
        <v>0</v>
      </c>
      <c r="N40" s="61">
        <v>0</v>
      </c>
      <c r="O40" s="412">
        <f t="shared" si="17"/>
        <v>121</v>
      </c>
      <c r="P40" s="412">
        <f t="shared" si="18"/>
        <v>39</v>
      </c>
      <c r="Q40" s="412">
        <f t="shared" si="18"/>
        <v>27</v>
      </c>
      <c r="R40" s="412">
        <f t="shared" si="23"/>
        <v>187</v>
      </c>
      <c r="S40" s="412">
        <v>20.41</v>
      </c>
      <c r="T40" s="412"/>
      <c r="U40" s="412"/>
      <c r="V40" s="412"/>
      <c r="W40" s="412"/>
      <c r="X40" s="412"/>
      <c r="Y40" s="412"/>
      <c r="Z40" s="412">
        <v>686</v>
      </c>
      <c r="AA40" s="412"/>
      <c r="AB40" s="26">
        <f t="shared" si="24"/>
        <v>873</v>
      </c>
      <c r="AC40" s="58">
        <f t="shared" si="24"/>
        <v>20.41</v>
      </c>
      <c r="AD40" s="412">
        <v>411</v>
      </c>
      <c r="AE40" s="28">
        <f t="shared" si="1"/>
        <v>73.131672597864778</v>
      </c>
      <c r="AF40" s="412"/>
      <c r="AG40" s="412"/>
      <c r="AH40" s="412"/>
      <c r="AI40" s="412"/>
      <c r="AJ40" s="412"/>
      <c r="AK40" s="412"/>
      <c r="AL40" s="412"/>
      <c r="AM40" s="412"/>
      <c r="AN40" s="412"/>
      <c r="AO40" s="412"/>
      <c r="AP40" s="412"/>
      <c r="AQ40" s="412"/>
      <c r="AR40" s="412">
        <f t="shared" si="21"/>
        <v>0</v>
      </c>
      <c r="AS40" s="31">
        <f t="shared" si="21"/>
        <v>0</v>
      </c>
      <c r="AT40" s="31">
        <v>12.33</v>
      </c>
      <c r="AU40" s="31">
        <v>4.53</v>
      </c>
      <c r="AV40" s="31">
        <v>2.76</v>
      </c>
      <c r="AW40" s="31">
        <v>4.7300000000000004</v>
      </c>
      <c r="AX40" s="31">
        <f>SUM(AT40:AW40)</f>
        <v>24.349999999999998</v>
      </c>
      <c r="AY40" s="58">
        <f t="shared" si="2"/>
        <v>24.349999999999998</v>
      </c>
      <c r="AZ40" s="31">
        <v>8.9</v>
      </c>
      <c r="BA40" s="90">
        <f t="shared" si="3"/>
        <v>33.25</v>
      </c>
      <c r="BB40" s="412"/>
      <c r="BC40" s="412"/>
      <c r="BD40" s="412"/>
    </row>
    <row r="41" spans="1:56" ht="17.25" thickBot="1">
      <c r="A41" s="505" t="s">
        <v>102</v>
      </c>
      <c r="B41" s="516"/>
      <c r="C41" s="506"/>
      <c r="D41" s="33"/>
      <c r="E41" s="396">
        <v>22</v>
      </c>
      <c r="F41" s="34"/>
      <c r="G41" s="70">
        <f>SUM(G19:G40)</f>
        <v>6834</v>
      </c>
      <c r="H41" s="70">
        <f t="shared" ref="H41:AD41" si="25">SUM(H19:H40)</f>
        <v>22855</v>
      </c>
      <c r="I41" s="70">
        <f t="shared" si="25"/>
        <v>3943</v>
      </c>
      <c r="J41" s="70">
        <f t="shared" si="25"/>
        <v>2210</v>
      </c>
      <c r="K41" s="70">
        <f t="shared" si="25"/>
        <v>2467</v>
      </c>
      <c r="L41" s="70">
        <f t="shared" si="25"/>
        <v>768</v>
      </c>
      <c r="M41" s="70">
        <f t="shared" si="25"/>
        <v>24</v>
      </c>
      <c r="N41" s="70">
        <f t="shared" si="25"/>
        <v>22</v>
      </c>
      <c r="O41" s="70">
        <f t="shared" si="25"/>
        <v>4711</v>
      </c>
      <c r="P41" s="70">
        <f t="shared" si="25"/>
        <v>2234</v>
      </c>
      <c r="Q41" s="70">
        <f t="shared" si="25"/>
        <v>2489</v>
      </c>
      <c r="R41" s="70">
        <f t="shared" si="25"/>
        <v>9538</v>
      </c>
      <c r="S41" s="184">
        <f t="shared" si="25"/>
        <v>120.84</v>
      </c>
      <c r="T41" s="70">
        <f t="shared" si="25"/>
        <v>449</v>
      </c>
      <c r="U41" s="184">
        <f t="shared" si="25"/>
        <v>2.9</v>
      </c>
      <c r="V41" s="70">
        <f t="shared" si="25"/>
        <v>783</v>
      </c>
      <c r="W41" s="184">
        <f t="shared" si="25"/>
        <v>1.7399999999999998</v>
      </c>
      <c r="X41" s="70">
        <f t="shared" si="25"/>
        <v>0</v>
      </c>
      <c r="Y41" s="70">
        <f t="shared" si="25"/>
        <v>0</v>
      </c>
      <c r="Z41" s="70">
        <f t="shared" si="25"/>
        <v>28225</v>
      </c>
      <c r="AA41" s="184">
        <f t="shared" si="25"/>
        <v>4175.33</v>
      </c>
      <c r="AB41" s="70">
        <f t="shared" si="25"/>
        <v>37763</v>
      </c>
      <c r="AC41" s="184">
        <f t="shared" si="25"/>
        <v>4296.17</v>
      </c>
      <c r="AD41" s="70">
        <f t="shared" si="25"/>
        <v>4783</v>
      </c>
      <c r="AE41" s="35">
        <f t="shared" si="1"/>
        <v>69.988293824992681</v>
      </c>
      <c r="AF41" s="404">
        <v>7</v>
      </c>
      <c r="AG41" s="70">
        <f t="shared" ref="AG41:BD41" si="26">SUM(AG19:AG40)</f>
        <v>2154</v>
      </c>
      <c r="AH41" s="70">
        <f t="shared" si="26"/>
        <v>2137</v>
      </c>
      <c r="AI41" s="70">
        <f t="shared" si="26"/>
        <v>368</v>
      </c>
      <c r="AJ41" s="70">
        <f t="shared" si="26"/>
        <v>0</v>
      </c>
      <c r="AK41" s="184">
        <f t="shared" si="26"/>
        <v>0</v>
      </c>
      <c r="AL41" s="70">
        <f t="shared" si="26"/>
        <v>0</v>
      </c>
      <c r="AM41" s="184">
        <f t="shared" si="26"/>
        <v>0</v>
      </c>
      <c r="AN41" s="70">
        <f t="shared" si="26"/>
        <v>126</v>
      </c>
      <c r="AO41" s="184">
        <f t="shared" si="26"/>
        <v>19.869999999999997</v>
      </c>
      <c r="AP41" s="70">
        <f t="shared" si="26"/>
        <v>1093</v>
      </c>
      <c r="AQ41" s="184">
        <f t="shared" si="26"/>
        <v>477.36</v>
      </c>
      <c r="AR41" s="70">
        <f t="shared" si="26"/>
        <v>1219</v>
      </c>
      <c r="AS41" s="184">
        <f t="shared" si="26"/>
        <v>497.23000000000008</v>
      </c>
      <c r="AT41" s="184">
        <f t="shared" si="26"/>
        <v>747.89</v>
      </c>
      <c r="AU41" s="184">
        <f t="shared" si="26"/>
        <v>481.2</v>
      </c>
      <c r="AV41" s="184">
        <f t="shared" si="26"/>
        <v>56.5</v>
      </c>
      <c r="AW41" s="184">
        <f t="shared" si="26"/>
        <v>1710.95</v>
      </c>
      <c r="AX41" s="184">
        <f t="shared" si="26"/>
        <v>2996.5399999999995</v>
      </c>
      <c r="AY41" s="184">
        <f t="shared" si="26"/>
        <v>3493.77</v>
      </c>
      <c r="AZ41" s="184">
        <f t="shared" si="26"/>
        <v>1286.3300000000002</v>
      </c>
      <c r="BA41" s="184">
        <f t="shared" si="26"/>
        <v>4780.0999999999995</v>
      </c>
      <c r="BB41" s="70">
        <f t="shared" si="26"/>
        <v>39</v>
      </c>
      <c r="BC41" s="184">
        <f t="shared" si="26"/>
        <v>44.120000000000005</v>
      </c>
      <c r="BD41" s="184">
        <f t="shared" si="26"/>
        <v>0</v>
      </c>
    </row>
    <row r="42" spans="1:56" ht="17.25" thickBot="1">
      <c r="A42" s="523" t="s">
        <v>103</v>
      </c>
      <c r="B42" s="524"/>
      <c r="C42" s="78"/>
      <c r="D42" s="78"/>
      <c r="E42" s="411">
        <f>E41+E18</f>
        <v>31</v>
      </c>
      <c r="F42" s="79"/>
      <c r="G42" s="80">
        <f t="shared" ref="G42:AD42" si="27">G41+G18</f>
        <v>13771</v>
      </c>
      <c r="H42" s="80">
        <f t="shared" si="27"/>
        <v>46743</v>
      </c>
      <c r="I42" s="81">
        <f t="shared" si="27"/>
        <v>8975</v>
      </c>
      <c r="J42" s="81">
        <f t="shared" si="27"/>
        <v>4108</v>
      </c>
      <c r="K42" s="81">
        <f t="shared" si="27"/>
        <v>3493</v>
      </c>
      <c r="L42" s="81">
        <f t="shared" si="27"/>
        <v>1123</v>
      </c>
      <c r="M42" s="81">
        <f t="shared" si="27"/>
        <v>57</v>
      </c>
      <c r="N42" s="81">
        <f t="shared" si="27"/>
        <v>51</v>
      </c>
      <c r="O42" s="81">
        <f t="shared" si="27"/>
        <v>10098</v>
      </c>
      <c r="P42" s="81">
        <f t="shared" si="27"/>
        <v>4165</v>
      </c>
      <c r="Q42" s="81">
        <f t="shared" si="27"/>
        <v>3544</v>
      </c>
      <c r="R42" s="81">
        <f t="shared" si="27"/>
        <v>17962</v>
      </c>
      <c r="S42" s="82">
        <f t="shared" si="27"/>
        <v>228.24</v>
      </c>
      <c r="T42" s="81">
        <f t="shared" si="27"/>
        <v>576</v>
      </c>
      <c r="U42" s="81">
        <f t="shared" si="27"/>
        <v>4.32</v>
      </c>
      <c r="V42" s="81">
        <f t="shared" si="27"/>
        <v>2321</v>
      </c>
      <c r="W42" s="81">
        <f t="shared" si="27"/>
        <v>73.13</v>
      </c>
      <c r="X42" s="81">
        <f t="shared" si="27"/>
        <v>0</v>
      </c>
      <c r="Y42" s="81">
        <f t="shared" si="27"/>
        <v>153</v>
      </c>
      <c r="Z42" s="81">
        <f t="shared" si="27"/>
        <v>45182</v>
      </c>
      <c r="AA42" s="82">
        <f t="shared" si="27"/>
        <v>6581.12</v>
      </c>
      <c r="AB42" s="81">
        <f t="shared" si="27"/>
        <v>63144</v>
      </c>
      <c r="AC42" s="82">
        <f t="shared" si="27"/>
        <v>6809.3600000000006</v>
      </c>
      <c r="AD42" s="81">
        <f t="shared" si="27"/>
        <v>10290</v>
      </c>
      <c r="AE42" s="82">
        <f t="shared" si="1"/>
        <v>74.722242393435479</v>
      </c>
      <c r="AF42" s="81">
        <f t="shared" ref="AF42:AX42" si="28">AF41+AF18</f>
        <v>10</v>
      </c>
      <c r="AG42" s="81">
        <f t="shared" si="28"/>
        <v>3036</v>
      </c>
      <c r="AH42" s="81">
        <f t="shared" si="28"/>
        <v>3018</v>
      </c>
      <c r="AI42" s="81">
        <f t="shared" si="28"/>
        <v>916</v>
      </c>
      <c r="AJ42" s="81">
        <f t="shared" si="28"/>
        <v>0</v>
      </c>
      <c r="AK42" s="82">
        <f t="shared" si="28"/>
        <v>0</v>
      </c>
      <c r="AL42" s="81">
        <f t="shared" si="28"/>
        <v>0</v>
      </c>
      <c r="AM42" s="82">
        <f t="shared" si="28"/>
        <v>0</v>
      </c>
      <c r="AN42" s="81">
        <f t="shared" si="28"/>
        <v>195</v>
      </c>
      <c r="AO42" s="82">
        <f t="shared" si="28"/>
        <v>28.18</v>
      </c>
      <c r="AP42" s="81">
        <f t="shared" si="28"/>
        <v>2273</v>
      </c>
      <c r="AQ42" s="82">
        <f t="shared" si="28"/>
        <v>734.73</v>
      </c>
      <c r="AR42" s="81">
        <f t="shared" si="28"/>
        <v>2468</v>
      </c>
      <c r="AS42" s="82">
        <f t="shared" si="28"/>
        <v>762.91000000000008</v>
      </c>
      <c r="AT42" s="82">
        <f t="shared" si="28"/>
        <v>959.21</v>
      </c>
      <c r="AU42" s="82">
        <f t="shared" si="28"/>
        <v>1166.74</v>
      </c>
      <c r="AV42" s="82">
        <f t="shared" si="28"/>
        <v>99.25</v>
      </c>
      <c r="AW42" s="82">
        <f t="shared" si="28"/>
        <v>3053.59</v>
      </c>
      <c r="AX42" s="82">
        <f t="shared" si="28"/>
        <v>5278.7899999999991</v>
      </c>
      <c r="AY42" s="82">
        <f>AX42+AS42</f>
        <v>6041.6999999999989</v>
      </c>
      <c r="AZ42" s="82">
        <f>AZ41+AZ18</f>
        <v>2065.9500000000003</v>
      </c>
      <c r="BA42" s="83">
        <f>AZ42+AY42</f>
        <v>8107.65</v>
      </c>
      <c r="BB42" s="81">
        <f>BB41+BB18</f>
        <v>57</v>
      </c>
      <c r="BC42" s="82">
        <f>BC41+BC18</f>
        <v>107.49000000000001</v>
      </c>
      <c r="BD42" s="82">
        <f>BD41+BD18</f>
        <v>1</v>
      </c>
    </row>
    <row r="43" spans="1:56" ht="31.5" customHeight="1" thickBot="1">
      <c r="A43" s="324" t="s">
        <v>615</v>
      </c>
      <c r="B43" s="324"/>
      <c r="C43" s="325"/>
      <c r="D43" s="325"/>
      <c r="E43" s="324"/>
      <c r="F43" s="326"/>
      <c r="G43" s="324"/>
      <c r="H43" s="32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D43" s="3"/>
      <c r="AE43" s="3"/>
      <c r="AF43" s="3"/>
      <c r="AG43" s="3"/>
      <c r="AL43" s="1" t="s">
        <v>53</v>
      </c>
    </row>
    <row r="44" spans="1:56" ht="83.25" customHeight="1" thickBot="1">
      <c r="A44" s="489" t="s">
        <v>1</v>
      </c>
      <c r="B44" s="489" t="s">
        <v>2</v>
      </c>
      <c r="C44" s="489" t="s">
        <v>601</v>
      </c>
      <c r="D44" s="489" t="s">
        <v>3</v>
      </c>
      <c r="E44" s="489" t="s">
        <v>4</v>
      </c>
      <c r="F44" s="489" t="s">
        <v>602</v>
      </c>
      <c r="G44" s="489" t="s">
        <v>5</v>
      </c>
      <c r="H44" s="489" t="s">
        <v>6</v>
      </c>
      <c r="I44" s="491" t="s">
        <v>7</v>
      </c>
      <c r="J44" s="492"/>
      <c r="K44" s="493"/>
      <c r="L44" s="491" t="s">
        <v>8</v>
      </c>
      <c r="M44" s="492"/>
      <c r="N44" s="493"/>
      <c r="O44" s="491" t="s">
        <v>9</v>
      </c>
      <c r="P44" s="492"/>
      <c r="Q44" s="492"/>
      <c r="R44" s="493"/>
      <c r="S44" s="4" t="s">
        <v>10</v>
      </c>
      <c r="T44" s="494" t="s">
        <v>11</v>
      </c>
      <c r="U44" s="495"/>
      <c r="V44" s="495"/>
      <c r="W44" s="496"/>
      <c r="X44" s="497" t="s">
        <v>12</v>
      </c>
      <c r="Y44" s="497" t="s">
        <v>13</v>
      </c>
      <c r="Z44" s="499" t="s">
        <v>14</v>
      </c>
      <c r="AA44" s="5" t="s">
        <v>15</v>
      </c>
      <c r="AB44" s="501" t="s">
        <v>16</v>
      </c>
      <c r="AC44" s="503" t="s">
        <v>17</v>
      </c>
      <c r="AD44" s="499" t="s">
        <v>18</v>
      </c>
      <c r="AE44" s="480" t="s">
        <v>19</v>
      </c>
      <c r="AF44" s="474" t="s">
        <v>20</v>
      </c>
      <c r="AG44" s="476" t="s">
        <v>21</v>
      </c>
      <c r="AH44" s="478" t="s">
        <v>22</v>
      </c>
      <c r="AI44" s="480" t="s">
        <v>23</v>
      </c>
      <c r="AJ44" s="482" t="s">
        <v>24</v>
      </c>
      <c r="AK44" s="483"/>
      <c r="AL44" s="484" t="s">
        <v>25</v>
      </c>
      <c r="AM44" s="485"/>
      <c r="AN44" s="484" t="s">
        <v>26</v>
      </c>
      <c r="AO44" s="485"/>
      <c r="AP44" s="482" t="s">
        <v>27</v>
      </c>
      <c r="AQ44" s="483"/>
      <c r="AR44" s="484" t="s">
        <v>28</v>
      </c>
      <c r="AS44" s="485"/>
      <c r="AT44" s="453" t="s">
        <v>29</v>
      </c>
      <c r="AU44" s="454"/>
      <c r="AV44" s="454"/>
      <c r="AW44" s="454"/>
      <c r="AX44" s="455"/>
      <c r="AY44" s="6" t="s">
        <v>30</v>
      </c>
      <c r="AZ44" s="405" t="s">
        <v>31</v>
      </c>
      <c r="BA44" s="405" t="s">
        <v>32</v>
      </c>
      <c r="BB44" s="456" t="s">
        <v>33</v>
      </c>
      <c r="BC44" s="457"/>
      <c r="BD44" s="394" t="s">
        <v>34</v>
      </c>
    </row>
    <row r="45" spans="1:56" ht="72" customHeight="1" thickBot="1">
      <c r="A45" s="490"/>
      <c r="B45" s="490"/>
      <c r="C45" s="490"/>
      <c r="D45" s="490"/>
      <c r="E45" s="490"/>
      <c r="F45" s="490"/>
      <c r="G45" s="490"/>
      <c r="H45" s="490"/>
      <c r="I45" s="7" t="s">
        <v>35</v>
      </c>
      <c r="J45" s="8" t="s">
        <v>36</v>
      </c>
      <c r="K45" s="9" t="s">
        <v>37</v>
      </c>
      <c r="L45" s="7" t="s">
        <v>35</v>
      </c>
      <c r="M45" s="8" t="s">
        <v>36</v>
      </c>
      <c r="N45" s="9" t="s">
        <v>37</v>
      </c>
      <c r="O45" s="7" t="s">
        <v>603</v>
      </c>
      <c r="P45" s="8" t="s">
        <v>38</v>
      </c>
      <c r="Q45" s="8" t="s">
        <v>39</v>
      </c>
      <c r="R45" s="9" t="s">
        <v>40</v>
      </c>
      <c r="S45" s="10" t="s">
        <v>41</v>
      </c>
      <c r="T45" s="406" t="s">
        <v>42</v>
      </c>
      <c r="U45" s="406" t="s">
        <v>43</v>
      </c>
      <c r="V45" s="406" t="s">
        <v>44</v>
      </c>
      <c r="W45" s="406" t="s">
        <v>45</v>
      </c>
      <c r="X45" s="498"/>
      <c r="Y45" s="498"/>
      <c r="Z45" s="500"/>
      <c r="AA45" s="11" t="s">
        <v>41</v>
      </c>
      <c r="AB45" s="502"/>
      <c r="AC45" s="504"/>
      <c r="AD45" s="500"/>
      <c r="AE45" s="481"/>
      <c r="AF45" s="475"/>
      <c r="AG45" s="477"/>
      <c r="AH45" s="479"/>
      <c r="AI45" s="481"/>
      <c r="AJ45" s="12" t="s">
        <v>46</v>
      </c>
      <c r="AK45" s="399" t="s">
        <v>47</v>
      </c>
      <c r="AL45" s="12" t="s">
        <v>46</v>
      </c>
      <c r="AM45" s="399" t="s">
        <v>47</v>
      </c>
      <c r="AN45" s="12" t="s">
        <v>46</v>
      </c>
      <c r="AO45" s="399" t="s">
        <v>47</v>
      </c>
      <c r="AP45" s="12" t="s">
        <v>46</v>
      </c>
      <c r="AQ45" s="13" t="s">
        <v>47</v>
      </c>
      <c r="AR45" s="12" t="s">
        <v>46</v>
      </c>
      <c r="AS45" s="399" t="s">
        <v>47</v>
      </c>
      <c r="AT45" s="400" t="s">
        <v>48</v>
      </c>
      <c r="AU45" s="401" t="s">
        <v>49</v>
      </c>
      <c r="AV45" s="401" t="s">
        <v>50</v>
      </c>
      <c r="AW45" s="401" t="s">
        <v>51</v>
      </c>
      <c r="AX45" s="402" t="s">
        <v>52</v>
      </c>
      <c r="AY45" s="14" t="s">
        <v>41</v>
      </c>
      <c r="AZ45" s="14" t="s">
        <v>41</v>
      </c>
      <c r="BA45" s="14" t="s">
        <v>41</v>
      </c>
      <c r="BB45" s="15" t="s">
        <v>46</v>
      </c>
      <c r="BC45" s="16" t="s">
        <v>53</v>
      </c>
      <c r="BD45" s="17" t="s">
        <v>41</v>
      </c>
    </row>
    <row r="46" spans="1:56">
      <c r="A46" s="38" t="s">
        <v>104</v>
      </c>
      <c r="B46" s="50" t="s">
        <v>105</v>
      </c>
      <c r="C46" s="40" t="s">
        <v>106</v>
      </c>
      <c r="D46" s="40" t="s">
        <v>107</v>
      </c>
      <c r="E46" s="39">
        <v>1</v>
      </c>
      <c r="F46" s="52" t="s">
        <v>108</v>
      </c>
      <c r="G46" s="50">
        <v>414</v>
      </c>
      <c r="H46" s="50">
        <v>1452</v>
      </c>
      <c r="I46" s="54">
        <v>290</v>
      </c>
      <c r="J46" s="54">
        <v>1</v>
      </c>
      <c r="K46" s="54">
        <v>0</v>
      </c>
      <c r="L46" s="54">
        <v>0</v>
      </c>
      <c r="M46" s="54">
        <v>0</v>
      </c>
      <c r="N46" s="54">
        <v>0</v>
      </c>
      <c r="O46" s="55">
        <f>I46+L46</f>
        <v>290</v>
      </c>
      <c r="P46" s="55">
        <f t="shared" ref="P46:Q61" si="29">M46+J46</f>
        <v>1</v>
      </c>
      <c r="Q46" s="55">
        <f t="shared" si="29"/>
        <v>0</v>
      </c>
      <c r="R46" s="44">
        <f>SUM(O46:Q46)</f>
        <v>291</v>
      </c>
      <c r="S46" s="44"/>
      <c r="T46" s="44">
        <v>240</v>
      </c>
      <c r="U46" s="44"/>
      <c r="V46" s="44">
        <v>50</v>
      </c>
      <c r="W46" s="44"/>
      <c r="X46" s="44"/>
      <c r="Y46" s="44"/>
      <c r="Z46" s="56">
        <v>360</v>
      </c>
      <c r="AA46" s="56"/>
      <c r="AB46" s="26">
        <f t="shared" ref="AB46:AC67" si="30">Z46+R46</f>
        <v>651</v>
      </c>
      <c r="AC46" s="58">
        <f t="shared" si="30"/>
        <v>0</v>
      </c>
      <c r="AD46" s="55">
        <v>414</v>
      </c>
      <c r="AE46" s="57">
        <f t="shared" ref="AE46:AE104" si="31">AD46/G46*100</f>
        <v>100</v>
      </c>
      <c r="AF46" s="43">
        <v>1</v>
      </c>
      <c r="AG46" s="55">
        <v>212</v>
      </c>
      <c r="AH46" s="55">
        <v>140</v>
      </c>
      <c r="AI46" s="55">
        <v>95</v>
      </c>
      <c r="AJ46" s="55"/>
      <c r="AK46" s="55"/>
      <c r="AL46" s="55"/>
      <c r="AM46" s="55"/>
      <c r="AN46" s="55"/>
      <c r="AO46" s="55"/>
      <c r="AP46" s="55"/>
      <c r="AQ46" s="55"/>
      <c r="AR46" s="44">
        <f t="shared" ref="AR46:AS61" si="32">AP46+AN46+AL46+AJ46</f>
        <v>0</v>
      </c>
      <c r="AS46" s="47">
        <f t="shared" si="32"/>
        <v>0</v>
      </c>
      <c r="AT46" s="58"/>
      <c r="AU46" s="58"/>
      <c r="AV46" s="58"/>
      <c r="AW46" s="59"/>
      <c r="AX46" s="47">
        <f>SUM(AT46:AW46)</f>
        <v>0</v>
      </c>
      <c r="AY46" s="58">
        <f t="shared" ref="AY46:AY67" si="33">AX46+AS46</f>
        <v>0</v>
      </c>
      <c r="AZ46" s="58"/>
      <c r="BA46" s="90">
        <f t="shared" ref="BA46:BA67" si="34">AZ46+AY46</f>
        <v>0</v>
      </c>
      <c r="BB46" s="58"/>
      <c r="BC46" s="339"/>
      <c r="BD46" s="44"/>
    </row>
    <row r="47" spans="1:56">
      <c r="A47" s="38" t="s">
        <v>104</v>
      </c>
      <c r="B47" s="50" t="s">
        <v>105</v>
      </c>
      <c r="C47" s="40" t="s">
        <v>106</v>
      </c>
      <c r="D47" s="40" t="s">
        <v>107</v>
      </c>
      <c r="E47" s="39">
        <v>2</v>
      </c>
      <c r="F47" s="52" t="s">
        <v>109</v>
      </c>
      <c r="G47" s="50">
        <v>688</v>
      </c>
      <c r="H47" s="50">
        <v>2416</v>
      </c>
      <c r="I47" s="54">
        <v>493</v>
      </c>
      <c r="J47" s="54">
        <v>12</v>
      </c>
      <c r="K47" s="54">
        <v>30</v>
      </c>
      <c r="L47" s="54">
        <v>2</v>
      </c>
      <c r="M47" s="54">
        <v>0</v>
      </c>
      <c r="N47" s="54">
        <v>0</v>
      </c>
      <c r="O47" s="54">
        <f>I47+L47</f>
        <v>495</v>
      </c>
      <c r="P47" s="55">
        <f t="shared" si="29"/>
        <v>12</v>
      </c>
      <c r="Q47" s="55">
        <f t="shared" si="29"/>
        <v>30</v>
      </c>
      <c r="R47" s="44">
        <f>SUM(O47:Q47)</f>
        <v>537</v>
      </c>
      <c r="S47" s="44"/>
      <c r="T47" s="44">
        <v>210</v>
      </c>
      <c r="U47" s="44"/>
      <c r="V47" s="44">
        <v>285</v>
      </c>
      <c r="W47" s="44"/>
      <c r="X47" s="44"/>
      <c r="Y47" s="44"/>
      <c r="Z47" s="56">
        <v>775</v>
      </c>
      <c r="AA47" s="56"/>
      <c r="AB47" s="26">
        <f t="shared" si="30"/>
        <v>1312</v>
      </c>
      <c r="AC47" s="58">
        <f t="shared" si="30"/>
        <v>0</v>
      </c>
      <c r="AD47" s="55">
        <v>688</v>
      </c>
      <c r="AE47" s="57">
        <f t="shared" si="31"/>
        <v>100</v>
      </c>
      <c r="AF47" s="43">
        <v>2</v>
      </c>
      <c r="AG47" s="55">
        <v>167</v>
      </c>
      <c r="AH47" s="55">
        <v>138</v>
      </c>
      <c r="AI47" s="55">
        <v>56</v>
      </c>
      <c r="AJ47" s="55"/>
      <c r="AK47" s="55"/>
      <c r="AL47" s="55"/>
      <c r="AM47" s="55"/>
      <c r="AN47" s="55"/>
      <c r="AO47" s="55"/>
      <c r="AP47" s="55"/>
      <c r="AQ47" s="55"/>
      <c r="AR47" s="44">
        <f t="shared" si="32"/>
        <v>0</v>
      </c>
      <c r="AS47" s="47">
        <f t="shared" si="32"/>
        <v>0</v>
      </c>
      <c r="AT47" s="58"/>
      <c r="AU47" s="58"/>
      <c r="AV47" s="58"/>
      <c r="AW47" s="59"/>
      <c r="AX47" s="47">
        <f>SUM(AT47:AW47)</f>
        <v>0</v>
      </c>
      <c r="AY47" s="58">
        <f t="shared" si="33"/>
        <v>0</v>
      </c>
      <c r="AZ47" s="58"/>
      <c r="BA47" s="90">
        <f t="shared" si="34"/>
        <v>0</v>
      </c>
      <c r="BB47" s="58"/>
      <c r="BC47" s="339"/>
      <c r="BD47" s="55"/>
    </row>
    <row r="48" spans="1:56">
      <c r="A48" s="38" t="s">
        <v>104</v>
      </c>
      <c r="B48" s="50" t="s">
        <v>105</v>
      </c>
      <c r="C48" s="40" t="s">
        <v>106</v>
      </c>
      <c r="D48" s="40" t="s">
        <v>107</v>
      </c>
      <c r="E48" s="39">
        <v>3</v>
      </c>
      <c r="F48" s="52" t="s">
        <v>110</v>
      </c>
      <c r="G48" s="50">
        <v>206</v>
      </c>
      <c r="H48" s="50">
        <v>722</v>
      </c>
      <c r="I48" s="54">
        <v>69</v>
      </c>
      <c r="J48" s="54">
        <v>0</v>
      </c>
      <c r="K48" s="54">
        <v>6</v>
      </c>
      <c r="L48" s="54">
        <v>0</v>
      </c>
      <c r="M48" s="54">
        <v>0</v>
      </c>
      <c r="N48" s="54">
        <v>0</v>
      </c>
      <c r="O48" s="55">
        <f>I48+L48</f>
        <v>69</v>
      </c>
      <c r="P48" s="55">
        <f t="shared" si="29"/>
        <v>0</v>
      </c>
      <c r="Q48" s="55">
        <f t="shared" si="29"/>
        <v>6</v>
      </c>
      <c r="R48" s="44">
        <f>SUM(O48:Q48)</f>
        <v>75</v>
      </c>
      <c r="S48" s="44"/>
      <c r="T48" s="44">
        <v>15</v>
      </c>
      <c r="U48" s="44"/>
      <c r="V48" s="44">
        <v>54</v>
      </c>
      <c r="W48" s="44"/>
      <c r="X48" s="44"/>
      <c r="Y48" s="44"/>
      <c r="Z48" s="56">
        <v>201</v>
      </c>
      <c r="AA48" s="56"/>
      <c r="AB48" s="26">
        <f t="shared" si="30"/>
        <v>276</v>
      </c>
      <c r="AC48" s="58">
        <f t="shared" si="30"/>
        <v>0</v>
      </c>
      <c r="AD48" s="55">
        <v>146</v>
      </c>
      <c r="AE48" s="57">
        <f t="shared" si="31"/>
        <v>70.873786407766985</v>
      </c>
      <c r="AF48" s="43"/>
      <c r="AG48" s="55">
        <v>12</v>
      </c>
      <c r="AH48" s="55">
        <v>4</v>
      </c>
      <c r="AI48" s="55">
        <v>2</v>
      </c>
      <c r="AJ48" s="55"/>
      <c r="AK48" s="55"/>
      <c r="AL48" s="55"/>
      <c r="AM48" s="55"/>
      <c r="AN48" s="55"/>
      <c r="AO48" s="55"/>
      <c r="AP48" s="55"/>
      <c r="AQ48" s="55"/>
      <c r="AR48" s="44">
        <f t="shared" si="32"/>
        <v>0</v>
      </c>
      <c r="AS48" s="47">
        <f t="shared" si="32"/>
        <v>0</v>
      </c>
      <c r="AT48" s="58"/>
      <c r="AU48" s="58"/>
      <c r="AV48" s="58"/>
      <c r="AW48" s="59"/>
      <c r="AX48" s="47">
        <f>SUM(AT48:AW48)</f>
        <v>0</v>
      </c>
      <c r="AY48" s="58">
        <f t="shared" si="33"/>
        <v>0</v>
      </c>
      <c r="AZ48" s="58"/>
      <c r="BA48" s="90">
        <f t="shared" si="34"/>
        <v>0</v>
      </c>
      <c r="BB48" s="58"/>
      <c r="BC48" s="339"/>
      <c r="BD48" s="55"/>
    </row>
    <row r="49" spans="1:56">
      <c r="A49" s="49" t="s">
        <v>104</v>
      </c>
      <c r="B49" s="50" t="s">
        <v>105</v>
      </c>
      <c r="C49" s="51" t="s">
        <v>106</v>
      </c>
      <c r="D49" s="51" t="s">
        <v>111</v>
      </c>
      <c r="E49" s="39">
        <v>4</v>
      </c>
      <c r="F49" s="52" t="s">
        <v>112</v>
      </c>
      <c r="G49" s="53">
        <v>204</v>
      </c>
      <c r="H49" s="53">
        <v>717</v>
      </c>
      <c r="I49" s="87">
        <v>157</v>
      </c>
      <c r="J49" s="87">
        <v>0</v>
      </c>
      <c r="K49" s="87">
        <v>22</v>
      </c>
      <c r="L49" s="87">
        <v>3</v>
      </c>
      <c r="M49" s="87">
        <v>0</v>
      </c>
      <c r="N49" s="87">
        <v>0</v>
      </c>
      <c r="O49" s="88">
        <f t="shared" ref="O49:O67" si="35">I49+L49</f>
        <v>160</v>
      </c>
      <c r="P49" s="88">
        <f t="shared" si="29"/>
        <v>0</v>
      </c>
      <c r="Q49" s="88">
        <f t="shared" si="29"/>
        <v>22</v>
      </c>
      <c r="R49" s="88">
        <f t="shared" ref="R49:R67" si="36">SUM(O49:Q49)</f>
        <v>182</v>
      </c>
      <c r="S49" s="88"/>
      <c r="T49" s="88">
        <v>120</v>
      </c>
      <c r="U49" s="88">
        <v>0</v>
      </c>
      <c r="V49" s="88">
        <v>40</v>
      </c>
      <c r="W49" s="88">
        <v>0</v>
      </c>
      <c r="X49" s="88">
        <v>0</v>
      </c>
      <c r="Y49" s="88">
        <v>0</v>
      </c>
      <c r="Z49" s="89">
        <v>158</v>
      </c>
      <c r="AA49" s="89">
        <v>10.08</v>
      </c>
      <c r="AB49" s="26">
        <f t="shared" si="30"/>
        <v>340</v>
      </c>
      <c r="AC49" s="58">
        <f t="shared" si="30"/>
        <v>10.08</v>
      </c>
      <c r="AD49" s="88">
        <v>204</v>
      </c>
      <c r="AE49" s="57">
        <f t="shared" si="31"/>
        <v>100</v>
      </c>
      <c r="AF49" s="88">
        <v>3</v>
      </c>
      <c r="AG49" s="88">
        <v>162</v>
      </c>
      <c r="AH49" s="89">
        <v>162</v>
      </c>
      <c r="AI49" s="89">
        <v>47</v>
      </c>
      <c r="AJ49" s="55"/>
      <c r="AK49" s="89"/>
      <c r="AL49" s="89"/>
      <c r="AM49" s="89"/>
      <c r="AN49" s="89">
        <v>3</v>
      </c>
      <c r="AO49" s="89">
        <v>0.39</v>
      </c>
      <c r="AP49" s="89">
        <v>15</v>
      </c>
      <c r="AQ49" s="89">
        <v>33.67</v>
      </c>
      <c r="AR49" s="88">
        <f t="shared" si="32"/>
        <v>18</v>
      </c>
      <c r="AS49" s="57">
        <f t="shared" si="32"/>
        <v>34.06</v>
      </c>
      <c r="AT49" s="88"/>
      <c r="AU49" s="88"/>
      <c r="AV49" s="88"/>
      <c r="AW49" s="88"/>
      <c r="AX49" s="90">
        <f t="shared" ref="AX49:AX67" si="37">SUM(AT49:AW49)</f>
        <v>0</v>
      </c>
      <c r="AY49" s="58">
        <f t="shared" si="33"/>
        <v>34.06</v>
      </c>
      <c r="AZ49" s="88"/>
      <c r="BA49" s="90">
        <f t="shared" si="34"/>
        <v>34.06</v>
      </c>
      <c r="BB49" s="55"/>
      <c r="BC49" s="55"/>
      <c r="BD49" s="55"/>
    </row>
    <row r="50" spans="1:56">
      <c r="A50" s="49" t="s">
        <v>104</v>
      </c>
      <c r="B50" s="50" t="s">
        <v>105</v>
      </c>
      <c r="C50" s="51" t="s">
        <v>106</v>
      </c>
      <c r="D50" s="51" t="s">
        <v>113</v>
      </c>
      <c r="E50" s="39">
        <v>5</v>
      </c>
      <c r="F50" s="52" t="s">
        <v>113</v>
      </c>
      <c r="G50" s="53">
        <v>187</v>
      </c>
      <c r="H50" s="53">
        <v>656</v>
      </c>
      <c r="I50" s="87">
        <v>448</v>
      </c>
      <c r="J50" s="87">
        <v>41</v>
      </c>
      <c r="K50" s="87">
        <v>56</v>
      </c>
      <c r="L50" s="87">
        <v>0</v>
      </c>
      <c r="M50" s="87">
        <v>0</v>
      </c>
      <c r="N50" s="87">
        <v>0</v>
      </c>
      <c r="O50" s="88">
        <f t="shared" si="35"/>
        <v>448</v>
      </c>
      <c r="P50" s="88">
        <f t="shared" si="29"/>
        <v>41</v>
      </c>
      <c r="Q50" s="88">
        <f t="shared" si="29"/>
        <v>56</v>
      </c>
      <c r="R50" s="88">
        <f t="shared" si="36"/>
        <v>545</v>
      </c>
      <c r="S50" s="88">
        <v>23.6</v>
      </c>
      <c r="T50" s="88">
        <v>448</v>
      </c>
      <c r="U50" s="88">
        <v>23.6</v>
      </c>
      <c r="V50" s="88">
        <v>0</v>
      </c>
      <c r="W50" s="88">
        <v>0</v>
      </c>
      <c r="X50" s="88">
        <v>0</v>
      </c>
      <c r="Y50" s="88">
        <v>0</v>
      </c>
      <c r="Z50" s="91">
        <v>113</v>
      </c>
      <c r="AA50" s="91"/>
      <c r="AB50" s="26">
        <f t="shared" si="30"/>
        <v>658</v>
      </c>
      <c r="AC50" s="58">
        <f t="shared" si="30"/>
        <v>23.6</v>
      </c>
      <c r="AD50" s="88">
        <v>187</v>
      </c>
      <c r="AE50" s="57">
        <f t="shared" si="31"/>
        <v>100</v>
      </c>
      <c r="AF50" s="88">
        <v>4</v>
      </c>
      <c r="AG50" s="88">
        <v>360</v>
      </c>
      <c r="AH50" s="88">
        <v>356</v>
      </c>
      <c r="AI50" s="88">
        <v>25</v>
      </c>
      <c r="AJ50" s="88"/>
      <c r="AK50" s="88"/>
      <c r="AL50" s="88"/>
      <c r="AM50" s="88"/>
      <c r="AN50" s="88"/>
      <c r="AO50" s="88"/>
      <c r="AP50" s="88">
        <v>359</v>
      </c>
      <c r="AQ50" s="57">
        <v>860</v>
      </c>
      <c r="AR50" s="88">
        <f t="shared" si="32"/>
        <v>359</v>
      </c>
      <c r="AS50" s="57">
        <f t="shared" si="32"/>
        <v>860</v>
      </c>
      <c r="AT50" s="88"/>
      <c r="AU50" s="88"/>
      <c r="AV50" s="88"/>
      <c r="AW50" s="88"/>
      <c r="AX50" s="90">
        <f t="shared" si="37"/>
        <v>0</v>
      </c>
      <c r="AY50" s="58">
        <f t="shared" si="33"/>
        <v>860</v>
      </c>
      <c r="AZ50" s="88"/>
      <c r="BA50" s="90">
        <f t="shared" si="34"/>
        <v>860</v>
      </c>
      <c r="BB50" s="55"/>
      <c r="BC50" s="55"/>
      <c r="BD50" s="55"/>
    </row>
    <row r="51" spans="1:56">
      <c r="A51" s="49" t="s">
        <v>104</v>
      </c>
      <c r="B51" s="50" t="s">
        <v>105</v>
      </c>
      <c r="C51" s="51" t="s">
        <v>106</v>
      </c>
      <c r="D51" s="51" t="s">
        <v>114</v>
      </c>
      <c r="E51" s="39">
        <v>6</v>
      </c>
      <c r="F51" s="52" t="s">
        <v>114</v>
      </c>
      <c r="G51" s="53">
        <v>234</v>
      </c>
      <c r="H51" s="53">
        <v>823</v>
      </c>
      <c r="I51" s="54">
        <v>203</v>
      </c>
      <c r="J51" s="54">
        <v>0</v>
      </c>
      <c r="K51" s="54">
        <v>7</v>
      </c>
      <c r="L51" s="54">
        <v>2</v>
      </c>
      <c r="M51" s="54">
        <v>0</v>
      </c>
      <c r="N51" s="54">
        <v>0</v>
      </c>
      <c r="O51" s="55">
        <f t="shared" si="35"/>
        <v>205</v>
      </c>
      <c r="P51" s="55">
        <f t="shared" si="29"/>
        <v>0</v>
      </c>
      <c r="Q51" s="55">
        <f t="shared" si="29"/>
        <v>7</v>
      </c>
      <c r="R51" s="44">
        <f t="shared" si="36"/>
        <v>212</v>
      </c>
      <c r="S51" s="44">
        <v>26</v>
      </c>
      <c r="T51" s="44">
        <v>0</v>
      </c>
      <c r="U51" s="44">
        <v>0</v>
      </c>
      <c r="V51" s="44">
        <v>205</v>
      </c>
      <c r="W51" s="44">
        <v>1.2</v>
      </c>
      <c r="X51" s="44">
        <v>0</v>
      </c>
      <c r="Y51" s="44">
        <v>0</v>
      </c>
      <c r="Z51" s="340">
        <v>1294</v>
      </c>
      <c r="AA51" s="340">
        <v>436</v>
      </c>
      <c r="AB51" s="26">
        <f t="shared" si="30"/>
        <v>1506</v>
      </c>
      <c r="AC51" s="58">
        <f t="shared" si="30"/>
        <v>462</v>
      </c>
      <c r="AD51" s="55">
        <v>234</v>
      </c>
      <c r="AE51" s="57">
        <f t="shared" si="31"/>
        <v>100</v>
      </c>
      <c r="AF51" s="43">
        <v>5</v>
      </c>
      <c r="AG51" s="55"/>
      <c r="AH51" s="55"/>
      <c r="AI51" s="55"/>
      <c r="AJ51" s="130">
        <v>0</v>
      </c>
      <c r="AK51" s="130">
        <v>0</v>
      </c>
      <c r="AL51" s="130">
        <v>0</v>
      </c>
      <c r="AM51" s="130">
        <v>0</v>
      </c>
      <c r="AN51" s="55">
        <v>3</v>
      </c>
      <c r="AO51" s="55">
        <v>0.02</v>
      </c>
      <c r="AP51" s="55">
        <v>83</v>
      </c>
      <c r="AQ51" s="55">
        <v>92</v>
      </c>
      <c r="AR51" s="44">
        <f t="shared" si="32"/>
        <v>86</v>
      </c>
      <c r="AS51" s="47">
        <f t="shared" si="32"/>
        <v>92.02</v>
      </c>
      <c r="AT51" s="58">
        <f>SUM(AQ51+0)</f>
        <v>92</v>
      </c>
      <c r="AU51" s="58">
        <v>10.5</v>
      </c>
      <c r="AV51" s="58">
        <v>0.5</v>
      </c>
      <c r="AW51" s="59">
        <v>50</v>
      </c>
      <c r="AX51" s="47">
        <f t="shared" si="37"/>
        <v>153</v>
      </c>
      <c r="AY51" s="58">
        <f t="shared" si="33"/>
        <v>245.01999999999998</v>
      </c>
      <c r="AZ51" s="58">
        <v>50</v>
      </c>
      <c r="BA51" s="90">
        <f t="shared" si="34"/>
        <v>295.02</v>
      </c>
      <c r="BB51" s="58"/>
      <c r="BC51" s="339"/>
      <c r="BD51" s="341"/>
    </row>
    <row r="52" spans="1:56">
      <c r="A52" s="49" t="s">
        <v>104</v>
      </c>
      <c r="B52" s="50" t="s">
        <v>105</v>
      </c>
      <c r="C52" s="51" t="s">
        <v>106</v>
      </c>
      <c r="D52" s="51" t="s">
        <v>114</v>
      </c>
      <c r="E52" s="39">
        <v>7</v>
      </c>
      <c r="F52" s="52" t="s">
        <v>115</v>
      </c>
      <c r="G52" s="53">
        <v>762</v>
      </c>
      <c r="H52" s="50">
        <v>2674</v>
      </c>
      <c r="I52" s="55">
        <v>80</v>
      </c>
      <c r="J52" s="55">
        <v>0</v>
      </c>
      <c r="K52" s="55">
        <v>2</v>
      </c>
      <c r="L52" s="55">
        <v>0</v>
      </c>
      <c r="M52" s="55">
        <v>0</v>
      </c>
      <c r="N52" s="55">
        <v>0</v>
      </c>
      <c r="O52" s="55">
        <f t="shared" si="35"/>
        <v>80</v>
      </c>
      <c r="P52" s="55">
        <f t="shared" si="29"/>
        <v>0</v>
      </c>
      <c r="Q52" s="55">
        <f t="shared" si="29"/>
        <v>2</v>
      </c>
      <c r="R52" s="44">
        <f t="shared" si="36"/>
        <v>82</v>
      </c>
      <c r="S52" s="44">
        <v>1.3</v>
      </c>
      <c r="T52" s="44">
        <v>65</v>
      </c>
      <c r="U52" s="44">
        <v>1</v>
      </c>
      <c r="V52" s="44">
        <v>15</v>
      </c>
      <c r="W52" s="44">
        <v>0.3</v>
      </c>
      <c r="X52" s="44">
        <v>0</v>
      </c>
      <c r="Y52" s="44">
        <v>0</v>
      </c>
      <c r="Z52" s="56">
        <v>345</v>
      </c>
      <c r="AA52" s="56">
        <v>31</v>
      </c>
      <c r="AB52" s="26">
        <f t="shared" si="30"/>
        <v>427</v>
      </c>
      <c r="AC52" s="58">
        <f t="shared" si="30"/>
        <v>32.299999999999997</v>
      </c>
      <c r="AD52" s="55">
        <v>324</v>
      </c>
      <c r="AE52" s="57">
        <f t="shared" si="31"/>
        <v>42.519685039370081</v>
      </c>
      <c r="AF52" s="43"/>
      <c r="AG52" s="55"/>
      <c r="AH52" s="55"/>
      <c r="AI52" s="55"/>
      <c r="AJ52" s="130">
        <v>0</v>
      </c>
      <c r="AK52" s="130">
        <v>0</v>
      </c>
      <c r="AL52" s="130">
        <v>0</v>
      </c>
      <c r="AM52" s="130">
        <v>0</v>
      </c>
      <c r="AN52" s="55">
        <v>0</v>
      </c>
      <c r="AO52" s="55">
        <v>0</v>
      </c>
      <c r="AP52" s="55">
        <v>21</v>
      </c>
      <c r="AQ52" s="55">
        <v>16.8</v>
      </c>
      <c r="AR52" s="44">
        <f t="shared" si="32"/>
        <v>21</v>
      </c>
      <c r="AS52" s="47">
        <f t="shared" si="32"/>
        <v>16.8</v>
      </c>
      <c r="AT52" s="58">
        <f>SUM(AQ52+0)</f>
        <v>16.8</v>
      </c>
      <c r="AU52" s="58">
        <v>80</v>
      </c>
      <c r="AV52" s="58">
        <v>0</v>
      </c>
      <c r="AW52" s="59">
        <v>20</v>
      </c>
      <c r="AX52" s="47">
        <f>SUM(AT52:AW52)</f>
        <v>116.8</v>
      </c>
      <c r="AY52" s="58">
        <f t="shared" si="33"/>
        <v>133.6</v>
      </c>
      <c r="AZ52" s="58">
        <v>20</v>
      </c>
      <c r="BA52" s="90">
        <f t="shared" si="34"/>
        <v>153.6</v>
      </c>
      <c r="BB52" s="58"/>
      <c r="BC52" s="339"/>
      <c r="BD52" s="341"/>
    </row>
    <row r="53" spans="1:56">
      <c r="A53" s="49" t="s">
        <v>104</v>
      </c>
      <c r="B53" s="50" t="s">
        <v>105</v>
      </c>
      <c r="C53" s="51" t="s">
        <v>106</v>
      </c>
      <c r="D53" s="51" t="s">
        <v>116</v>
      </c>
      <c r="E53" s="39">
        <v>8</v>
      </c>
      <c r="F53" s="52" t="s">
        <v>116</v>
      </c>
      <c r="G53" s="53">
        <v>202</v>
      </c>
      <c r="H53" s="53">
        <v>709</v>
      </c>
      <c r="I53" s="87">
        <v>1038</v>
      </c>
      <c r="J53" s="87">
        <v>151</v>
      </c>
      <c r="K53" s="87">
        <v>125</v>
      </c>
      <c r="L53" s="87">
        <v>24</v>
      </c>
      <c r="M53" s="87">
        <v>0</v>
      </c>
      <c r="N53" s="87">
        <v>0</v>
      </c>
      <c r="O53" s="88">
        <f t="shared" si="35"/>
        <v>1062</v>
      </c>
      <c r="P53" s="88">
        <f t="shared" si="29"/>
        <v>151</v>
      </c>
      <c r="Q53" s="88">
        <f t="shared" si="29"/>
        <v>125</v>
      </c>
      <c r="R53" s="88">
        <f t="shared" si="36"/>
        <v>1338</v>
      </c>
      <c r="S53" s="57">
        <v>42.02</v>
      </c>
      <c r="T53" s="88">
        <v>469</v>
      </c>
      <c r="U53" s="88">
        <v>11</v>
      </c>
      <c r="V53" s="88">
        <v>593</v>
      </c>
      <c r="W53" s="88">
        <v>20</v>
      </c>
      <c r="X53" s="88">
        <v>0</v>
      </c>
      <c r="Y53" s="88">
        <v>0</v>
      </c>
      <c r="Z53" s="88">
        <v>300</v>
      </c>
      <c r="AA53" s="88">
        <v>1.91</v>
      </c>
      <c r="AB53" s="26">
        <f t="shared" si="30"/>
        <v>1638</v>
      </c>
      <c r="AC53" s="58">
        <f t="shared" si="30"/>
        <v>43.93</v>
      </c>
      <c r="AD53" s="88">
        <v>202</v>
      </c>
      <c r="AE53" s="57">
        <f t="shared" si="31"/>
        <v>100</v>
      </c>
      <c r="AF53" s="88">
        <v>6</v>
      </c>
      <c r="AG53" s="88">
        <v>617</v>
      </c>
      <c r="AH53" s="88">
        <v>617</v>
      </c>
      <c r="AI53" s="88">
        <v>336</v>
      </c>
      <c r="AJ53" s="88"/>
      <c r="AK53" s="88"/>
      <c r="AL53" s="88"/>
      <c r="AM53" s="88"/>
      <c r="AN53" s="88"/>
      <c r="AO53" s="88"/>
      <c r="AP53" s="88"/>
      <c r="AQ53" s="88"/>
      <c r="AR53" s="88">
        <f t="shared" si="32"/>
        <v>0</v>
      </c>
      <c r="AS53" s="57">
        <f t="shared" si="32"/>
        <v>0</v>
      </c>
      <c r="AT53" s="88"/>
      <c r="AU53" s="88"/>
      <c r="AV53" s="88"/>
      <c r="AW53" s="88"/>
      <c r="AX53" s="90">
        <f t="shared" si="37"/>
        <v>0</v>
      </c>
      <c r="AY53" s="58">
        <f t="shared" si="33"/>
        <v>0</v>
      </c>
      <c r="AZ53" s="88"/>
      <c r="BA53" s="90">
        <f t="shared" si="34"/>
        <v>0</v>
      </c>
      <c r="BB53" s="55"/>
      <c r="BC53" s="55"/>
      <c r="BD53" s="55"/>
    </row>
    <row r="54" spans="1:56">
      <c r="A54" s="49" t="s">
        <v>104</v>
      </c>
      <c r="B54" s="50" t="s">
        <v>105</v>
      </c>
      <c r="C54" s="51" t="s">
        <v>106</v>
      </c>
      <c r="D54" s="51" t="s">
        <v>117</v>
      </c>
      <c r="E54" s="39">
        <v>9</v>
      </c>
      <c r="F54" s="52" t="s">
        <v>118</v>
      </c>
      <c r="G54" s="53">
        <v>202</v>
      </c>
      <c r="H54" s="53">
        <v>709</v>
      </c>
      <c r="I54" s="87">
        <v>401</v>
      </c>
      <c r="J54" s="87">
        <v>107</v>
      </c>
      <c r="K54" s="87">
        <v>1</v>
      </c>
      <c r="L54" s="87">
        <v>4</v>
      </c>
      <c r="M54" s="87">
        <v>0</v>
      </c>
      <c r="N54" s="87">
        <v>3</v>
      </c>
      <c r="O54" s="88">
        <f t="shared" si="35"/>
        <v>405</v>
      </c>
      <c r="P54" s="88">
        <f t="shared" si="29"/>
        <v>107</v>
      </c>
      <c r="Q54" s="88">
        <f t="shared" si="29"/>
        <v>4</v>
      </c>
      <c r="R54" s="88">
        <f t="shared" si="36"/>
        <v>516</v>
      </c>
      <c r="S54" s="88"/>
      <c r="T54" s="88"/>
      <c r="U54" s="88"/>
      <c r="V54" s="88"/>
      <c r="W54" s="88"/>
      <c r="X54" s="88"/>
      <c r="Y54" s="88"/>
      <c r="Z54" s="88">
        <v>1013</v>
      </c>
      <c r="AA54" s="88"/>
      <c r="AB54" s="26">
        <f t="shared" si="30"/>
        <v>1529</v>
      </c>
      <c r="AC54" s="58">
        <f t="shared" si="30"/>
        <v>0</v>
      </c>
      <c r="AD54" s="88">
        <v>202</v>
      </c>
      <c r="AE54" s="57">
        <f t="shared" si="31"/>
        <v>100</v>
      </c>
      <c r="AF54" s="88">
        <v>7</v>
      </c>
      <c r="AG54" s="88">
        <v>388</v>
      </c>
      <c r="AH54" s="88">
        <v>388</v>
      </c>
      <c r="AI54" s="88">
        <v>155</v>
      </c>
      <c r="AJ54" s="88"/>
      <c r="AK54" s="88"/>
      <c r="AL54" s="88"/>
      <c r="AM54" s="88"/>
      <c r="AN54" s="88"/>
      <c r="AO54" s="88"/>
      <c r="AP54" s="88"/>
      <c r="AQ54" s="88"/>
      <c r="AR54" s="88">
        <f t="shared" si="32"/>
        <v>0</v>
      </c>
      <c r="AS54" s="57">
        <f t="shared" si="32"/>
        <v>0</v>
      </c>
      <c r="AT54" s="88"/>
      <c r="AU54" s="88"/>
      <c r="AV54" s="88"/>
      <c r="AW54" s="88"/>
      <c r="AX54" s="90">
        <f t="shared" si="37"/>
        <v>0</v>
      </c>
      <c r="AY54" s="58">
        <f t="shared" si="33"/>
        <v>0</v>
      </c>
      <c r="AZ54" s="88"/>
      <c r="BA54" s="90">
        <f t="shared" si="34"/>
        <v>0</v>
      </c>
      <c r="BB54" s="55"/>
      <c r="BC54" s="55"/>
      <c r="BD54" s="55"/>
    </row>
    <row r="55" spans="1:56">
      <c r="A55" s="49" t="s">
        <v>104</v>
      </c>
      <c r="B55" s="50" t="s">
        <v>105</v>
      </c>
      <c r="C55" s="51" t="s">
        <v>106</v>
      </c>
      <c r="D55" s="51" t="s">
        <v>117</v>
      </c>
      <c r="E55" s="39">
        <v>10</v>
      </c>
      <c r="F55" s="52" t="s">
        <v>119</v>
      </c>
      <c r="G55" s="53">
        <v>655</v>
      </c>
      <c r="H55" s="53">
        <v>2300</v>
      </c>
      <c r="I55" s="87">
        <v>94</v>
      </c>
      <c r="J55" s="87">
        <v>65</v>
      </c>
      <c r="K55" s="87">
        <v>136</v>
      </c>
      <c r="L55" s="87">
        <v>1</v>
      </c>
      <c r="M55" s="87">
        <v>0</v>
      </c>
      <c r="N55" s="87">
        <v>0</v>
      </c>
      <c r="O55" s="88">
        <f t="shared" si="35"/>
        <v>95</v>
      </c>
      <c r="P55" s="88">
        <f t="shared" si="29"/>
        <v>65</v>
      </c>
      <c r="Q55" s="88">
        <f t="shared" si="29"/>
        <v>136</v>
      </c>
      <c r="R55" s="88">
        <f t="shared" si="36"/>
        <v>296</v>
      </c>
      <c r="S55" s="88"/>
      <c r="T55" s="88"/>
      <c r="U55" s="88"/>
      <c r="V55" s="88"/>
      <c r="W55" s="88"/>
      <c r="X55" s="88"/>
      <c r="Y55" s="88"/>
      <c r="Z55" s="88">
        <v>295</v>
      </c>
      <c r="AA55" s="88"/>
      <c r="AB55" s="26">
        <f t="shared" si="30"/>
        <v>591</v>
      </c>
      <c r="AC55" s="58">
        <f t="shared" si="30"/>
        <v>0</v>
      </c>
      <c r="AD55" s="88">
        <v>300</v>
      </c>
      <c r="AE55" s="57">
        <f t="shared" si="31"/>
        <v>45.801526717557252</v>
      </c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>
        <f t="shared" si="32"/>
        <v>0</v>
      </c>
      <c r="AS55" s="57">
        <f t="shared" si="32"/>
        <v>0</v>
      </c>
      <c r="AT55" s="88"/>
      <c r="AU55" s="88"/>
      <c r="AV55" s="88"/>
      <c r="AW55" s="88"/>
      <c r="AX55" s="90">
        <f t="shared" si="37"/>
        <v>0</v>
      </c>
      <c r="AY55" s="58">
        <f t="shared" si="33"/>
        <v>0</v>
      </c>
      <c r="AZ55" s="88"/>
      <c r="BA55" s="90">
        <f t="shared" si="34"/>
        <v>0</v>
      </c>
      <c r="BB55" s="55"/>
      <c r="BC55" s="55"/>
      <c r="BD55" s="55"/>
    </row>
    <row r="56" spans="1:56">
      <c r="A56" s="49" t="s">
        <v>104</v>
      </c>
      <c r="B56" s="50" t="s">
        <v>105</v>
      </c>
      <c r="C56" s="51" t="s">
        <v>106</v>
      </c>
      <c r="D56" s="51" t="s">
        <v>630</v>
      </c>
      <c r="E56" s="39">
        <v>11</v>
      </c>
      <c r="F56" s="52" t="s">
        <v>120</v>
      </c>
      <c r="G56" s="53">
        <v>108</v>
      </c>
      <c r="H56" s="53">
        <v>632</v>
      </c>
      <c r="I56" s="87">
        <v>953</v>
      </c>
      <c r="J56" s="87">
        <v>266</v>
      </c>
      <c r="K56" s="87">
        <v>3</v>
      </c>
      <c r="L56" s="87">
        <v>45</v>
      </c>
      <c r="M56" s="87">
        <v>12</v>
      </c>
      <c r="N56" s="87">
        <v>0</v>
      </c>
      <c r="O56" s="88">
        <f t="shared" si="35"/>
        <v>998</v>
      </c>
      <c r="P56" s="88">
        <f t="shared" si="29"/>
        <v>278</v>
      </c>
      <c r="Q56" s="88">
        <f t="shared" si="29"/>
        <v>3</v>
      </c>
      <c r="R56" s="88">
        <f t="shared" si="36"/>
        <v>1279</v>
      </c>
      <c r="S56" s="88">
        <v>83.87</v>
      </c>
      <c r="T56" s="88">
        <v>0</v>
      </c>
      <c r="U56" s="88">
        <v>0</v>
      </c>
      <c r="V56" s="88">
        <v>998</v>
      </c>
      <c r="W56" s="88">
        <v>56.71</v>
      </c>
      <c r="X56" s="88">
        <v>0</v>
      </c>
      <c r="Y56" s="88">
        <v>0</v>
      </c>
      <c r="Z56" s="88"/>
      <c r="AA56" s="88"/>
      <c r="AB56" s="26">
        <f t="shared" si="30"/>
        <v>1279</v>
      </c>
      <c r="AC56" s="58">
        <f t="shared" si="30"/>
        <v>83.87</v>
      </c>
      <c r="AD56" s="88">
        <v>108</v>
      </c>
      <c r="AE56" s="57">
        <f t="shared" si="31"/>
        <v>100</v>
      </c>
      <c r="AF56" s="88">
        <v>8</v>
      </c>
      <c r="AG56" s="88">
        <v>71</v>
      </c>
      <c r="AH56" s="88">
        <v>71</v>
      </c>
      <c r="AI56" s="88"/>
      <c r="AJ56" s="88">
        <v>8</v>
      </c>
      <c r="AK56" s="88">
        <v>0.08</v>
      </c>
      <c r="AL56" s="88"/>
      <c r="AM56" s="88"/>
      <c r="AN56" s="88"/>
      <c r="AO56" s="88"/>
      <c r="AP56" s="88"/>
      <c r="AQ56" s="88"/>
      <c r="AR56" s="88">
        <f t="shared" si="32"/>
        <v>8</v>
      </c>
      <c r="AS56" s="57">
        <f t="shared" si="32"/>
        <v>0.08</v>
      </c>
      <c r="AT56" s="88"/>
      <c r="AU56" s="88"/>
      <c r="AV56" s="88"/>
      <c r="AW56" s="88"/>
      <c r="AX56" s="90">
        <f t="shared" si="37"/>
        <v>0</v>
      </c>
      <c r="AY56" s="58">
        <f t="shared" si="33"/>
        <v>0.08</v>
      </c>
      <c r="AZ56" s="88"/>
      <c r="BA56" s="90">
        <f t="shared" si="34"/>
        <v>0.08</v>
      </c>
      <c r="BB56" s="55"/>
      <c r="BC56" s="55"/>
      <c r="BD56" s="55"/>
    </row>
    <row r="57" spans="1:56">
      <c r="A57" s="49" t="s">
        <v>104</v>
      </c>
      <c r="B57" s="50" t="s">
        <v>105</v>
      </c>
      <c r="C57" s="51" t="s">
        <v>106</v>
      </c>
      <c r="D57" s="52" t="s">
        <v>121</v>
      </c>
      <c r="E57" s="39">
        <v>12</v>
      </c>
      <c r="F57" s="52" t="s">
        <v>121</v>
      </c>
      <c r="G57" s="53">
        <v>232</v>
      </c>
      <c r="H57" s="53">
        <v>814</v>
      </c>
      <c r="I57" s="87">
        <v>482</v>
      </c>
      <c r="J57" s="87">
        <v>0</v>
      </c>
      <c r="K57" s="87">
        <v>0</v>
      </c>
      <c r="L57" s="87">
        <v>16</v>
      </c>
      <c r="M57" s="87">
        <v>0</v>
      </c>
      <c r="N57" s="87">
        <v>0</v>
      </c>
      <c r="O57" s="88">
        <f t="shared" si="35"/>
        <v>498</v>
      </c>
      <c r="P57" s="88">
        <f t="shared" si="29"/>
        <v>0</v>
      </c>
      <c r="Q57" s="88">
        <f t="shared" si="29"/>
        <v>0</v>
      </c>
      <c r="R57" s="88">
        <f t="shared" si="36"/>
        <v>498</v>
      </c>
      <c r="S57" s="88">
        <v>12.84</v>
      </c>
      <c r="T57" s="88">
        <v>340</v>
      </c>
      <c r="U57" s="88">
        <v>2.95</v>
      </c>
      <c r="V57" s="88">
        <v>158</v>
      </c>
      <c r="W57" s="88">
        <v>9.89</v>
      </c>
      <c r="X57" s="88">
        <v>0</v>
      </c>
      <c r="Y57" s="88">
        <v>0</v>
      </c>
      <c r="Z57" s="88">
        <v>2055</v>
      </c>
      <c r="AA57" s="88">
        <v>820.59</v>
      </c>
      <c r="AB57" s="26">
        <f t="shared" si="30"/>
        <v>2553</v>
      </c>
      <c r="AC57" s="58">
        <f t="shared" si="30"/>
        <v>833.43000000000006</v>
      </c>
      <c r="AD57" s="88">
        <v>232</v>
      </c>
      <c r="AE57" s="57">
        <f t="shared" si="31"/>
        <v>100</v>
      </c>
      <c r="AF57" s="88">
        <v>9</v>
      </c>
      <c r="AG57" s="88">
        <v>311</v>
      </c>
      <c r="AH57" s="88">
        <v>309</v>
      </c>
      <c r="AI57" s="88">
        <v>76</v>
      </c>
      <c r="AJ57" s="88"/>
      <c r="AK57" s="88"/>
      <c r="AL57" s="88"/>
      <c r="AM57" s="88"/>
      <c r="AN57" s="88"/>
      <c r="AO57" s="88"/>
      <c r="AP57" s="88">
        <v>610</v>
      </c>
      <c r="AQ57" s="88">
        <v>1038</v>
      </c>
      <c r="AR57" s="88">
        <f t="shared" si="32"/>
        <v>610</v>
      </c>
      <c r="AS57" s="57">
        <f t="shared" si="32"/>
        <v>1038</v>
      </c>
      <c r="AT57" s="57">
        <v>1044</v>
      </c>
      <c r="AU57" s="88">
        <v>22.92</v>
      </c>
      <c r="AV57" s="88">
        <v>0.95</v>
      </c>
      <c r="AW57" s="88">
        <v>180.63</v>
      </c>
      <c r="AX57" s="90">
        <f t="shared" si="37"/>
        <v>1248.5</v>
      </c>
      <c r="AY57" s="58">
        <f t="shared" si="33"/>
        <v>2286.5</v>
      </c>
      <c r="AZ57" s="88">
        <v>96.95</v>
      </c>
      <c r="BA57" s="90">
        <f t="shared" si="34"/>
        <v>2383.4499999999998</v>
      </c>
      <c r="BB57" s="55"/>
      <c r="BC57" s="55"/>
      <c r="BD57" s="55"/>
    </row>
    <row r="58" spans="1:56">
      <c r="A58" s="49" t="s">
        <v>104</v>
      </c>
      <c r="B58" s="50" t="s">
        <v>105</v>
      </c>
      <c r="C58" s="51" t="s">
        <v>106</v>
      </c>
      <c r="D58" s="51" t="s">
        <v>122</v>
      </c>
      <c r="E58" s="39">
        <v>13</v>
      </c>
      <c r="F58" s="52" t="s">
        <v>123</v>
      </c>
      <c r="G58" s="53">
        <v>198</v>
      </c>
      <c r="H58" s="53">
        <v>696</v>
      </c>
      <c r="I58" s="87">
        <v>438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8">
        <f t="shared" si="35"/>
        <v>438</v>
      </c>
      <c r="P58" s="88">
        <f t="shared" si="29"/>
        <v>0</v>
      </c>
      <c r="Q58" s="88">
        <f t="shared" si="29"/>
        <v>0</v>
      </c>
      <c r="R58" s="88">
        <f t="shared" si="36"/>
        <v>438</v>
      </c>
      <c r="S58" s="57">
        <v>1</v>
      </c>
      <c r="T58" s="88">
        <v>438</v>
      </c>
      <c r="U58" s="88">
        <v>1</v>
      </c>
      <c r="V58" s="88">
        <v>0</v>
      </c>
      <c r="W58" s="88">
        <v>0</v>
      </c>
      <c r="X58" s="88">
        <v>0</v>
      </c>
      <c r="Y58" s="88">
        <v>0</v>
      </c>
      <c r="Z58" s="88">
        <v>60</v>
      </c>
      <c r="AA58" s="57">
        <v>3</v>
      </c>
      <c r="AB58" s="26">
        <f t="shared" si="30"/>
        <v>498</v>
      </c>
      <c r="AC58" s="58">
        <f t="shared" si="30"/>
        <v>4</v>
      </c>
      <c r="AD58" s="88">
        <v>198</v>
      </c>
      <c r="AE58" s="57">
        <f t="shared" si="31"/>
        <v>100</v>
      </c>
      <c r="AF58" s="88">
        <v>10</v>
      </c>
      <c r="AG58" s="88">
        <v>433</v>
      </c>
      <c r="AH58" s="88">
        <v>433</v>
      </c>
      <c r="AI58" s="88">
        <v>390</v>
      </c>
      <c r="AJ58" s="88"/>
      <c r="AK58" s="88"/>
      <c r="AL58" s="88"/>
      <c r="AM58" s="88"/>
      <c r="AN58" s="88"/>
      <c r="AO58" s="88"/>
      <c r="AP58" s="88"/>
      <c r="AQ58" s="88"/>
      <c r="AR58" s="88">
        <f t="shared" si="32"/>
        <v>0</v>
      </c>
      <c r="AS58" s="57">
        <f t="shared" si="32"/>
        <v>0</v>
      </c>
      <c r="AT58" s="88"/>
      <c r="AU58" s="88"/>
      <c r="AV58" s="88"/>
      <c r="AW58" s="88"/>
      <c r="AX58" s="90">
        <f t="shared" si="37"/>
        <v>0</v>
      </c>
      <c r="AY58" s="58">
        <f t="shared" si="33"/>
        <v>0</v>
      </c>
      <c r="AZ58" s="88"/>
      <c r="BA58" s="90">
        <f t="shared" si="34"/>
        <v>0</v>
      </c>
      <c r="BB58" s="55"/>
      <c r="BC58" s="55"/>
      <c r="BD58" s="55"/>
    </row>
    <row r="59" spans="1:56">
      <c r="A59" s="49" t="s">
        <v>104</v>
      </c>
      <c r="B59" s="50" t="s">
        <v>105</v>
      </c>
      <c r="C59" s="51" t="s">
        <v>106</v>
      </c>
      <c r="D59" s="51" t="s">
        <v>124</v>
      </c>
      <c r="E59" s="39">
        <v>14</v>
      </c>
      <c r="F59" s="52" t="s">
        <v>124</v>
      </c>
      <c r="G59" s="53">
        <v>204</v>
      </c>
      <c r="H59" s="53">
        <v>717</v>
      </c>
      <c r="I59" s="87">
        <v>260</v>
      </c>
      <c r="J59" s="87">
        <v>0</v>
      </c>
      <c r="K59" s="87">
        <v>0</v>
      </c>
      <c r="L59" s="87">
        <v>1</v>
      </c>
      <c r="M59" s="87">
        <v>0</v>
      </c>
      <c r="N59" s="87">
        <v>0</v>
      </c>
      <c r="O59" s="88">
        <f t="shared" si="35"/>
        <v>261</v>
      </c>
      <c r="P59" s="88">
        <f t="shared" si="29"/>
        <v>0</v>
      </c>
      <c r="Q59" s="88">
        <f t="shared" si="29"/>
        <v>0</v>
      </c>
      <c r="R59" s="88">
        <f t="shared" si="36"/>
        <v>261</v>
      </c>
      <c r="S59" s="88">
        <v>1.55</v>
      </c>
      <c r="T59" s="88"/>
      <c r="U59" s="88"/>
      <c r="V59" s="88"/>
      <c r="W59" s="88"/>
      <c r="X59" s="88"/>
      <c r="Y59" s="88"/>
      <c r="Z59" s="88">
        <v>518</v>
      </c>
      <c r="AA59" s="88">
        <v>35.6</v>
      </c>
      <c r="AB59" s="26">
        <f t="shared" si="30"/>
        <v>779</v>
      </c>
      <c r="AC59" s="58">
        <f t="shared" si="30"/>
        <v>37.15</v>
      </c>
      <c r="AD59" s="88">
        <v>204</v>
      </c>
      <c r="AE59" s="57">
        <f t="shared" si="31"/>
        <v>100</v>
      </c>
      <c r="AF59" s="88">
        <v>11</v>
      </c>
      <c r="AG59" s="88">
        <v>252</v>
      </c>
      <c r="AH59" s="104">
        <v>253</v>
      </c>
      <c r="AI59" s="88">
        <v>190</v>
      </c>
      <c r="AJ59" s="88"/>
      <c r="AK59" s="88"/>
      <c r="AL59" s="88"/>
      <c r="AM59" s="88"/>
      <c r="AN59" s="88">
        <v>7</v>
      </c>
      <c r="AO59" s="57">
        <v>1.05</v>
      </c>
      <c r="AP59" s="88">
        <v>65</v>
      </c>
      <c r="AQ59" s="88">
        <v>71.599999999999994</v>
      </c>
      <c r="AR59" s="88">
        <f t="shared" si="32"/>
        <v>72</v>
      </c>
      <c r="AS59" s="57">
        <f t="shared" si="32"/>
        <v>72.649999999999991</v>
      </c>
      <c r="AT59" s="57">
        <v>47</v>
      </c>
      <c r="AU59" s="57">
        <v>16.899999999999999</v>
      </c>
      <c r="AV59" s="57">
        <v>2</v>
      </c>
      <c r="AW59" s="57">
        <v>6.5</v>
      </c>
      <c r="AX59" s="90">
        <f t="shared" si="37"/>
        <v>72.400000000000006</v>
      </c>
      <c r="AY59" s="58">
        <f t="shared" si="33"/>
        <v>145.05000000000001</v>
      </c>
      <c r="AZ59" s="88">
        <v>45.5</v>
      </c>
      <c r="BA59" s="90">
        <f t="shared" si="34"/>
        <v>190.55</v>
      </c>
      <c r="BB59" s="55">
        <v>2</v>
      </c>
      <c r="BC59" s="55">
        <v>1.35</v>
      </c>
      <c r="BD59" s="55"/>
    </row>
    <row r="60" spans="1:56">
      <c r="A60" s="49" t="s">
        <v>104</v>
      </c>
      <c r="B60" s="50" t="s">
        <v>105</v>
      </c>
      <c r="C60" s="51" t="s">
        <v>106</v>
      </c>
      <c r="D60" s="51" t="s">
        <v>124</v>
      </c>
      <c r="E60" s="39">
        <v>15</v>
      </c>
      <c r="F60" s="52" t="s">
        <v>125</v>
      </c>
      <c r="G60" s="50">
        <v>442</v>
      </c>
      <c r="H60" s="50">
        <v>1552</v>
      </c>
      <c r="I60" s="87">
        <v>1</v>
      </c>
      <c r="J60" s="87">
        <v>0</v>
      </c>
      <c r="K60" s="87">
        <v>0</v>
      </c>
      <c r="L60" s="87">
        <v>1</v>
      </c>
      <c r="M60" s="87">
        <v>0</v>
      </c>
      <c r="N60" s="87">
        <v>0</v>
      </c>
      <c r="O60" s="88">
        <f t="shared" si="35"/>
        <v>2</v>
      </c>
      <c r="P60" s="88">
        <f t="shared" si="29"/>
        <v>0</v>
      </c>
      <c r="Q60" s="88">
        <f t="shared" si="29"/>
        <v>0</v>
      </c>
      <c r="R60" s="88">
        <f t="shared" si="36"/>
        <v>2</v>
      </c>
      <c r="S60" s="88"/>
      <c r="T60" s="88"/>
      <c r="U60" s="88"/>
      <c r="V60" s="88"/>
      <c r="W60" s="88"/>
      <c r="X60" s="88"/>
      <c r="Y60" s="88"/>
      <c r="Z60" s="88">
        <v>76</v>
      </c>
      <c r="AA60" s="57">
        <v>90</v>
      </c>
      <c r="AB60" s="26">
        <f t="shared" si="30"/>
        <v>78</v>
      </c>
      <c r="AC60" s="58">
        <f t="shared" si="30"/>
        <v>90</v>
      </c>
      <c r="AD60" s="88">
        <v>65</v>
      </c>
      <c r="AE60" s="57">
        <f t="shared" si="31"/>
        <v>14.705882352941178</v>
      </c>
      <c r="AF60" s="88"/>
      <c r="AG60" s="88">
        <v>1</v>
      </c>
      <c r="AH60" s="88">
        <v>1</v>
      </c>
      <c r="AI60" s="88">
        <v>1</v>
      </c>
      <c r="AJ60" s="88"/>
      <c r="AK60" s="88"/>
      <c r="AL60" s="88"/>
      <c r="AM60" s="88"/>
      <c r="AN60" s="88"/>
      <c r="AO60" s="88"/>
      <c r="AP60" s="88">
        <v>16</v>
      </c>
      <c r="AQ60" s="57">
        <v>28</v>
      </c>
      <c r="AR60" s="88">
        <f t="shared" si="32"/>
        <v>16</v>
      </c>
      <c r="AS60" s="57">
        <f t="shared" si="32"/>
        <v>28</v>
      </c>
      <c r="AT60" s="88">
        <v>155.5</v>
      </c>
      <c r="AU60" s="57">
        <v>0</v>
      </c>
      <c r="AV60" s="57">
        <v>0</v>
      </c>
      <c r="AW60" s="57">
        <v>0</v>
      </c>
      <c r="AX60" s="90">
        <f t="shared" si="37"/>
        <v>155.5</v>
      </c>
      <c r="AY60" s="58">
        <f t="shared" si="33"/>
        <v>183.5</v>
      </c>
      <c r="AZ60" s="88">
        <v>36.5</v>
      </c>
      <c r="BA60" s="90">
        <f t="shared" si="34"/>
        <v>220</v>
      </c>
      <c r="BB60" s="55"/>
      <c r="BC60" s="55"/>
      <c r="BD60" s="55"/>
    </row>
    <row r="61" spans="1:56">
      <c r="A61" s="49" t="s">
        <v>104</v>
      </c>
      <c r="B61" s="50" t="s">
        <v>105</v>
      </c>
      <c r="C61" s="51" t="s">
        <v>106</v>
      </c>
      <c r="D61" s="51" t="s">
        <v>126</v>
      </c>
      <c r="E61" s="39">
        <v>16</v>
      </c>
      <c r="F61" s="52" t="s">
        <v>126</v>
      </c>
      <c r="G61" s="53">
        <v>184</v>
      </c>
      <c r="H61" s="53">
        <v>645</v>
      </c>
      <c r="I61" s="87">
        <v>819</v>
      </c>
      <c r="J61" s="87">
        <v>0</v>
      </c>
      <c r="K61" s="87">
        <v>39</v>
      </c>
      <c r="L61" s="87">
        <v>18</v>
      </c>
      <c r="M61" s="87">
        <v>0</v>
      </c>
      <c r="N61" s="87">
        <v>14</v>
      </c>
      <c r="O61" s="88">
        <f t="shared" si="35"/>
        <v>837</v>
      </c>
      <c r="P61" s="88">
        <f t="shared" si="29"/>
        <v>0</v>
      </c>
      <c r="Q61" s="88">
        <f t="shared" si="29"/>
        <v>53</v>
      </c>
      <c r="R61" s="88">
        <f t="shared" si="36"/>
        <v>890</v>
      </c>
      <c r="S61" s="57">
        <v>10.48</v>
      </c>
      <c r="T61" s="87">
        <v>220</v>
      </c>
      <c r="U61" s="88"/>
      <c r="V61" s="88">
        <v>617</v>
      </c>
      <c r="W61" s="88"/>
      <c r="X61" s="88">
        <v>0</v>
      </c>
      <c r="Y61" s="88">
        <v>0</v>
      </c>
      <c r="Z61" s="88">
        <v>835</v>
      </c>
      <c r="AA61" s="88"/>
      <c r="AB61" s="26">
        <f t="shared" si="30"/>
        <v>1725</v>
      </c>
      <c r="AC61" s="58">
        <f t="shared" si="30"/>
        <v>10.48</v>
      </c>
      <c r="AD61" s="88">
        <v>184</v>
      </c>
      <c r="AE61" s="57">
        <f t="shared" si="31"/>
        <v>100</v>
      </c>
      <c r="AF61" s="88">
        <v>12</v>
      </c>
      <c r="AG61" s="88">
        <v>136</v>
      </c>
      <c r="AH61" s="88">
        <v>134</v>
      </c>
      <c r="AI61" s="88"/>
      <c r="AJ61" s="88"/>
      <c r="AK61" s="88"/>
      <c r="AL61" s="88"/>
      <c r="AM61" s="88"/>
      <c r="AN61" s="88"/>
      <c r="AO61" s="88"/>
      <c r="AP61" s="88">
        <v>251</v>
      </c>
      <c r="AQ61" s="88">
        <v>198.3</v>
      </c>
      <c r="AR61" s="88">
        <f t="shared" si="32"/>
        <v>251</v>
      </c>
      <c r="AS61" s="57">
        <f t="shared" si="32"/>
        <v>198.3</v>
      </c>
      <c r="AT61" s="88"/>
      <c r="AU61" s="88"/>
      <c r="AV61" s="88"/>
      <c r="AW61" s="88">
        <v>5.23</v>
      </c>
      <c r="AX61" s="90">
        <f t="shared" si="37"/>
        <v>5.23</v>
      </c>
      <c r="AY61" s="58">
        <f t="shared" si="33"/>
        <v>203.53</v>
      </c>
      <c r="AZ61" s="88"/>
      <c r="BA61" s="90">
        <f t="shared" si="34"/>
        <v>203.53</v>
      </c>
      <c r="BB61" s="55"/>
      <c r="BC61" s="55"/>
      <c r="BD61" s="55"/>
    </row>
    <row r="62" spans="1:56">
      <c r="A62" s="49" t="s">
        <v>104</v>
      </c>
      <c r="B62" s="50" t="s">
        <v>105</v>
      </c>
      <c r="C62" s="51" t="s">
        <v>106</v>
      </c>
      <c r="D62" s="51" t="s">
        <v>127</v>
      </c>
      <c r="E62" s="39">
        <v>17</v>
      </c>
      <c r="F62" s="52" t="s">
        <v>128</v>
      </c>
      <c r="G62" s="53">
        <v>202</v>
      </c>
      <c r="H62" s="53">
        <v>709</v>
      </c>
      <c r="I62" s="87">
        <v>222</v>
      </c>
      <c r="J62" s="87">
        <v>30</v>
      </c>
      <c r="K62" s="87">
        <v>0</v>
      </c>
      <c r="L62" s="87">
        <v>1</v>
      </c>
      <c r="M62" s="87">
        <v>1</v>
      </c>
      <c r="N62" s="87">
        <v>0</v>
      </c>
      <c r="O62" s="88">
        <f t="shared" si="35"/>
        <v>223</v>
      </c>
      <c r="P62" s="88">
        <f t="shared" ref="P62:Q67" si="38">M62+J62</f>
        <v>31</v>
      </c>
      <c r="Q62" s="88">
        <f t="shared" si="38"/>
        <v>0</v>
      </c>
      <c r="R62" s="88">
        <f t="shared" si="36"/>
        <v>254</v>
      </c>
      <c r="S62" s="57">
        <v>3.32</v>
      </c>
      <c r="T62" s="87">
        <v>0</v>
      </c>
      <c r="U62" s="57">
        <v>0</v>
      </c>
      <c r="V62" s="87">
        <v>223</v>
      </c>
      <c r="W62" s="57">
        <v>3.32</v>
      </c>
      <c r="X62" s="87">
        <v>0</v>
      </c>
      <c r="Y62" s="87">
        <v>0</v>
      </c>
      <c r="Z62" s="88">
        <v>1124</v>
      </c>
      <c r="AA62" s="57">
        <v>406.7</v>
      </c>
      <c r="AB62" s="26">
        <f t="shared" si="30"/>
        <v>1378</v>
      </c>
      <c r="AC62" s="58">
        <f t="shared" si="30"/>
        <v>410.02</v>
      </c>
      <c r="AD62" s="88">
        <v>202</v>
      </c>
      <c r="AE62" s="57">
        <f t="shared" si="31"/>
        <v>100</v>
      </c>
      <c r="AF62" s="88">
        <v>13</v>
      </c>
      <c r="AG62" s="88"/>
      <c r="AH62" s="88"/>
      <c r="AI62" s="88"/>
      <c r="AJ62" s="88"/>
      <c r="AK62" s="88"/>
      <c r="AL62" s="88"/>
      <c r="AM62" s="88"/>
      <c r="AN62" s="88"/>
      <c r="AO62" s="88"/>
      <c r="AP62" s="88">
        <v>51</v>
      </c>
      <c r="AQ62" s="88">
        <v>26.18</v>
      </c>
      <c r="AR62" s="88">
        <f t="shared" ref="AR62:AS67" si="39">AP62+AN62+AL62+AJ62</f>
        <v>51</v>
      </c>
      <c r="AS62" s="57">
        <f t="shared" si="39"/>
        <v>26.18</v>
      </c>
      <c r="AT62" s="57">
        <v>0</v>
      </c>
      <c r="AU62" s="57">
        <v>0</v>
      </c>
      <c r="AV62" s="57">
        <v>5.6</v>
      </c>
      <c r="AW62" s="88">
        <v>17.559999999999999</v>
      </c>
      <c r="AX62" s="90">
        <f t="shared" si="37"/>
        <v>23.159999999999997</v>
      </c>
      <c r="AY62" s="58">
        <f t="shared" si="33"/>
        <v>49.339999999999996</v>
      </c>
      <c r="AZ62" s="88">
        <v>166.54</v>
      </c>
      <c r="BA62" s="90">
        <f t="shared" si="34"/>
        <v>215.88</v>
      </c>
      <c r="BB62" s="55"/>
      <c r="BC62" s="55"/>
      <c r="BD62" s="55"/>
    </row>
    <row r="63" spans="1:56">
      <c r="A63" s="49" t="s">
        <v>104</v>
      </c>
      <c r="B63" s="50" t="s">
        <v>105</v>
      </c>
      <c r="C63" s="51" t="s">
        <v>106</v>
      </c>
      <c r="D63" s="51" t="s">
        <v>129</v>
      </c>
      <c r="E63" s="39">
        <v>18</v>
      </c>
      <c r="F63" s="52" t="s">
        <v>129</v>
      </c>
      <c r="G63" s="53">
        <v>202</v>
      </c>
      <c r="H63" s="53">
        <v>709</v>
      </c>
      <c r="I63" s="87">
        <v>325</v>
      </c>
      <c r="J63" s="87">
        <v>0</v>
      </c>
      <c r="K63" s="87">
        <v>0</v>
      </c>
      <c r="L63" s="87">
        <v>4</v>
      </c>
      <c r="M63" s="87">
        <v>0</v>
      </c>
      <c r="N63" s="87">
        <v>0</v>
      </c>
      <c r="O63" s="88">
        <f t="shared" si="35"/>
        <v>329</v>
      </c>
      <c r="P63" s="88">
        <f t="shared" si="38"/>
        <v>0</v>
      </c>
      <c r="Q63" s="88">
        <f t="shared" si="38"/>
        <v>0</v>
      </c>
      <c r="R63" s="88">
        <f t="shared" si="36"/>
        <v>329</v>
      </c>
      <c r="S63" s="88">
        <v>4.8899999999999997</v>
      </c>
      <c r="T63" s="88">
        <v>91</v>
      </c>
      <c r="U63" s="88">
        <v>1.5</v>
      </c>
      <c r="V63" s="88">
        <v>238</v>
      </c>
      <c r="W63" s="88">
        <v>3.39</v>
      </c>
      <c r="X63" s="88">
        <v>0</v>
      </c>
      <c r="Y63" s="88">
        <v>0</v>
      </c>
      <c r="Z63" s="88">
        <v>1302</v>
      </c>
      <c r="AA63" s="88"/>
      <c r="AB63" s="26">
        <f t="shared" si="30"/>
        <v>1631</v>
      </c>
      <c r="AC63" s="58">
        <f t="shared" si="30"/>
        <v>4.8899999999999997</v>
      </c>
      <c r="AD63" s="88">
        <v>202</v>
      </c>
      <c r="AE63" s="57">
        <f t="shared" si="31"/>
        <v>100</v>
      </c>
      <c r="AF63" s="88">
        <v>14</v>
      </c>
      <c r="AG63" s="88">
        <v>91</v>
      </c>
      <c r="AH63" s="91">
        <v>91</v>
      </c>
      <c r="AI63" s="91"/>
      <c r="AJ63" s="91"/>
      <c r="AK63" s="91"/>
      <c r="AL63" s="91"/>
      <c r="AM63" s="91"/>
      <c r="AN63" s="91"/>
      <c r="AO63" s="91"/>
      <c r="AP63" s="91">
        <v>336</v>
      </c>
      <c r="AQ63" s="105">
        <v>418.4</v>
      </c>
      <c r="AR63" s="88">
        <f t="shared" si="39"/>
        <v>336</v>
      </c>
      <c r="AS63" s="57">
        <f t="shared" si="39"/>
        <v>418.4</v>
      </c>
      <c r="AT63" s="88">
        <v>1.03</v>
      </c>
      <c r="AU63" s="88">
        <v>12.16</v>
      </c>
      <c r="AV63" s="88">
        <v>0.34</v>
      </c>
      <c r="AW63" s="88">
        <v>61.12</v>
      </c>
      <c r="AX63" s="90">
        <f t="shared" si="37"/>
        <v>74.649999999999991</v>
      </c>
      <c r="AY63" s="58">
        <f t="shared" si="33"/>
        <v>493.04999999999995</v>
      </c>
      <c r="AZ63" s="88">
        <v>26.79</v>
      </c>
      <c r="BA63" s="90">
        <f t="shared" si="34"/>
        <v>519.83999999999992</v>
      </c>
      <c r="BB63" s="55">
        <v>6</v>
      </c>
      <c r="BC63" s="55">
        <v>2.64</v>
      </c>
      <c r="BD63" s="55"/>
    </row>
    <row r="64" spans="1:56">
      <c r="A64" s="49" t="s">
        <v>104</v>
      </c>
      <c r="B64" s="50" t="s">
        <v>105</v>
      </c>
      <c r="C64" s="51" t="s">
        <v>106</v>
      </c>
      <c r="D64" s="51" t="s">
        <v>130</v>
      </c>
      <c r="E64" s="39">
        <v>19</v>
      </c>
      <c r="F64" s="52" t="s">
        <v>130</v>
      </c>
      <c r="G64" s="53">
        <v>180</v>
      </c>
      <c r="H64" s="53">
        <v>632</v>
      </c>
      <c r="I64" s="87">
        <v>652</v>
      </c>
      <c r="J64" s="87">
        <v>0</v>
      </c>
      <c r="K64" s="87">
        <v>100</v>
      </c>
      <c r="L64" s="87">
        <v>0</v>
      </c>
      <c r="M64" s="87">
        <v>0</v>
      </c>
      <c r="N64" s="87">
        <v>0</v>
      </c>
      <c r="O64" s="88">
        <f t="shared" si="35"/>
        <v>652</v>
      </c>
      <c r="P64" s="88">
        <f t="shared" si="38"/>
        <v>0</v>
      </c>
      <c r="Q64" s="88">
        <f t="shared" si="38"/>
        <v>100</v>
      </c>
      <c r="R64" s="88">
        <f t="shared" si="36"/>
        <v>752</v>
      </c>
      <c r="S64" s="88">
        <v>10.43</v>
      </c>
      <c r="T64" s="88"/>
      <c r="U64" s="88"/>
      <c r="V64" s="88"/>
      <c r="W64" s="88"/>
      <c r="X64" s="88">
        <v>0</v>
      </c>
      <c r="Y64" s="88">
        <v>0</v>
      </c>
      <c r="Z64" s="88">
        <v>542</v>
      </c>
      <c r="AA64" s="88">
        <v>25.25</v>
      </c>
      <c r="AB64" s="26">
        <f t="shared" si="30"/>
        <v>1294</v>
      </c>
      <c r="AC64" s="58">
        <f t="shared" si="30"/>
        <v>35.68</v>
      </c>
      <c r="AD64" s="88">
        <v>180</v>
      </c>
      <c r="AE64" s="57">
        <f t="shared" si="31"/>
        <v>100</v>
      </c>
      <c r="AF64" s="88">
        <v>15</v>
      </c>
      <c r="AG64" s="88">
        <v>193</v>
      </c>
      <c r="AH64" s="88">
        <v>187</v>
      </c>
      <c r="AI64" s="88">
        <v>1</v>
      </c>
      <c r="AJ64" s="88"/>
      <c r="AK64" s="88"/>
      <c r="AL64" s="88"/>
      <c r="AM64" s="88"/>
      <c r="AN64" s="88">
        <v>3</v>
      </c>
      <c r="AO64" s="88">
        <v>0.14000000000000001</v>
      </c>
      <c r="AP64" s="88">
        <v>918</v>
      </c>
      <c r="AQ64" s="57">
        <v>1143.22</v>
      </c>
      <c r="AR64" s="88">
        <f t="shared" si="39"/>
        <v>921</v>
      </c>
      <c r="AS64" s="57">
        <f t="shared" si="39"/>
        <v>1143.3600000000001</v>
      </c>
      <c r="AT64" s="88"/>
      <c r="AU64" s="88"/>
      <c r="AV64" s="88"/>
      <c r="AW64" s="88"/>
      <c r="AX64" s="57">
        <f t="shared" si="37"/>
        <v>0</v>
      </c>
      <c r="AY64" s="58">
        <f t="shared" si="33"/>
        <v>1143.3600000000001</v>
      </c>
      <c r="AZ64" s="88"/>
      <c r="BA64" s="90">
        <f t="shared" si="34"/>
        <v>1143.3600000000001</v>
      </c>
      <c r="BB64" s="55"/>
      <c r="BC64" s="55"/>
      <c r="BD64" s="55"/>
    </row>
    <row r="65" spans="1:56">
      <c r="A65" s="49" t="s">
        <v>104</v>
      </c>
      <c r="B65" s="50" t="s">
        <v>105</v>
      </c>
      <c r="C65" s="51" t="s">
        <v>106</v>
      </c>
      <c r="D65" s="51" t="s">
        <v>131</v>
      </c>
      <c r="E65" s="39">
        <v>20</v>
      </c>
      <c r="F65" s="52" t="s">
        <v>132</v>
      </c>
      <c r="G65" s="53">
        <v>579</v>
      </c>
      <c r="H65" s="50">
        <v>2032</v>
      </c>
      <c r="I65" s="87">
        <v>261</v>
      </c>
      <c r="J65" s="87">
        <v>0</v>
      </c>
      <c r="K65" s="87">
        <v>45</v>
      </c>
      <c r="L65" s="87">
        <v>4</v>
      </c>
      <c r="M65" s="87">
        <v>0</v>
      </c>
      <c r="N65" s="87">
        <v>0</v>
      </c>
      <c r="O65" s="88">
        <f t="shared" si="35"/>
        <v>265</v>
      </c>
      <c r="P65" s="88">
        <f t="shared" si="38"/>
        <v>0</v>
      </c>
      <c r="Q65" s="88">
        <f t="shared" si="38"/>
        <v>45</v>
      </c>
      <c r="R65" s="88">
        <f t="shared" si="36"/>
        <v>310</v>
      </c>
      <c r="S65" s="57">
        <v>7</v>
      </c>
      <c r="T65" s="88">
        <v>265</v>
      </c>
      <c r="U65" s="57">
        <v>7</v>
      </c>
      <c r="V65" s="88">
        <v>0</v>
      </c>
      <c r="W65" s="88">
        <v>0</v>
      </c>
      <c r="X65" s="88">
        <v>0</v>
      </c>
      <c r="Y65" s="88">
        <v>0</v>
      </c>
      <c r="Z65" s="88">
        <v>0</v>
      </c>
      <c r="AA65" s="88">
        <v>0</v>
      </c>
      <c r="AB65" s="26">
        <f t="shared" si="30"/>
        <v>310</v>
      </c>
      <c r="AC65" s="58">
        <f t="shared" si="30"/>
        <v>7</v>
      </c>
      <c r="AD65" s="88">
        <v>256</v>
      </c>
      <c r="AE65" s="57">
        <f t="shared" si="31"/>
        <v>44.214162348877373</v>
      </c>
      <c r="AF65" s="88"/>
      <c r="AG65" s="88">
        <v>174</v>
      </c>
      <c r="AH65" s="88">
        <v>164</v>
      </c>
      <c r="AI65" s="88">
        <v>62</v>
      </c>
      <c r="AJ65" s="88"/>
      <c r="AK65" s="88"/>
      <c r="AL65" s="88"/>
      <c r="AM65" s="88"/>
      <c r="AN65" s="88"/>
      <c r="AO65" s="88"/>
      <c r="AP65" s="88"/>
      <c r="AQ65" s="88"/>
      <c r="AR65" s="88">
        <f t="shared" si="39"/>
        <v>0</v>
      </c>
      <c r="AS65" s="57">
        <f t="shared" si="39"/>
        <v>0</v>
      </c>
      <c r="AT65" s="88"/>
      <c r="AU65" s="88"/>
      <c r="AV65" s="88"/>
      <c r="AW65" s="88"/>
      <c r="AX65" s="57">
        <f t="shared" si="37"/>
        <v>0</v>
      </c>
      <c r="AY65" s="58">
        <f t="shared" si="33"/>
        <v>0</v>
      </c>
      <c r="AZ65" s="88"/>
      <c r="BA65" s="90">
        <f t="shared" si="34"/>
        <v>0</v>
      </c>
      <c r="BB65" s="55"/>
      <c r="BC65" s="55"/>
      <c r="BD65" s="55"/>
    </row>
    <row r="66" spans="1:56">
      <c r="A66" s="18" t="s">
        <v>104</v>
      </c>
      <c r="B66" s="20" t="s">
        <v>105</v>
      </c>
      <c r="C66" s="19" t="s">
        <v>106</v>
      </c>
      <c r="D66" s="51" t="s">
        <v>631</v>
      </c>
      <c r="E66" s="39">
        <v>21</v>
      </c>
      <c r="F66" s="52" t="s">
        <v>133</v>
      </c>
      <c r="G66" s="53">
        <v>436</v>
      </c>
      <c r="H66" s="50">
        <v>1531</v>
      </c>
      <c r="I66" s="87">
        <v>370</v>
      </c>
      <c r="J66" s="87">
        <v>40</v>
      </c>
      <c r="K66" s="87">
        <v>423</v>
      </c>
      <c r="L66" s="87">
        <v>15</v>
      </c>
      <c r="M66" s="87">
        <v>0</v>
      </c>
      <c r="N66" s="87">
        <v>15</v>
      </c>
      <c r="O66" s="88">
        <f t="shared" si="35"/>
        <v>385</v>
      </c>
      <c r="P66" s="88">
        <f t="shared" si="38"/>
        <v>40</v>
      </c>
      <c r="Q66" s="88">
        <f t="shared" si="38"/>
        <v>438</v>
      </c>
      <c r="R66" s="88">
        <f t="shared" si="36"/>
        <v>863</v>
      </c>
      <c r="S66" s="88">
        <v>3.36</v>
      </c>
      <c r="T66" s="88">
        <v>368</v>
      </c>
      <c r="U66" s="88">
        <v>0.35</v>
      </c>
      <c r="V66" s="88">
        <v>12</v>
      </c>
      <c r="W66" s="88">
        <v>0.05</v>
      </c>
      <c r="X66" s="88">
        <v>0</v>
      </c>
      <c r="Y66" s="88">
        <v>0</v>
      </c>
      <c r="Z66" s="88">
        <v>39</v>
      </c>
      <c r="AA66" s="88">
        <v>1.25</v>
      </c>
      <c r="AB66" s="26">
        <f t="shared" si="30"/>
        <v>902</v>
      </c>
      <c r="AC66" s="58">
        <f t="shared" si="30"/>
        <v>4.6099999999999994</v>
      </c>
      <c r="AD66" s="88">
        <v>350</v>
      </c>
      <c r="AE66" s="57">
        <f t="shared" si="31"/>
        <v>80.275229357798167</v>
      </c>
      <c r="AF66" s="88"/>
      <c r="AG66" s="88">
        <v>67</v>
      </c>
      <c r="AH66" s="88">
        <v>67</v>
      </c>
      <c r="AI66" s="88"/>
      <c r="AJ66" s="88"/>
      <c r="AK66" s="88"/>
      <c r="AL66" s="88"/>
      <c r="AM66" s="88"/>
      <c r="AN66" s="88"/>
      <c r="AO66" s="88"/>
      <c r="AP66" s="88">
        <v>25</v>
      </c>
      <c r="AQ66" s="88">
        <v>22.36</v>
      </c>
      <c r="AR66" s="88">
        <f t="shared" si="39"/>
        <v>25</v>
      </c>
      <c r="AS66" s="57">
        <f t="shared" si="39"/>
        <v>22.36</v>
      </c>
      <c r="AT66" s="88"/>
      <c r="AU66" s="88"/>
      <c r="AV66" s="88"/>
      <c r="AW66" s="88"/>
      <c r="AX66" s="57">
        <f t="shared" si="37"/>
        <v>0</v>
      </c>
      <c r="AY66" s="58">
        <f t="shared" si="33"/>
        <v>22.36</v>
      </c>
      <c r="AZ66" s="88"/>
      <c r="BA66" s="90">
        <f t="shared" si="34"/>
        <v>22.36</v>
      </c>
      <c r="BB66" s="55"/>
      <c r="BC66" s="55"/>
      <c r="BD66" s="55"/>
    </row>
    <row r="67" spans="1:56" ht="17.25" thickBot="1">
      <c r="A67" s="18" t="s">
        <v>104</v>
      </c>
      <c r="B67" s="20" t="s">
        <v>105</v>
      </c>
      <c r="C67" s="19" t="s">
        <v>106</v>
      </c>
      <c r="D67" s="51" t="s">
        <v>134</v>
      </c>
      <c r="E67" s="39">
        <v>22</v>
      </c>
      <c r="F67" s="52" t="s">
        <v>135</v>
      </c>
      <c r="G67" s="53">
        <v>497</v>
      </c>
      <c r="H67" s="50">
        <v>1680</v>
      </c>
      <c r="I67" s="87">
        <v>164</v>
      </c>
      <c r="J67" s="87">
        <v>21</v>
      </c>
      <c r="K67" s="87">
        <v>166</v>
      </c>
      <c r="L67" s="87">
        <v>9</v>
      </c>
      <c r="M67" s="87">
        <v>0</v>
      </c>
      <c r="N67" s="87">
        <v>1</v>
      </c>
      <c r="O67" s="88">
        <f t="shared" si="35"/>
        <v>173</v>
      </c>
      <c r="P67" s="88">
        <f t="shared" si="38"/>
        <v>21</v>
      </c>
      <c r="Q67" s="88">
        <f t="shared" si="38"/>
        <v>167</v>
      </c>
      <c r="R67" s="88">
        <f t="shared" si="36"/>
        <v>361</v>
      </c>
      <c r="S67" s="57">
        <v>11.9</v>
      </c>
      <c r="T67" s="88">
        <v>65</v>
      </c>
      <c r="U67" s="88">
        <v>1.82</v>
      </c>
      <c r="V67" s="88">
        <v>108</v>
      </c>
      <c r="W67" s="88">
        <v>2.81</v>
      </c>
      <c r="X67" s="88">
        <v>0</v>
      </c>
      <c r="Y67" s="88">
        <v>0</v>
      </c>
      <c r="Z67" s="88">
        <v>324</v>
      </c>
      <c r="AA67" s="57">
        <v>80.48</v>
      </c>
      <c r="AB67" s="26">
        <f t="shared" si="30"/>
        <v>685</v>
      </c>
      <c r="AC67" s="58">
        <f t="shared" si="30"/>
        <v>92.38000000000001</v>
      </c>
      <c r="AD67" s="88">
        <v>497</v>
      </c>
      <c r="AE67" s="57">
        <f t="shared" si="31"/>
        <v>100</v>
      </c>
      <c r="AF67" s="88">
        <v>16</v>
      </c>
      <c r="AG67" s="88">
        <v>198</v>
      </c>
      <c r="AH67" s="88">
        <v>193</v>
      </c>
      <c r="AI67" s="88"/>
      <c r="AJ67" s="88"/>
      <c r="AK67" s="88"/>
      <c r="AL67" s="88"/>
      <c r="AM67" s="88"/>
      <c r="AN67" s="88"/>
      <c r="AO67" s="88"/>
      <c r="AP67" s="88">
        <v>4</v>
      </c>
      <c r="AQ67" s="88">
        <v>8.52</v>
      </c>
      <c r="AR67" s="88">
        <f t="shared" si="39"/>
        <v>4</v>
      </c>
      <c r="AS67" s="57">
        <f t="shared" si="39"/>
        <v>8.52</v>
      </c>
      <c r="AT67" s="88"/>
      <c r="AU67" s="88"/>
      <c r="AV67" s="88"/>
      <c r="AW67" s="88"/>
      <c r="AX67" s="57">
        <f t="shared" si="37"/>
        <v>0</v>
      </c>
      <c r="AY67" s="58">
        <f t="shared" si="33"/>
        <v>8.52</v>
      </c>
      <c r="AZ67" s="88"/>
      <c r="BA67" s="90">
        <f t="shared" si="34"/>
        <v>8.52</v>
      </c>
      <c r="BB67" s="55"/>
      <c r="BC67" s="55"/>
      <c r="BD67" s="55"/>
    </row>
    <row r="68" spans="1:56" ht="17.25" thickBot="1">
      <c r="A68" s="93" t="s">
        <v>136</v>
      </c>
      <c r="B68" s="94"/>
      <c r="C68" s="95"/>
      <c r="D68" s="33"/>
      <c r="E68" s="396">
        <v>22</v>
      </c>
      <c r="F68" s="34"/>
      <c r="G68" s="70">
        <f t="shared" ref="G68:AD68" si="40">SUM(G46:G67)</f>
        <v>7218</v>
      </c>
      <c r="H68" s="70">
        <f t="shared" si="40"/>
        <v>25527</v>
      </c>
      <c r="I68" s="71">
        <f t="shared" si="40"/>
        <v>8220</v>
      </c>
      <c r="J68" s="71">
        <f t="shared" si="40"/>
        <v>734</v>
      </c>
      <c r="K68" s="71">
        <f t="shared" si="40"/>
        <v>1161</v>
      </c>
      <c r="L68" s="71">
        <f t="shared" si="40"/>
        <v>150</v>
      </c>
      <c r="M68" s="71">
        <f t="shared" si="40"/>
        <v>13</v>
      </c>
      <c r="N68" s="71">
        <f t="shared" si="40"/>
        <v>33</v>
      </c>
      <c r="O68" s="71">
        <f t="shared" si="40"/>
        <v>8370</v>
      </c>
      <c r="P68" s="71">
        <f t="shared" si="40"/>
        <v>747</v>
      </c>
      <c r="Q68" s="71">
        <f t="shared" si="40"/>
        <v>1194</v>
      </c>
      <c r="R68" s="71">
        <f t="shared" si="40"/>
        <v>10311</v>
      </c>
      <c r="S68" s="35">
        <f t="shared" si="40"/>
        <v>243.56000000000003</v>
      </c>
      <c r="T68" s="71">
        <f t="shared" si="40"/>
        <v>3354</v>
      </c>
      <c r="U68" s="71">
        <f t="shared" si="40"/>
        <v>50.220000000000006</v>
      </c>
      <c r="V68" s="71">
        <f t="shared" si="40"/>
        <v>3596</v>
      </c>
      <c r="W68" s="71">
        <f t="shared" si="40"/>
        <v>97.67</v>
      </c>
      <c r="X68" s="71">
        <f t="shared" si="40"/>
        <v>0</v>
      </c>
      <c r="Y68" s="71">
        <f t="shared" si="40"/>
        <v>0</v>
      </c>
      <c r="Z68" s="71">
        <f t="shared" si="40"/>
        <v>11729</v>
      </c>
      <c r="AA68" s="35">
        <f t="shared" si="40"/>
        <v>1941.86</v>
      </c>
      <c r="AB68" s="71">
        <f t="shared" si="40"/>
        <v>22040</v>
      </c>
      <c r="AC68" s="35">
        <f t="shared" si="40"/>
        <v>2185.4200000000005</v>
      </c>
      <c r="AD68" s="71">
        <f t="shared" si="40"/>
        <v>5579</v>
      </c>
      <c r="AE68" s="35">
        <f t="shared" si="31"/>
        <v>77.292878913826542</v>
      </c>
      <c r="AF68" s="71">
        <v>16</v>
      </c>
      <c r="AG68" s="71">
        <f t="shared" ref="AG68:BD68" si="41">SUM(AG46:AG67)</f>
        <v>3845</v>
      </c>
      <c r="AH68" s="71">
        <f t="shared" si="41"/>
        <v>3708</v>
      </c>
      <c r="AI68" s="71">
        <f t="shared" si="41"/>
        <v>1436</v>
      </c>
      <c r="AJ68" s="71">
        <f t="shared" si="41"/>
        <v>8</v>
      </c>
      <c r="AK68" s="35">
        <f t="shared" si="41"/>
        <v>0.08</v>
      </c>
      <c r="AL68" s="71">
        <f t="shared" si="41"/>
        <v>0</v>
      </c>
      <c r="AM68" s="35">
        <f t="shared" si="41"/>
        <v>0</v>
      </c>
      <c r="AN68" s="71">
        <f t="shared" si="41"/>
        <v>16</v>
      </c>
      <c r="AO68" s="35">
        <f t="shared" si="41"/>
        <v>1.6</v>
      </c>
      <c r="AP68" s="71">
        <f t="shared" si="41"/>
        <v>2754</v>
      </c>
      <c r="AQ68" s="35">
        <f t="shared" si="41"/>
        <v>3957.05</v>
      </c>
      <c r="AR68" s="71">
        <f t="shared" si="41"/>
        <v>2778</v>
      </c>
      <c r="AS68" s="35">
        <f t="shared" si="41"/>
        <v>3958.7300000000005</v>
      </c>
      <c r="AT68" s="35">
        <f t="shared" si="41"/>
        <v>1356.33</v>
      </c>
      <c r="AU68" s="35">
        <f t="shared" si="41"/>
        <v>142.47999999999999</v>
      </c>
      <c r="AV68" s="35">
        <f t="shared" si="41"/>
        <v>9.39</v>
      </c>
      <c r="AW68" s="35">
        <f t="shared" si="41"/>
        <v>341.04</v>
      </c>
      <c r="AX68" s="35">
        <f t="shared" si="41"/>
        <v>1849.2400000000002</v>
      </c>
      <c r="AY68" s="35">
        <f t="shared" si="41"/>
        <v>5807.97</v>
      </c>
      <c r="AZ68" s="35">
        <f t="shared" si="41"/>
        <v>442.28000000000003</v>
      </c>
      <c r="BA68" s="96">
        <f t="shared" si="41"/>
        <v>6250.2500000000009</v>
      </c>
      <c r="BB68" s="71">
        <f t="shared" si="41"/>
        <v>8</v>
      </c>
      <c r="BC68" s="35">
        <f t="shared" si="41"/>
        <v>3.99</v>
      </c>
      <c r="BD68" s="35">
        <f t="shared" si="41"/>
        <v>0</v>
      </c>
    </row>
    <row r="69" spans="1:56">
      <c r="A69" s="38" t="s">
        <v>104</v>
      </c>
      <c r="B69" s="39" t="s">
        <v>137</v>
      </c>
      <c r="C69" s="40" t="s">
        <v>138</v>
      </c>
      <c r="D69" s="40" t="s">
        <v>139</v>
      </c>
      <c r="E69" s="39">
        <v>1</v>
      </c>
      <c r="F69" s="41" t="s">
        <v>140</v>
      </c>
      <c r="G69" s="39">
        <v>196</v>
      </c>
      <c r="H69" s="42">
        <v>616</v>
      </c>
      <c r="I69" s="97"/>
      <c r="J69" s="97"/>
      <c r="K69" s="97"/>
      <c r="L69" s="97"/>
      <c r="M69" s="97"/>
      <c r="N69" s="97"/>
      <c r="O69" s="88">
        <f t="shared" ref="O69:O102" si="42">I69+L69</f>
        <v>0</v>
      </c>
      <c r="P69" s="88">
        <f t="shared" ref="P69:Q86" si="43">M69+J69</f>
        <v>0</v>
      </c>
      <c r="Q69" s="88">
        <f t="shared" si="43"/>
        <v>0</v>
      </c>
      <c r="R69" s="88">
        <f t="shared" ref="R69:R102" si="44">SUM(O69:Q69)</f>
        <v>0</v>
      </c>
      <c r="S69" s="97"/>
      <c r="T69" s="97"/>
      <c r="U69" s="97"/>
      <c r="V69" s="97"/>
      <c r="W69" s="97"/>
      <c r="X69" s="97"/>
      <c r="Y69" s="97"/>
      <c r="Z69" s="99"/>
      <c r="AA69" s="99"/>
      <c r="AB69" s="26">
        <f t="shared" ref="AB69:AC86" si="45">Z69+R69</f>
        <v>0</v>
      </c>
      <c r="AC69" s="58">
        <f t="shared" si="45"/>
        <v>0</v>
      </c>
      <c r="AD69" s="98"/>
      <c r="AE69" s="46">
        <f t="shared" si="31"/>
        <v>0</v>
      </c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>
        <f t="shared" ref="AR69:AS86" si="46">AP69+AN69+AL69+AJ69</f>
        <v>0</v>
      </c>
      <c r="AS69" s="46">
        <f t="shared" si="46"/>
        <v>0</v>
      </c>
      <c r="AT69" s="98"/>
      <c r="AU69" s="98"/>
      <c r="AV69" s="98"/>
      <c r="AW69" s="98"/>
      <c r="AX69" s="100">
        <f t="shared" ref="AX69:AX86" si="47">SUM(AT69:AW69)</f>
        <v>0</v>
      </c>
      <c r="AY69" s="58">
        <f t="shared" ref="AY69:AY86" si="48">AX69+AS69</f>
        <v>0</v>
      </c>
      <c r="AZ69" s="98"/>
      <c r="BA69" s="90">
        <f t="shared" ref="BA69:BA86" si="49">AZ69+AY69</f>
        <v>0</v>
      </c>
      <c r="BB69" s="44"/>
      <c r="BC69" s="44"/>
      <c r="BD69" s="44"/>
    </row>
    <row r="70" spans="1:56">
      <c r="A70" s="49" t="s">
        <v>104</v>
      </c>
      <c r="B70" s="39" t="s">
        <v>137</v>
      </c>
      <c r="C70" s="51" t="s">
        <v>138</v>
      </c>
      <c r="D70" s="51" t="s">
        <v>139</v>
      </c>
      <c r="E70" s="50">
        <v>2</v>
      </c>
      <c r="F70" s="52" t="s">
        <v>141</v>
      </c>
      <c r="G70" s="53">
        <v>198</v>
      </c>
      <c r="H70" s="53">
        <v>622</v>
      </c>
      <c r="I70" s="87">
        <v>112</v>
      </c>
      <c r="J70" s="87">
        <v>47</v>
      </c>
      <c r="K70" s="87">
        <v>34</v>
      </c>
      <c r="L70" s="87">
        <v>2</v>
      </c>
      <c r="M70" s="87">
        <v>0</v>
      </c>
      <c r="N70" s="87">
        <v>0</v>
      </c>
      <c r="O70" s="88">
        <f t="shared" si="42"/>
        <v>114</v>
      </c>
      <c r="P70" s="88">
        <f t="shared" si="43"/>
        <v>47</v>
      </c>
      <c r="Q70" s="88">
        <f t="shared" si="43"/>
        <v>34</v>
      </c>
      <c r="R70" s="88">
        <f t="shared" si="44"/>
        <v>195</v>
      </c>
      <c r="S70" s="88">
        <v>3.4</v>
      </c>
      <c r="T70" s="88"/>
      <c r="U70" s="88"/>
      <c r="V70" s="88"/>
      <c r="W70" s="88"/>
      <c r="X70" s="88"/>
      <c r="Y70" s="88"/>
      <c r="Z70" s="89">
        <v>43</v>
      </c>
      <c r="AA70" s="89">
        <v>17.8</v>
      </c>
      <c r="AB70" s="26">
        <f t="shared" si="45"/>
        <v>238</v>
      </c>
      <c r="AC70" s="58">
        <f t="shared" si="45"/>
        <v>21.2</v>
      </c>
      <c r="AD70" s="88">
        <v>137</v>
      </c>
      <c r="AE70" s="57">
        <f t="shared" si="31"/>
        <v>69.191919191919197</v>
      </c>
      <c r="AF70" s="88"/>
      <c r="AG70" s="88">
        <v>119</v>
      </c>
      <c r="AH70" s="88">
        <v>90</v>
      </c>
      <c r="AI70" s="88">
        <v>45</v>
      </c>
      <c r="AJ70" s="88"/>
      <c r="AK70" s="88"/>
      <c r="AL70" s="88"/>
      <c r="AM70" s="88"/>
      <c r="AN70" s="88"/>
      <c r="AO70" s="88"/>
      <c r="AP70" s="88"/>
      <c r="AQ70" s="88"/>
      <c r="AR70" s="88">
        <f t="shared" si="46"/>
        <v>0</v>
      </c>
      <c r="AS70" s="57">
        <f t="shared" si="46"/>
        <v>0</v>
      </c>
      <c r="AT70" s="88"/>
      <c r="AU70" s="88"/>
      <c r="AV70" s="88"/>
      <c r="AW70" s="88"/>
      <c r="AX70" s="90">
        <f t="shared" si="47"/>
        <v>0</v>
      </c>
      <c r="AY70" s="58">
        <f t="shared" si="48"/>
        <v>0</v>
      </c>
      <c r="AZ70" s="88"/>
      <c r="BA70" s="90">
        <f t="shared" si="49"/>
        <v>0</v>
      </c>
      <c r="BB70" s="55"/>
      <c r="BC70" s="55"/>
      <c r="BD70" s="55"/>
    </row>
    <row r="71" spans="1:56">
      <c r="A71" s="49" t="s">
        <v>104</v>
      </c>
      <c r="B71" s="39" t="s">
        <v>137</v>
      </c>
      <c r="C71" s="51" t="s">
        <v>138</v>
      </c>
      <c r="D71" s="51" t="s">
        <v>139</v>
      </c>
      <c r="E71" s="39">
        <v>3</v>
      </c>
      <c r="F71" s="52" t="s">
        <v>142</v>
      </c>
      <c r="G71" s="53">
        <v>194</v>
      </c>
      <c r="H71" s="53">
        <v>680</v>
      </c>
      <c r="I71" s="87"/>
      <c r="J71" s="87"/>
      <c r="K71" s="87"/>
      <c r="L71" s="87"/>
      <c r="M71" s="87"/>
      <c r="N71" s="87"/>
      <c r="O71" s="88">
        <f t="shared" si="42"/>
        <v>0</v>
      </c>
      <c r="P71" s="88">
        <f t="shared" si="43"/>
        <v>0</v>
      </c>
      <c r="Q71" s="88">
        <f t="shared" si="43"/>
        <v>0</v>
      </c>
      <c r="R71" s="88">
        <f t="shared" si="44"/>
        <v>0</v>
      </c>
      <c r="S71" s="87"/>
      <c r="T71" s="87"/>
      <c r="U71" s="87"/>
      <c r="V71" s="87"/>
      <c r="W71" s="87"/>
      <c r="X71" s="87"/>
      <c r="Y71" s="87"/>
      <c r="Z71" s="89"/>
      <c r="AA71" s="89"/>
      <c r="AB71" s="26">
        <f t="shared" si="45"/>
        <v>0</v>
      </c>
      <c r="AC71" s="58">
        <f t="shared" si="45"/>
        <v>0</v>
      </c>
      <c r="AD71" s="88"/>
      <c r="AE71" s="57">
        <f t="shared" si="31"/>
        <v>0</v>
      </c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>
        <f t="shared" si="46"/>
        <v>0</v>
      </c>
      <c r="AS71" s="57">
        <f t="shared" si="46"/>
        <v>0</v>
      </c>
      <c r="AT71" s="88"/>
      <c r="AU71" s="88"/>
      <c r="AV71" s="88"/>
      <c r="AW71" s="88"/>
      <c r="AX71" s="90">
        <f t="shared" si="47"/>
        <v>0</v>
      </c>
      <c r="AY71" s="58">
        <f t="shared" si="48"/>
        <v>0</v>
      </c>
      <c r="AZ71" s="88"/>
      <c r="BA71" s="90">
        <f t="shared" si="49"/>
        <v>0</v>
      </c>
      <c r="BB71" s="55"/>
      <c r="BC71" s="55"/>
      <c r="BD71" s="55"/>
    </row>
    <row r="72" spans="1:56">
      <c r="A72" s="49" t="s">
        <v>104</v>
      </c>
      <c r="B72" s="39" t="s">
        <v>137</v>
      </c>
      <c r="C72" s="51" t="s">
        <v>138</v>
      </c>
      <c r="D72" s="51" t="s">
        <v>139</v>
      </c>
      <c r="E72" s="50">
        <v>4</v>
      </c>
      <c r="F72" s="52" t="s">
        <v>143</v>
      </c>
      <c r="G72" s="53">
        <v>904</v>
      </c>
      <c r="H72" s="53">
        <v>2844</v>
      </c>
      <c r="I72" s="87">
        <v>104</v>
      </c>
      <c r="J72" s="87">
        <v>64</v>
      </c>
      <c r="K72" s="87">
        <v>47</v>
      </c>
      <c r="L72" s="87">
        <v>0</v>
      </c>
      <c r="M72" s="87">
        <v>0</v>
      </c>
      <c r="N72" s="87">
        <v>0</v>
      </c>
      <c r="O72" s="88">
        <f t="shared" si="42"/>
        <v>104</v>
      </c>
      <c r="P72" s="88">
        <f t="shared" si="43"/>
        <v>64</v>
      </c>
      <c r="Q72" s="88">
        <f t="shared" si="43"/>
        <v>47</v>
      </c>
      <c r="R72" s="88">
        <f t="shared" si="44"/>
        <v>215</v>
      </c>
      <c r="S72" s="101">
        <v>6</v>
      </c>
      <c r="T72" s="88"/>
      <c r="U72" s="88"/>
      <c r="V72" s="88"/>
      <c r="W72" s="88"/>
      <c r="X72" s="88"/>
      <c r="Y72" s="88"/>
      <c r="Z72" s="89">
        <v>609</v>
      </c>
      <c r="AA72" s="89">
        <v>18.2</v>
      </c>
      <c r="AB72" s="26">
        <f t="shared" si="45"/>
        <v>824</v>
      </c>
      <c r="AC72" s="58">
        <f t="shared" si="45"/>
        <v>24.2</v>
      </c>
      <c r="AD72" s="91">
        <v>735</v>
      </c>
      <c r="AE72" s="57">
        <f t="shared" si="31"/>
        <v>81.305309734513273</v>
      </c>
      <c r="AF72" s="91"/>
      <c r="AG72" s="91">
        <v>134</v>
      </c>
      <c r="AH72" s="91">
        <v>134</v>
      </c>
      <c r="AI72" s="91">
        <v>42</v>
      </c>
      <c r="AJ72" s="91"/>
      <c r="AK72" s="91"/>
      <c r="AL72" s="91"/>
      <c r="AM72" s="91"/>
      <c r="AN72" s="91"/>
      <c r="AO72" s="91"/>
      <c r="AP72" s="91"/>
      <c r="AQ72" s="91"/>
      <c r="AR72" s="88">
        <f t="shared" si="46"/>
        <v>0</v>
      </c>
      <c r="AS72" s="57">
        <f t="shared" si="46"/>
        <v>0</v>
      </c>
      <c r="AT72" s="88"/>
      <c r="AU72" s="88"/>
      <c r="AV72" s="88"/>
      <c r="AW72" s="88"/>
      <c r="AX72" s="90">
        <f t="shared" si="47"/>
        <v>0</v>
      </c>
      <c r="AY72" s="58">
        <f t="shared" si="48"/>
        <v>0</v>
      </c>
      <c r="AZ72" s="88"/>
      <c r="BA72" s="90">
        <f t="shared" si="49"/>
        <v>0</v>
      </c>
      <c r="BB72" s="55"/>
      <c r="BC72" s="55"/>
      <c r="BD72" s="55"/>
    </row>
    <row r="73" spans="1:56">
      <c r="A73" s="49" t="s">
        <v>104</v>
      </c>
      <c r="B73" s="39" t="s">
        <v>137</v>
      </c>
      <c r="C73" s="51" t="s">
        <v>138</v>
      </c>
      <c r="D73" s="51" t="s">
        <v>139</v>
      </c>
      <c r="E73" s="39">
        <v>5</v>
      </c>
      <c r="F73" s="52" t="s">
        <v>144</v>
      </c>
      <c r="G73" s="53">
        <v>193</v>
      </c>
      <c r="H73" s="53">
        <v>678</v>
      </c>
      <c r="I73" s="87"/>
      <c r="J73" s="87"/>
      <c r="K73" s="87"/>
      <c r="L73" s="87"/>
      <c r="M73" s="87"/>
      <c r="N73" s="87"/>
      <c r="O73" s="88">
        <f t="shared" si="42"/>
        <v>0</v>
      </c>
      <c r="P73" s="88">
        <f t="shared" si="43"/>
        <v>0</v>
      </c>
      <c r="Q73" s="88">
        <f t="shared" si="43"/>
        <v>0</v>
      </c>
      <c r="R73" s="88">
        <f t="shared" si="44"/>
        <v>0</v>
      </c>
      <c r="S73" s="87"/>
      <c r="T73" s="87"/>
      <c r="U73" s="87"/>
      <c r="V73" s="87"/>
      <c r="W73" s="87"/>
      <c r="X73" s="87"/>
      <c r="Y73" s="87"/>
      <c r="Z73" s="89"/>
      <c r="AA73" s="89"/>
      <c r="AB73" s="26">
        <f t="shared" si="45"/>
        <v>0</v>
      </c>
      <c r="AC73" s="58">
        <f t="shared" si="45"/>
        <v>0</v>
      </c>
      <c r="AD73" s="88"/>
      <c r="AE73" s="57">
        <f t="shared" si="31"/>
        <v>0</v>
      </c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>
        <f t="shared" si="46"/>
        <v>0</v>
      </c>
      <c r="AS73" s="57">
        <f t="shared" si="46"/>
        <v>0</v>
      </c>
      <c r="AT73" s="88"/>
      <c r="AU73" s="88"/>
      <c r="AV73" s="88"/>
      <c r="AW73" s="88"/>
      <c r="AX73" s="90">
        <f t="shared" si="47"/>
        <v>0</v>
      </c>
      <c r="AY73" s="58">
        <f t="shared" si="48"/>
        <v>0</v>
      </c>
      <c r="AZ73" s="88"/>
      <c r="BA73" s="90">
        <f t="shared" si="49"/>
        <v>0</v>
      </c>
      <c r="BB73" s="55"/>
      <c r="BC73" s="55"/>
      <c r="BD73" s="55"/>
    </row>
    <row r="74" spans="1:56">
      <c r="A74" s="18" t="s">
        <v>104</v>
      </c>
      <c r="B74" s="39" t="s">
        <v>137</v>
      </c>
      <c r="C74" s="19" t="s">
        <v>138</v>
      </c>
      <c r="D74" s="51" t="s">
        <v>145</v>
      </c>
      <c r="E74" s="50">
        <v>6</v>
      </c>
      <c r="F74" s="21" t="s">
        <v>145</v>
      </c>
      <c r="G74" s="65">
        <v>154</v>
      </c>
      <c r="H74" s="65">
        <v>485</v>
      </c>
      <c r="I74" s="87">
        <v>415</v>
      </c>
      <c r="J74" s="87">
        <v>20</v>
      </c>
      <c r="K74" s="87">
        <v>6</v>
      </c>
      <c r="L74" s="87">
        <v>0</v>
      </c>
      <c r="M74" s="87">
        <v>0</v>
      </c>
      <c r="N74" s="87">
        <v>0</v>
      </c>
      <c r="O74" s="88">
        <f t="shared" si="42"/>
        <v>415</v>
      </c>
      <c r="P74" s="88">
        <f t="shared" si="43"/>
        <v>20</v>
      </c>
      <c r="Q74" s="88">
        <f t="shared" si="43"/>
        <v>6</v>
      </c>
      <c r="R74" s="88">
        <f t="shared" si="44"/>
        <v>441</v>
      </c>
      <c r="S74" s="88">
        <v>11.36</v>
      </c>
      <c r="T74" s="88"/>
      <c r="U74" s="88"/>
      <c r="V74" s="88"/>
      <c r="W74" s="88"/>
      <c r="X74" s="88"/>
      <c r="Y74" s="88"/>
      <c r="Z74" s="89"/>
      <c r="AA74" s="89"/>
      <c r="AB74" s="26">
        <f t="shared" si="45"/>
        <v>441</v>
      </c>
      <c r="AC74" s="58">
        <f t="shared" si="45"/>
        <v>11.36</v>
      </c>
      <c r="AD74" s="88">
        <v>150</v>
      </c>
      <c r="AE74" s="57">
        <f t="shared" si="31"/>
        <v>97.402597402597408</v>
      </c>
      <c r="AF74" s="88"/>
      <c r="AG74" s="88">
        <v>118</v>
      </c>
      <c r="AH74" s="88">
        <v>117</v>
      </c>
      <c r="AI74" s="88">
        <v>78</v>
      </c>
      <c r="AJ74" s="88"/>
      <c r="AK74" s="88"/>
      <c r="AL74" s="88"/>
      <c r="AM74" s="88"/>
      <c r="AN74" s="88"/>
      <c r="AO74" s="88"/>
      <c r="AP74" s="88"/>
      <c r="AQ74" s="88"/>
      <c r="AR74" s="88">
        <f t="shared" si="46"/>
        <v>0</v>
      </c>
      <c r="AS74" s="57">
        <f t="shared" si="46"/>
        <v>0</v>
      </c>
      <c r="AT74" s="88"/>
      <c r="AU74" s="88"/>
      <c r="AV74" s="88"/>
      <c r="AW74" s="88"/>
      <c r="AX74" s="90">
        <f t="shared" si="47"/>
        <v>0</v>
      </c>
      <c r="AY74" s="58">
        <f t="shared" si="48"/>
        <v>0</v>
      </c>
      <c r="AZ74" s="88"/>
      <c r="BA74" s="90">
        <f t="shared" si="49"/>
        <v>0</v>
      </c>
      <c r="BB74" s="55"/>
      <c r="BC74" s="55"/>
      <c r="BD74" s="55"/>
    </row>
    <row r="75" spans="1:56">
      <c r="A75" s="49" t="s">
        <v>104</v>
      </c>
      <c r="B75" s="39" t="s">
        <v>137</v>
      </c>
      <c r="C75" s="51" t="s">
        <v>138</v>
      </c>
      <c r="D75" s="51" t="s">
        <v>145</v>
      </c>
      <c r="E75" s="39">
        <v>7</v>
      </c>
      <c r="F75" s="52" t="s">
        <v>146</v>
      </c>
      <c r="G75" s="53">
        <v>850</v>
      </c>
      <c r="H75" s="53">
        <v>2674</v>
      </c>
      <c r="I75" s="87">
        <v>735</v>
      </c>
      <c r="J75" s="87">
        <v>23</v>
      </c>
      <c r="K75" s="87">
        <v>10</v>
      </c>
      <c r="L75" s="87">
        <v>0</v>
      </c>
      <c r="M75" s="87">
        <v>0</v>
      </c>
      <c r="N75" s="87">
        <v>0</v>
      </c>
      <c r="O75" s="88">
        <f t="shared" si="42"/>
        <v>735</v>
      </c>
      <c r="P75" s="88">
        <f t="shared" si="43"/>
        <v>23</v>
      </c>
      <c r="Q75" s="88">
        <f t="shared" si="43"/>
        <v>10</v>
      </c>
      <c r="R75" s="88">
        <f t="shared" si="44"/>
        <v>768</v>
      </c>
      <c r="S75" s="88">
        <v>16.03</v>
      </c>
      <c r="T75" s="88"/>
      <c r="U75" s="88"/>
      <c r="V75" s="88"/>
      <c r="W75" s="88"/>
      <c r="X75" s="88"/>
      <c r="Y75" s="88"/>
      <c r="Z75" s="89"/>
      <c r="AA75" s="89"/>
      <c r="AB75" s="26">
        <f t="shared" si="45"/>
        <v>768</v>
      </c>
      <c r="AC75" s="58">
        <f t="shared" si="45"/>
        <v>16.03</v>
      </c>
      <c r="AD75" s="88">
        <v>550</v>
      </c>
      <c r="AE75" s="57">
        <f t="shared" si="31"/>
        <v>64.705882352941174</v>
      </c>
      <c r="AF75" s="88"/>
      <c r="AG75" s="88">
        <v>112</v>
      </c>
      <c r="AH75" s="88">
        <v>41</v>
      </c>
      <c r="AI75" s="88">
        <v>23</v>
      </c>
      <c r="AJ75" s="88"/>
      <c r="AK75" s="88"/>
      <c r="AL75" s="88"/>
      <c r="AM75" s="88"/>
      <c r="AN75" s="88"/>
      <c r="AO75" s="88"/>
      <c r="AP75" s="88"/>
      <c r="AQ75" s="88"/>
      <c r="AR75" s="88">
        <f t="shared" si="46"/>
        <v>0</v>
      </c>
      <c r="AS75" s="57">
        <f t="shared" si="46"/>
        <v>0</v>
      </c>
      <c r="AT75" s="88"/>
      <c r="AU75" s="88"/>
      <c r="AV75" s="88"/>
      <c r="AW75" s="88"/>
      <c r="AX75" s="90">
        <f t="shared" si="47"/>
        <v>0</v>
      </c>
      <c r="AY75" s="58">
        <f t="shared" si="48"/>
        <v>0</v>
      </c>
      <c r="AZ75" s="88"/>
      <c r="BA75" s="90">
        <f t="shared" si="49"/>
        <v>0</v>
      </c>
      <c r="BB75" s="55"/>
      <c r="BC75" s="55"/>
      <c r="BD75" s="55"/>
    </row>
    <row r="76" spans="1:56">
      <c r="A76" s="49" t="s">
        <v>104</v>
      </c>
      <c r="B76" s="39" t="s">
        <v>137</v>
      </c>
      <c r="C76" s="51" t="s">
        <v>138</v>
      </c>
      <c r="D76" s="51" t="s">
        <v>145</v>
      </c>
      <c r="E76" s="50">
        <v>8</v>
      </c>
      <c r="F76" s="52" t="s">
        <v>147</v>
      </c>
      <c r="G76" s="42">
        <v>749</v>
      </c>
      <c r="H76" s="50">
        <v>2630</v>
      </c>
      <c r="I76" s="87">
        <v>8</v>
      </c>
      <c r="J76" s="87">
        <v>0</v>
      </c>
      <c r="K76" s="87">
        <v>0</v>
      </c>
      <c r="L76" s="87">
        <v>0</v>
      </c>
      <c r="M76" s="87">
        <v>0</v>
      </c>
      <c r="N76" s="87">
        <v>0</v>
      </c>
      <c r="O76" s="88">
        <f t="shared" si="42"/>
        <v>8</v>
      </c>
      <c r="P76" s="88">
        <f t="shared" si="43"/>
        <v>0</v>
      </c>
      <c r="Q76" s="88">
        <f t="shared" si="43"/>
        <v>0</v>
      </c>
      <c r="R76" s="88">
        <f t="shared" si="44"/>
        <v>8</v>
      </c>
      <c r="S76" s="88">
        <v>0.45</v>
      </c>
      <c r="T76" s="88"/>
      <c r="U76" s="88"/>
      <c r="V76" s="88"/>
      <c r="W76" s="88"/>
      <c r="X76" s="88"/>
      <c r="Y76" s="88"/>
      <c r="Z76" s="89"/>
      <c r="AA76" s="89"/>
      <c r="AB76" s="26">
        <f t="shared" si="45"/>
        <v>8</v>
      </c>
      <c r="AC76" s="58">
        <f t="shared" si="45"/>
        <v>0.45</v>
      </c>
      <c r="AD76" s="88">
        <v>5</v>
      </c>
      <c r="AE76" s="57">
        <f t="shared" si="31"/>
        <v>0.66755674232309747</v>
      </c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>
        <f t="shared" si="46"/>
        <v>0</v>
      </c>
      <c r="AS76" s="57">
        <f t="shared" si="46"/>
        <v>0</v>
      </c>
      <c r="AT76" s="88"/>
      <c r="AU76" s="88"/>
      <c r="AV76" s="88"/>
      <c r="AW76" s="88"/>
      <c r="AX76" s="90">
        <f t="shared" si="47"/>
        <v>0</v>
      </c>
      <c r="AY76" s="58">
        <f t="shared" si="48"/>
        <v>0</v>
      </c>
      <c r="AZ76" s="88"/>
      <c r="BA76" s="90">
        <f t="shared" si="49"/>
        <v>0</v>
      </c>
      <c r="BB76" s="55"/>
      <c r="BC76" s="55"/>
      <c r="BD76" s="55"/>
    </row>
    <row r="77" spans="1:56">
      <c r="A77" s="38" t="s">
        <v>104</v>
      </c>
      <c r="B77" s="39" t="s">
        <v>137</v>
      </c>
      <c r="C77" s="40" t="s">
        <v>138</v>
      </c>
      <c r="D77" s="51" t="s">
        <v>626</v>
      </c>
      <c r="E77" s="39">
        <v>9</v>
      </c>
      <c r="F77" s="41" t="s">
        <v>148</v>
      </c>
      <c r="G77" s="42">
        <v>200</v>
      </c>
      <c r="H77" s="42">
        <v>630</v>
      </c>
      <c r="I77" s="54">
        <v>13</v>
      </c>
      <c r="J77" s="54">
        <v>2</v>
      </c>
      <c r="K77" s="54">
        <v>11</v>
      </c>
      <c r="L77" s="54">
        <v>4</v>
      </c>
      <c r="M77" s="54">
        <v>0</v>
      </c>
      <c r="N77" s="54">
        <v>0</v>
      </c>
      <c r="O77" s="55">
        <f t="shared" si="42"/>
        <v>17</v>
      </c>
      <c r="P77" s="55">
        <f t="shared" si="43"/>
        <v>2</v>
      </c>
      <c r="Q77" s="55">
        <f t="shared" si="43"/>
        <v>11</v>
      </c>
      <c r="R77" s="44">
        <f t="shared" si="44"/>
        <v>30</v>
      </c>
      <c r="S77" s="58">
        <v>1.3</v>
      </c>
      <c r="T77" s="54">
        <v>17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6">
        <v>0</v>
      </c>
      <c r="AA77" s="56">
        <v>0</v>
      </c>
      <c r="AB77" s="26">
        <f t="shared" si="45"/>
        <v>30</v>
      </c>
      <c r="AC77" s="58">
        <f t="shared" si="45"/>
        <v>1.3</v>
      </c>
      <c r="AD77" s="55">
        <v>25</v>
      </c>
      <c r="AE77" s="57">
        <f t="shared" si="31"/>
        <v>12.5</v>
      </c>
      <c r="AF77" s="43"/>
      <c r="AG77" s="55">
        <v>174</v>
      </c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44">
        <f t="shared" si="46"/>
        <v>0</v>
      </c>
      <c r="AS77" s="47">
        <f t="shared" si="46"/>
        <v>0</v>
      </c>
      <c r="AT77" s="58"/>
      <c r="AU77" s="58"/>
      <c r="AV77" s="58"/>
      <c r="AW77" s="59"/>
      <c r="AX77" s="47">
        <f t="shared" si="47"/>
        <v>0</v>
      </c>
      <c r="AY77" s="58">
        <f t="shared" si="48"/>
        <v>0</v>
      </c>
      <c r="AZ77" s="58"/>
      <c r="BA77" s="90">
        <f t="shared" si="49"/>
        <v>0</v>
      </c>
      <c r="BB77" s="58"/>
      <c r="BC77" s="339"/>
      <c r="BD77" s="55"/>
    </row>
    <row r="78" spans="1:56">
      <c r="A78" s="49" t="s">
        <v>104</v>
      </c>
      <c r="B78" s="39" t="s">
        <v>137</v>
      </c>
      <c r="C78" s="51" t="s">
        <v>138</v>
      </c>
      <c r="D78" s="51" t="s">
        <v>626</v>
      </c>
      <c r="E78" s="50">
        <v>10</v>
      </c>
      <c r="F78" s="52" t="s">
        <v>149</v>
      </c>
      <c r="G78" s="53">
        <v>185</v>
      </c>
      <c r="H78" s="53">
        <v>583</v>
      </c>
      <c r="I78" s="54">
        <v>81</v>
      </c>
      <c r="J78" s="54">
        <v>7</v>
      </c>
      <c r="K78" s="54">
        <v>0</v>
      </c>
      <c r="L78" s="54">
        <v>1</v>
      </c>
      <c r="M78" s="54">
        <v>0</v>
      </c>
      <c r="N78" s="54">
        <v>0</v>
      </c>
      <c r="O78" s="55">
        <f t="shared" si="42"/>
        <v>82</v>
      </c>
      <c r="P78" s="55">
        <f t="shared" si="43"/>
        <v>7</v>
      </c>
      <c r="Q78" s="55">
        <f t="shared" si="43"/>
        <v>0</v>
      </c>
      <c r="R78" s="44">
        <f t="shared" si="44"/>
        <v>89</v>
      </c>
      <c r="S78" s="55">
        <v>0.3</v>
      </c>
      <c r="T78" s="55">
        <v>82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6">
        <v>0</v>
      </c>
      <c r="AA78" s="56">
        <v>0</v>
      </c>
      <c r="AB78" s="26">
        <f t="shared" si="45"/>
        <v>89</v>
      </c>
      <c r="AC78" s="58">
        <f t="shared" si="45"/>
        <v>0.3</v>
      </c>
      <c r="AD78" s="55">
        <v>80</v>
      </c>
      <c r="AE78" s="57">
        <f t="shared" si="31"/>
        <v>43.243243243243242</v>
      </c>
      <c r="AF78" s="43"/>
      <c r="AG78" s="342">
        <v>119</v>
      </c>
      <c r="AH78" s="342">
        <v>120</v>
      </c>
      <c r="AI78" s="60">
        <v>32</v>
      </c>
      <c r="AJ78" s="60"/>
      <c r="AK78" s="60"/>
      <c r="AL78" s="60"/>
      <c r="AM78" s="60"/>
      <c r="AN78" s="60"/>
      <c r="AO78" s="60"/>
      <c r="AP78" s="60"/>
      <c r="AQ78" s="60"/>
      <c r="AR78" s="44">
        <f t="shared" si="46"/>
        <v>0</v>
      </c>
      <c r="AS78" s="47">
        <f t="shared" si="46"/>
        <v>0</v>
      </c>
      <c r="AT78" s="58"/>
      <c r="AU78" s="58"/>
      <c r="AV78" s="58"/>
      <c r="AW78" s="59"/>
      <c r="AX78" s="47">
        <f t="shared" si="47"/>
        <v>0</v>
      </c>
      <c r="AY78" s="58">
        <f t="shared" si="48"/>
        <v>0</v>
      </c>
      <c r="AZ78" s="58"/>
      <c r="BA78" s="90">
        <f t="shared" si="49"/>
        <v>0</v>
      </c>
      <c r="BB78" s="58"/>
      <c r="BC78" s="339"/>
      <c r="BD78" s="55"/>
    </row>
    <row r="79" spans="1:56">
      <c r="A79" s="49" t="s">
        <v>104</v>
      </c>
      <c r="B79" s="39" t="s">
        <v>137</v>
      </c>
      <c r="C79" s="51" t="s">
        <v>138</v>
      </c>
      <c r="D79" s="102" t="s">
        <v>150</v>
      </c>
      <c r="E79" s="39">
        <v>11</v>
      </c>
      <c r="F79" s="103" t="s">
        <v>151</v>
      </c>
      <c r="G79" s="53">
        <v>580</v>
      </c>
      <c r="H79" s="53">
        <v>1824</v>
      </c>
      <c r="I79" s="87">
        <v>161</v>
      </c>
      <c r="J79" s="87">
        <v>21</v>
      </c>
      <c r="K79" s="87">
        <v>43</v>
      </c>
      <c r="L79" s="87">
        <v>0</v>
      </c>
      <c r="M79" s="87">
        <v>0</v>
      </c>
      <c r="N79" s="87">
        <v>0</v>
      </c>
      <c r="O79" s="88">
        <f t="shared" si="42"/>
        <v>161</v>
      </c>
      <c r="P79" s="88">
        <f t="shared" si="43"/>
        <v>21</v>
      </c>
      <c r="Q79" s="88">
        <f t="shared" si="43"/>
        <v>43</v>
      </c>
      <c r="R79" s="88">
        <f t="shared" si="44"/>
        <v>225</v>
      </c>
      <c r="S79" s="88">
        <v>4.05</v>
      </c>
      <c r="T79" s="88"/>
      <c r="U79" s="88"/>
      <c r="V79" s="88"/>
      <c r="W79" s="88"/>
      <c r="X79" s="88"/>
      <c r="Y79" s="88"/>
      <c r="Z79" s="89"/>
      <c r="AA79" s="89"/>
      <c r="AB79" s="26">
        <f t="shared" si="45"/>
        <v>225</v>
      </c>
      <c r="AC79" s="58">
        <f t="shared" si="45"/>
        <v>4.05</v>
      </c>
      <c r="AD79" s="88">
        <v>218</v>
      </c>
      <c r="AE79" s="57">
        <f t="shared" si="31"/>
        <v>37.586206896551722</v>
      </c>
      <c r="AF79" s="88"/>
      <c r="AG79" s="91">
        <v>9</v>
      </c>
      <c r="AH79" s="91"/>
      <c r="AI79" s="88"/>
      <c r="AJ79" s="88"/>
      <c r="AK79" s="88"/>
      <c r="AL79" s="88"/>
      <c r="AM79" s="88"/>
      <c r="AN79" s="88"/>
      <c r="AO79" s="88"/>
      <c r="AP79" s="88"/>
      <c r="AQ79" s="88"/>
      <c r="AR79" s="88">
        <f t="shared" si="46"/>
        <v>0</v>
      </c>
      <c r="AS79" s="57">
        <f t="shared" si="46"/>
        <v>0</v>
      </c>
      <c r="AT79" s="57">
        <v>6.8</v>
      </c>
      <c r="AU79" s="57">
        <v>10.86</v>
      </c>
      <c r="AV79" s="57">
        <v>0</v>
      </c>
      <c r="AW79" s="57">
        <v>0</v>
      </c>
      <c r="AX79" s="90">
        <f t="shared" si="47"/>
        <v>17.66</v>
      </c>
      <c r="AY79" s="58">
        <f t="shared" si="48"/>
        <v>17.66</v>
      </c>
      <c r="AZ79" s="88"/>
      <c r="BA79" s="90">
        <f t="shared" si="49"/>
        <v>17.66</v>
      </c>
      <c r="BB79" s="55"/>
      <c r="BC79" s="55"/>
      <c r="BD79" s="55"/>
    </row>
    <row r="80" spans="1:56">
      <c r="A80" s="49" t="s">
        <v>104</v>
      </c>
      <c r="B80" s="39" t="s">
        <v>137</v>
      </c>
      <c r="C80" s="51" t="s">
        <v>138</v>
      </c>
      <c r="D80" s="51" t="s">
        <v>152</v>
      </c>
      <c r="E80" s="50">
        <v>12</v>
      </c>
      <c r="F80" s="52" t="s">
        <v>153</v>
      </c>
      <c r="G80" s="53">
        <v>223</v>
      </c>
      <c r="H80" s="53">
        <v>702</v>
      </c>
      <c r="I80" s="87">
        <v>579</v>
      </c>
      <c r="J80" s="87">
        <v>31</v>
      </c>
      <c r="K80" s="87">
        <v>21</v>
      </c>
      <c r="L80" s="87">
        <v>20</v>
      </c>
      <c r="M80" s="87">
        <v>10</v>
      </c>
      <c r="N80" s="87">
        <v>0</v>
      </c>
      <c r="O80" s="88">
        <f t="shared" si="42"/>
        <v>599</v>
      </c>
      <c r="P80" s="88">
        <f t="shared" si="43"/>
        <v>41</v>
      </c>
      <c r="Q80" s="88">
        <f t="shared" si="43"/>
        <v>21</v>
      </c>
      <c r="R80" s="88">
        <f t="shared" si="44"/>
        <v>661</v>
      </c>
      <c r="S80" s="88">
        <v>7.27</v>
      </c>
      <c r="T80" s="88"/>
      <c r="U80" s="88"/>
      <c r="V80" s="88"/>
      <c r="W80" s="88"/>
      <c r="X80" s="88"/>
      <c r="Y80" s="88"/>
      <c r="Z80" s="89"/>
      <c r="AA80" s="89"/>
      <c r="AB80" s="26">
        <f t="shared" si="45"/>
        <v>661</v>
      </c>
      <c r="AC80" s="58">
        <f t="shared" si="45"/>
        <v>7.27</v>
      </c>
      <c r="AD80" s="88">
        <v>223</v>
      </c>
      <c r="AE80" s="57">
        <f t="shared" si="31"/>
        <v>100</v>
      </c>
      <c r="AF80" s="88">
        <v>1</v>
      </c>
      <c r="AG80" s="104">
        <v>45</v>
      </c>
      <c r="AH80" s="104">
        <v>46</v>
      </c>
      <c r="AI80" s="91"/>
      <c r="AJ80" s="91"/>
      <c r="AK80" s="91"/>
      <c r="AL80" s="91"/>
      <c r="AM80" s="91"/>
      <c r="AN80" s="91"/>
      <c r="AO80" s="91"/>
      <c r="AP80" s="91">
        <v>10</v>
      </c>
      <c r="AQ80" s="105">
        <v>7.36</v>
      </c>
      <c r="AR80" s="88">
        <f t="shared" si="46"/>
        <v>10</v>
      </c>
      <c r="AS80" s="57">
        <f t="shared" si="46"/>
        <v>7.36</v>
      </c>
      <c r="AT80" s="57">
        <v>5.7</v>
      </c>
      <c r="AU80" s="57">
        <v>3.6</v>
      </c>
      <c r="AV80" s="57">
        <v>0</v>
      </c>
      <c r="AW80" s="57">
        <v>0</v>
      </c>
      <c r="AX80" s="90">
        <f t="shared" si="47"/>
        <v>9.3000000000000007</v>
      </c>
      <c r="AY80" s="58">
        <f t="shared" si="48"/>
        <v>16.66</v>
      </c>
      <c r="AZ80" s="88"/>
      <c r="BA80" s="90">
        <f t="shared" si="49"/>
        <v>16.66</v>
      </c>
      <c r="BB80" s="55">
        <v>1</v>
      </c>
      <c r="BC80" s="55">
        <v>0.14000000000000001</v>
      </c>
      <c r="BD80" s="55"/>
    </row>
    <row r="81" spans="1:56">
      <c r="A81" s="49" t="s">
        <v>104</v>
      </c>
      <c r="B81" s="39" t="s">
        <v>137</v>
      </c>
      <c r="C81" s="51" t="s">
        <v>138</v>
      </c>
      <c r="D81" s="51" t="s">
        <v>154</v>
      </c>
      <c r="E81" s="39">
        <v>13</v>
      </c>
      <c r="F81" s="52" t="s">
        <v>155</v>
      </c>
      <c r="G81" s="53">
        <v>202</v>
      </c>
      <c r="H81" s="53">
        <v>710</v>
      </c>
      <c r="I81" s="87">
        <v>614</v>
      </c>
      <c r="J81" s="87">
        <v>13</v>
      </c>
      <c r="K81" s="87">
        <v>127</v>
      </c>
      <c r="L81" s="87">
        <v>0</v>
      </c>
      <c r="M81" s="87">
        <v>0</v>
      </c>
      <c r="N81" s="87">
        <v>0</v>
      </c>
      <c r="O81" s="88">
        <f t="shared" si="42"/>
        <v>614</v>
      </c>
      <c r="P81" s="88">
        <f t="shared" si="43"/>
        <v>13</v>
      </c>
      <c r="Q81" s="88">
        <f t="shared" si="43"/>
        <v>127</v>
      </c>
      <c r="R81" s="88">
        <f t="shared" si="44"/>
        <v>754</v>
      </c>
      <c r="S81" s="88">
        <v>34.549999999999997</v>
      </c>
      <c r="T81" s="88">
        <v>143</v>
      </c>
      <c r="U81" s="88">
        <v>0.6</v>
      </c>
      <c r="V81" s="88">
        <v>471</v>
      </c>
      <c r="W81" s="88">
        <v>33.950000000000003</v>
      </c>
      <c r="X81" s="88">
        <v>0</v>
      </c>
      <c r="Y81" s="88">
        <v>0</v>
      </c>
      <c r="Z81" s="89">
        <v>27</v>
      </c>
      <c r="AA81" s="89">
        <v>2.89</v>
      </c>
      <c r="AB81" s="26">
        <f t="shared" si="45"/>
        <v>781</v>
      </c>
      <c r="AC81" s="58">
        <f t="shared" si="45"/>
        <v>37.44</v>
      </c>
      <c r="AD81" s="88">
        <v>202</v>
      </c>
      <c r="AE81" s="57">
        <f t="shared" si="31"/>
        <v>100</v>
      </c>
      <c r="AF81" s="88">
        <v>2</v>
      </c>
      <c r="AG81" s="88">
        <v>244</v>
      </c>
      <c r="AH81" s="88">
        <v>242</v>
      </c>
      <c r="AI81" s="88"/>
      <c r="AJ81" s="88"/>
      <c r="AK81" s="88"/>
      <c r="AL81" s="88"/>
      <c r="AM81" s="88"/>
      <c r="AN81" s="88">
        <v>19</v>
      </c>
      <c r="AO81" s="57">
        <v>2.0099999999999998</v>
      </c>
      <c r="AP81" s="88">
        <v>323</v>
      </c>
      <c r="AQ81" s="57">
        <v>646.88</v>
      </c>
      <c r="AR81" s="88">
        <f t="shared" si="46"/>
        <v>342</v>
      </c>
      <c r="AS81" s="57">
        <f t="shared" si="46"/>
        <v>648.89</v>
      </c>
      <c r="AT81" s="57">
        <v>781</v>
      </c>
      <c r="AU81" s="57">
        <v>0</v>
      </c>
      <c r="AV81" s="57">
        <v>89.9</v>
      </c>
      <c r="AW81" s="57">
        <v>3712</v>
      </c>
      <c r="AX81" s="90">
        <f t="shared" si="47"/>
        <v>4582.8999999999996</v>
      </c>
      <c r="AY81" s="58">
        <f t="shared" si="48"/>
        <v>5231.79</v>
      </c>
      <c r="AZ81" s="88"/>
      <c r="BA81" s="90">
        <f t="shared" si="49"/>
        <v>5231.79</v>
      </c>
      <c r="BB81" s="55">
        <v>7</v>
      </c>
      <c r="BC81" s="55">
        <v>3.57</v>
      </c>
      <c r="BD81" s="55"/>
    </row>
    <row r="82" spans="1:56">
      <c r="A82" s="49" t="s">
        <v>104</v>
      </c>
      <c r="B82" s="39" t="s">
        <v>137</v>
      </c>
      <c r="C82" s="51" t="s">
        <v>138</v>
      </c>
      <c r="D82" s="51" t="s">
        <v>156</v>
      </c>
      <c r="E82" s="50">
        <v>14</v>
      </c>
      <c r="F82" s="52" t="s">
        <v>157</v>
      </c>
      <c r="G82" s="53">
        <v>205</v>
      </c>
      <c r="H82" s="53">
        <v>719</v>
      </c>
      <c r="I82" s="87">
        <v>300</v>
      </c>
      <c r="J82" s="87">
        <v>0</v>
      </c>
      <c r="K82" s="87">
        <v>0</v>
      </c>
      <c r="L82" s="87">
        <v>0</v>
      </c>
      <c r="M82" s="87">
        <v>0</v>
      </c>
      <c r="N82" s="87">
        <v>0</v>
      </c>
      <c r="O82" s="88">
        <f t="shared" si="42"/>
        <v>300</v>
      </c>
      <c r="P82" s="88">
        <f t="shared" si="43"/>
        <v>0</v>
      </c>
      <c r="Q82" s="88">
        <f t="shared" si="43"/>
        <v>0</v>
      </c>
      <c r="R82" s="88">
        <f t="shared" si="44"/>
        <v>300</v>
      </c>
      <c r="S82" s="88">
        <v>2.5499999999999998</v>
      </c>
      <c r="T82" s="88"/>
      <c r="U82" s="88"/>
      <c r="V82" s="88"/>
      <c r="W82" s="88"/>
      <c r="X82" s="88"/>
      <c r="Y82" s="88"/>
      <c r="Z82" s="89">
        <v>2215</v>
      </c>
      <c r="AA82" s="88">
        <v>98.56</v>
      </c>
      <c r="AB82" s="26">
        <f t="shared" si="45"/>
        <v>2515</v>
      </c>
      <c r="AC82" s="58">
        <f t="shared" si="45"/>
        <v>101.11</v>
      </c>
      <c r="AD82" s="88">
        <v>205</v>
      </c>
      <c r="AE82" s="57">
        <f t="shared" si="31"/>
        <v>100</v>
      </c>
      <c r="AF82" s="88">
        <v>3</v>
      </c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>
        <f t="shared" si="46"/>
        <v>0</v>
      </c>
      <c r="AS82" s="57">
        <f t="shared" si="46"/>
        <v>0</v>
      </c>
      <c r="AT82" s="88"/>
      <c r="AU82" s="88"/>
      <c r="AV82" s="88"/>
      <c r="AW82" s="88"/>
      <c r="AX82" s="90">
        <f t="shared" si="47"/>
        <v>0</v>
      </c>
      <c r="AY82" s="58">
        <f t="shared" si="48"/>
        <v>0</v>
      </c>
      <c r="AZ82" s="88"/>
      <c r="BA82" s="90">
        <f t="shared" si="49"/>
        <v>0</v>
      </c>
      <c r="BB82" s="55"/>
      <c r="BC82" s="55"/>
      <c r="BD82" s="55"/>
    </row>
    <row r="83" spans="1:56">
      <c r="A83" s="49" t="s">
        <v>104</v>
      </c>
      <c r="B83" s="50" t="s">
        <v>137</v>
      </c>
      <c r="C83" s="51" t="s">
        <v>138</v>
      </c>
      <c r="D83" s="51" t="s">
        <v>158</v>
      </c>
      <c r="E83" s="39">
        <v>15</v>
      </c>
      <c r="F83" s="52" t="s">
        <v>158</v>
      </c>
      <c r="G83" s="53">
        <v>205</v>
      </c>
      <c r="H83" s="53">
        <v>720</v>
      </c>
      <c r="I83" s="87">
        <v>498</v>
      </c>
      <c r="J83" s="87">
        <v>21</v>
      </c>
      <c r="K83" s="87">
        <v>13</v>
      </c>
      <c r="L83" s="87">
        <v>3</v>
      </c>
      <c r="M83" s="87">
        <v>0</v>
      </c>
      <c r="N83" s="87">
        <v>0</v>
      </c>
      <c r="O83" s="88">
        <f t="shared" si="42"/>
        <v>501</v>
      </c>
      <c r="P83" s="88">
        <f t="shared" si="43"/>
        <v>21</v>
      </c>
      <c r="Q83" s="88">
        <f t="shared" si="43"/>
        <v>13</v>
      </c>
      <c r="R83" s="88">
        <f t="shared" si="44"/>
        <v>535</v>
      </c>
      <c r="S83" s="88">
        <v>3.98</v>
      </c>
      <c r="T83" s="88">
        <v>313</v>
      </c>
      <c r="U83" s="88">
        <v>1.89</v>
      </c>
      <c r="V83" s="88">
        <v>188</v>
      </c>
      <c r="W83" s="57">
        <v>2.2000000000000002</v>
      </c>
      <c r="X83" s="88">
        <v>0</v>
      </c>
      <c r="Y83" s="88">
        <v>0</v>
      </c>
      <c r="Z83" s="89"/>
      <c r="AA83" s="89"/>
      <c r="AB83" s="26">
        <f t="shared" si="45"/>
        <v>535</v>
      </c>
      <c r="AC83" s="58">
        <f t="shared" si="45"/>
        <v>3.98</v>
      </c>
      <c r="AD83" s="88">
        <v>205</v>
      </c>
      <c r="AE83" s="57">
        <f t="shared" si="31"/>
        <v>100</v>
      </c>
      <c r="AF83" s="88">
        <v>4</v>
      </c>
      <c r="AG83" s="88">
        <v>565</v>
      </c>
      <c r="AH83" s="104">
        <v>563</v>
      </c>
      <c r="AI83" s="88">
        <v>2</v>
      </c>
      <c r="AJ83" s="88"/>
      <c r="AK83" s="88"/>
      <c r="AL83" s="88"/>
      <c r="AM83" s="88"/>
      <c r="AN83" s="88"/>
      <c r="AO83" s="88"/>
      <c r="AP83" s="88"/>
      <c r="AQ83" s="88"/>
      <c r="AR83" s="88">
        <f t="shared" si="46"/>
        <v>0</v>
      </c>
      <c r="AS83" s="57">
        <f t="shared" si="46"/>
        <v>0</v>
      </c>
      <c r="AT83" s="88"/>
      <c r="AU83" s="88"/>
      <c r="AV83" s="88"/>
      <c r="AW83" s="88"/>
      <c r="AX83" s="57">
        <f t="shared" si="47"/>
        <v>0</v>
      </c>
      <c r="AY83" s="58">
        <f t="shared" si="48"/>
        <v>0</v>
      </c>
      <c r="AZ83" s="88"/>
      <c r="BA83" s="90">
        <f t="shared" si="49"/>
        <v>0</v>
      </c>
      <c r="BB83" s="55"/>
      <c r="BC83" s="55"/>
      <c r="BD83" s="55"/>
    </row>
    <row r="84" spans="1:56">
      <c r="A84" s="18" t="s">
        <v>104</v>
      </c>
      <c r="B84" s="20" t="s">
        <v>159</v>
      </c>
      <c r="C84" s="19" t="s">
        <v>138</v>
      </c>
      <c r="D84" s="51" t="s">
        <v>160</v>
      </c>
      <c r="E84" s="50">
        <v>16</v>
      </c>
      <c r="F84" s="106" t="s">
        <v>161</v>
      </c>
      <c r="G84" s="107">
        <v>354</v>
      </c>
      <c r="H84" s="108">
        <v>1241</v>
      </c>
      <c r="I84" s="55"/>
      <c r="J84" s="55"/>
      <c r="K84" s="55"/>
      <c r="L84" s="55"/>
      <c r="M84" s="55"/>
      <c r="N84" s="55"/>
      <c r="O84" s="55">
        <f t="shared" si="42"/>
        <v>0</v>
      </c>
      <c r="P84" s="55">
        <f t="shared" si="43"/>
        <v>0</v>
      </c>
      <c r="Q84" s="55">
        <f t="shared" si="43"/>
        <v>0</v>
      </c>
      <c r="R84" s="44">
        <f t="shared" si="44"/>
        <v>0</v>
      </c>
      <c r="S84" s="44"/>
      <c r="T84" s="44"/>
      <c r="U84" s="44"/>
      <c r="V84" s="44"/>
      <c r="W84" s="44"/>
      <c r="X84" s="44"/>
      <c r="Y84" s="44"/>
      <c r="Z84" s="56"/>
      <c r="AA84" s="56"/>
      <c r="AB84" s="26">
        <f t="shared" si="45"/>
        <v>0</v>
      </c>
      <c r="AC84" s="58">
        <f t="shared" si="45"/>
        <v>0</v>
      </c>
      <c r="AD84" s="55"/>
      <c r="AE84" s="57">
        <f t="shared" si="31"/>
        <v>0</v>
      </c>
      <c r="AF84" s="43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44">
        <f t="shared" si="46"/>
        <v>0</v>
      </c>
      <c r="AS84" s="47">
        <f t="shared" si="46"/>
        <v>0</v>
      </c>
      <c r="AT84" s="58"/>
      <c r="AU84" s="58"/>
      <c r="AV84" s="58"/>
      <c r="AW84" s="59"/>
      <c r="AX84" s="47">
        <f t="shared" si="47"/>
        <v>0</v>
      </c>
      <c r="AY84" s="58">
        <f t="shared" si="48"/>
        <v>0</v>
      </c>
      <c r="AZ84" s="58"/>
      <c r="BA84" s="90">
        <f t="shared" si="49"/>
        <v>0</v>
      </c>
      <c r="BB84" s="58"/>
      <c r="BC84" s="339"/>
      <c r="BD84" s="55"/>
    </row>
    <row r="85" spans="1:56">
      <c r="A85" s="18" t="s">
        <v>104</v>
      </c>
      <c r="B85" s="20" t="s">
        <v>159</v>
      </c>
      <c r="C85" s="19" t="s">
        <v>138</v>
      </c>
      <c r="D85" s="51" t="s">
        <v>634</v>
      </c>
      <c r="E85" s="39">
        <v>17</v>
      </c>
      <c r="F85" s="103" t="s">
        <v>162</v>
      </c>
      <c r="G85" s="50">
        <v>217</v>
      </c>
      <c r="H85" s="50">
        <v>763</v>
      </c>
      <c r="I85" s="130"/>
      <c r="J85" s="130"/>
      <c r="K85" s="130"/>
      <c r="L85" s="130"/>
      <c r="M85" s="130"/>
      <c r="N85" s="130"/>
      <c r="O85" s="55">
        <f t="shared" si="42"/>
        <v>0</v>
      </c>
      <c r="P85" s="55">
        <f t="shared" si="43"/>
        <v>0</v>
      </c>
      <c r="Q85" s="55">
        <f t="shared" si="43"/>
        <v>0</v>
      </c>
      <c r="R85" s="44">
        <f t="shared" si="44"/>
        <v>0</v>
      </c>
      <c r="S85" s="44"/>
      <c r="T85" s="44"/>
      <c r="U85" s="44"/>
      <c r="V85" s="44"/>
      <c r="W85" s="44"/>
      <c r="X85" s="44"/>
      <c r="Y85" s="44"/>
      <c r="Z85" s="130"/>
      <c r="AA85" s="130"/>
      <c r="AB85" s="26">
        <f t="shared" si="45"/>
        <v>0</v>
      </c>
      <c r="AC85" s="58">
        <f t="shared" si="45"/>
        <v>0</v>
      </c>
      <c r="AD85" s="130"/>
      <c r="AE85" s="57">
        <f t="shared" si="31"/>
        <v>0</v>
      </c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44">
        <f t="shared" si="46"/>
        <v>0</v>
      </c>
      <c r="AS85" s="47">
        <f t="shared" si="46"/>
        <v>0</v>
      </c>
      <c r="AT85" s="128"/>
      <c r="AU85" s="128"/>
      <c r="AV85" s="128"/>
      <c r="AW85" s="128"/>
      <c r="AX85" s="47">
        <f t="shared" si="47"/>
        <v>0</v>
      </c>
      <c r="AY85" s="58">
        <f t="shared" si="48"/>
        <v>0</v>
      </c>
      <c r="AZ85" s="128"/>
      <c r="BA85" s="90">
        <f t="shared" si="49"/>
        <v>0</v>
      </c>
      <c r="BB85" s="58"/>
      <c r="BC85" s="339"/>
      <c r="BD85" s="55"/>
    </row>
    <row r="86" spans="1:56" ht="17.25" thickBot="1">
      <c r="A86" s="18" t="s">
        <v>104</v>
      </c>
      <c r="B86" s="20" t="s">
        <v>159</v>
      </c>
      <c r="C86" s="19" t="s">
        <v>138</v>
      </c>
      <c r="D86" s="51" t="s">
        <v>634</v>
      </c>
      <c r="E86" s="50">
        <v>18</v>
      </c>
      <c r="F86" s="109" t="s">
        <v>163</v>
      </c>
      <c r="G86" s="20">
        <v>493</v>
      </c>
      <c r="H86" s="20">
        <v>1731</v>
      </c>
      <c r="I86" s="130">
        <v>78</v>
      </c>
      <c r="J86" s="130">
        <v>0</v>
      </c>
      <c r="K86" s="130">
        <v>0</v>
      </c>
      <c r="L86" s="130">
        <v>4</v>
      </c>
      <c r="M86" s="130">
        <v>0</v>
      </c>
      <c r="N86" s="130">
        <v>0</v>
      </c>
      <c r="O86" s="55">
        <f t="shared" si="42"/>
        <v>82</v>
      </c>
      <c r="P86" s="55">
        <f t="shared" si="43"/>
        <v>0</v>
      </c>
      <c r="Q86" s="55">
        <f t="shared" si="43"/>
        <v>0</v>
      </c>
      <c r="R86" s="44">
        <f t="shared" si="44"/>
        <v>82</v>
      </c>
      <c r="S86" s="44">
        <v>1.18</v>
      </c>
      <c r="T86" s="44">
        <v>66</v>
      </c>
      <c r="U86" s="44">
        <v>1.06</v>
      </c>
      <c r="V86" s="44">
        <v>16</v>
      </c>
      <c r="W86" s="44">
        <v>0.12</v>
      </c>
      <c r="X86" s="44">
        <v>0</v>
      </c>
      <c r="Y86" s="44">
        <v>0</v>
      </c>
      <c r="Z86" s="130">
        <v>111</v>
      </c>
      <c r="AA86" s="130">
        <v>2.11</v>
      </c>
      <c r="AB86" s="26">
        <f t="shared" si="45"/>
        <v>193</v>
      </c>
      <c r="AC86" s="58">
        <f t="shared" si="45"/>
        <v>3.29</v>
      </c>
      <c r="AD86" s="130">
        <v>122</v>
      </c>
      <c r="AE86" s="57">
        <f t="shared" si="31"/>
        <v>24.746450304259636</v>
      </c>
      <c r="AF86" s="130"/>
      <c r="AG86" s="130">
        <v>2</v>
      </c>
      <c r="AH86" s="130">
        <v>2</v>
      </c>
      <c r="AI86" s="130"/>
      <c r="AJ86" s="130"/>
      <c r="AK86" s="130"/>
      <c r="AL86" s="130"/>
      <c r="AM86" s="130"/>
      <c r="AN86" s="130"/>
      <c r="AO86" s="130"/>
      <c r="AP86" s="130"/>
      <c r="AQ86" s="130"/>
      <c r="AR86" s="44">
        <f t="shared" si="46"/>
        <v>0</v>
      </c>
      <c r="AS86" s="47">
        <f t="shared" si="46"/>
        <v>0</v>
      </c>
      <c r="AT86" s="128"/>
      <c r="AU86" s="128"/>
      <c r="AV86" s="128"/>
      <c r="AW86" s="128"/>
      <c r="AX86" s="47">
        <f t="shared" si="47"/>
        <v>0</v>
      </c>
      <c r="AY86" s="58">
        <f t="shared" si="48"/>
        <v>0</v>
      </c>
      <c r="AZ86" s="128"/>
      <c r="BA86" s="90">
        <f t="shared" si="49"/>
        <v>0</v>
      </c>
      <c r="BB86" s="58"/>
      <c r="BC86" s="339"/>
      <c r="BD86" s="412"/>
    </row>
    <row r="87" spans="1:56" ht="17.25" thickBot="1">
      <c r="A87" s="505" t="s">
        <v>164</v>
      </c>
      <c r="B87" s="516"/>
      <c r="C87" s="506"/>
      <c r="D87" s="33"/>
      <c r="E87" s="396">
        <v>18</v>
      </c>
      <c r="F87" s="34"/>
      <c r="G87" s="70">
        <f t="shared" ref="G87:AD87" si="50">SUM(G69:G86)</f>
        <v>6302</v>
      </c>
      <c r="H87" s="70">
        <f t="shared" si="50"/>
        <v>20852</v>
      </c>
      <c r="I87" s="71">
        <f t="shared" si="50"/>
        <v>3698</v>
      </c>
      <c r="J87" s="71">
        <f t="shared" si="50"/>
        <v>249</v>
      </c>
      <c r="K87" s="71">
        <f t="shared" si="50"/>
        <v>312</v>
      </c>
      <c r="L87" s="71">
        <f t="shared" si="50"/>
        <v>34</v>
      </c>
      <c r="M87" s="71">
        <f t="shared" si="50"/>
        <v>10</v>
      </c>
      <c r="N87" s="71">
        <f t="shared" si="50"/>
        <v>0</v>
      </c>
      <c r="O87" s="71">
        <f t="shared" si="50"/>
        <v>3732</v>
      </c>
      <c r="P87" s="71">
        <f t="shared" si="50"/>
        <v>259</v>
      </c>
      <c r="Q87" s="71">
        <f t="shared" si="50"/>
        <v>312</v>
      </c>
      <c r="R87" s="71">
        <f t="shared" si="50"/>
        <v>4303</v>
      </c>
      <c r="S87" s="35">
        <f t="shared" si="50"/>
        <v>92.42</v>
      </c>
      <c r="T87" s="71">
        <f t="shared" si="50"/>
        <v>621</v>
      </c>
      <c r="U87" s="35">
        <f t="shared" si="50"/>
        <v>3.55</v>
      </c>
      <c r="V87" s="71">
        <f t="shared" si="50"/>
        <v>675</v>
      </c>
      <c r="W87" s="71">
        <f t="shared" si="50"/>
        <v>36.270000000000003</v>
      </c>
      <c r="X87" s="71">
        <f t="shared" si="50"/>
        <v>0</v>
      </c>
      <c r="Y87" s="71">
        <f t="shared" si="50"/>
        <v>0</v>
      </c>
      <c r="Z87" s="71">
        <f t="shared" si="50"/>
        <v>3005</v>
      </c>
      <c r="AA87" s="35">
        <f t="shared" si="50"/>
        <v>139.56</v>
      </c>
      <c r="AB87" s="71">
        <f t="shared" si="50"/>
        <v>7308</v>
      </c>
      <c r="AC87" s="35">
        <f t="shared" si="50"/>
        <v>231.97999999999996</v>
      </c>
      <c r="AD87" s="71">
        <f t="shared" si="50"/>
        <v>2857</v>
      </c>
      <c r="AE87" s="35">
        <f t="shared" si="31"/>
        <v>45.334814344652493</v>
      </c>
      <c r="AF87" s="71">
        <v>4</v>
      </c>
      <c r="AG87" s="71">
        <f t="shared" ref="AG87:BD87" si="51">SUM(AG69:AG86)</f>
        <v>1641</v>
      </c>
      <c r="AH87" s="71">
        <f t="shared" si="51"/>
        <v>1355</v>
      </c>
      <c r="AI87" s="71">
        <f t="shared" si="51"/>
        <v>222</v>
      </c>
      <c r="AJ87" s="71">
        <f t="shared" si="51"/>
        <v>0</v>
      </c>
      <c r="AK87" s="35">
        <f t="shared" si="51"/>
        <v>0</v>
      </c>
      <c r="AL87" s="71">
        <f t="shared" si="51"/>
        <v>0</v>
      </c>
      <c r="AM87" s="35">
        <f t="shared" si="51"/>
        <v>0</v>
      </c>
      <c r="AN87" s="71">
        <f t="shared" si="51"/>
        <v>19</v>
      </c>
      <c r="AO87" s="35">
        <f t="shared" si="51"/>
        <v>2.0099999999999998</v>
      </c>
      <c r="AP87" s="71">
        <f t="shared" si="51"/>
        <v>333</v>
      </c>
      <c r="AQ87" s="35">
        <f t="shared" si="51"/>
        <v>654.24</v>
      </c>
      <c r="AR87" s="71">
        <f t="shared" si="51"/>
        <v>352</v>
      </c>
      <c r="AS87" s="35">
        <f t="shared" si="51"/>
        <v>656.25</v>
      </c>
      <c r="AT87" s="35">
        <f t="shared" si="51"/>
        <v>793.5</v>
      </c>
      <c r="AU87" s="35">
        <f t="shared" si="51"/>
        <v>14.459999999999999</v>
      </c>
      <c r="AV87" s="35">
        <f t="shared" si="51"/>
        <v>89.9</v>
      </c>
      <c r="AW87" s="35">
        <f t="shared" si="51"/>
        <v>3712</v>
      </c>
      <c r="AX87" s="35">
        <f t="shared" si="51"/>
        <v>4609.8599999999997</v>
      </c>
      <c r="AY87" s="35">
        <f t="shared" si="51"/>
        <v>5266.11</v>
      </c>
      <c r="AZ87" s="35">
        <f t="shared" si="51"/>
        <v>0</v>
      </c>
      <c r="BA87" s="96">
        <f t="shared" si="51"/>
        <v>5266.11</v>
      </c>
      <c r="BB87" s="71">
        <f t="shared" si="51"/>
        <v>8</v>
      </c>
      <c r="BC87" s="35">
        <f t="shared" si="51"/>
        <v>3.71</v>
      </c>
      <c r="BD87" s="35">
        <f t="shared" si="51"/>
        <v>0</v>
      </c>
    </row>
    <row r="88" spans="1:56" s="351" customFormat="1">
      <c r="A88" s="343" t="s">
        <v>592</v>
      </c>
      <c r="B88" s="50" t="s">
        <v>165</v>
      </c>
      <c r="C88" s="344" t="s">
        <v>166</v>
      </c>
      <c r="D88" s="344" t="s">
        <v>179</v>
      </c>
      <c r="E88" s="345">
        <v>1</v>
      </c>
      <c r="F88" s="343" t="s">
        <v>180</v>
      </c>
      <c r="G88" s="346">
        <v>600</v>
      </c>
      <c r="H88" s="346">
        <v>2106</v>
      </c>
      <c r="I88" s="347">
        <v>150</v>
      </c>
      <c r="J88" s="348">
        <v>100</v>
      </c>
      <c r="K88" s="348">
        <v>45</v>
      </c>
      <c r="L88" s="345">
        <v>0</v>
      </c>
      <c r="M88" s="345">
        <v>0</v>
      </c>
      <c r="N88" s="345">
        <v>0</v>
      </c>
      <c r="O88" s="55">
        <f t="shared" si="42"/>
        <v>150</v>
      </c>
      <c r="P88" s="88">
        <f t="shared" ref="P88:Q102" si="52">M88+J88</f>
        <v>100</v>
      </c>
      <c r="Q88" s="88">
        <f t="shared" si="52"/>
        <v>45</v>
      </c>
      <c r="R88" s="88">
        <f t="shared" si="44"/>
        <v>295</v>
      </c>
      <c r="S88" s="349">
        <v>0.96</v>
      </c>
      <c r="T88" s="345">
        <v>0</v>
      </c>
      <c r="U88" s="349">
        <v>0</v>
      </c>
      <c r="V88" s="345">
        <v>150</v>
      </c>
      <c r="W88" s="349">
        <v>0</v>
      </c>
      <c r="X88" s="345">
        <v>0</v>
      </c>
      <c r="Y88" s="345">
        <v>0</v>
      </c>
      <c r="Z88" s="348"/>
      <c r="AA88" s="348"/>
      <c r="AB88" s="26">
        <f t="shared" ref="AB88:AC102" si="53">Z88+R88</f>
        <v>295</v>
      </c>
      <c r="AC88" s="58">
        <f t="shared" si="53"/>
        <v>0.96</v>
      </c>
      <c r="AD88" s="348">
        <v>200</v>
      </c>
      <c r="AE88" s="57">
        <f t="shared" si="31"/>
        <v>33.333333333333329</v>
      </c>
      <c r="AF88" s="348"/>
      <c r="AG88" s="348"/>
      <c r="AH88" s="348"/>
      <c r="AI88" s="348"/>
      <c r="AJ88" s="348"/>
      <c r="AK88" s="348"/>
      <c r="AL88" s="348"/>
      <c r="AM88" s="348"/>
      <c r="AN88" s="348"/>
      <c r="AO88" s="348"/>
      <c r="AP88" s="348"/>
      <c r="AQ88" s="348"/>
      <c r="AR88" s="88">
        <f t="shared" ref="AR88:AS102" si="54">AP88+AN88+AL88+AJ88</f>
        <v>0</v>
      </c>
      <c r="AS88" s="57">
        <f t="shared" si="54"/>
        <v>0</v>
      </c>
      <c r="AT88" s="350"/>
      <c r="AU88" s="350"/>
      <c r="AV88" s="350"/>
      <c r="AW88" s="350"/>
      <c r="AX88" s="47">
        <f t="shared" ref="AX88:AX102" si="55">SUM(AT88:AW88)</f>
        <v>0</v>
      </c>
      <c r="AY88" s="58">
        <f t="shared" ref="AY88:AY102" si="56">AX88+AS88</f>
        <v>0</v>
      </c>
      <c r="AZ88" s="350"/>
      <c r="BA88" s="90">
        <f t="shared" ref="BA88:BA102" si="57">AZ88+AY88</f>
        <v>0</v>
      </c>
      <c r="BB88" s="349"/>
      <c r="BC88" s="348"/>
      <c r="BD88" s="348"/>
    </row>
    <row r="89" spans="1:56" s="351" customFormat="1">
      <c r="A89" s="343" t="s">
        <v>592</v>
      </c>
      <c r="B89" s="50" t="s">
        <v>165</v>
      </c>
      <c r="C89" s="344" t="s">
        <v>166</v>
      </c>
      <c r="D89" s="344" t="s">
        <v>179</v>
      </c>
      <c r="E89" s="345">
        <v>2</v>
      </c>
      <c r="F89" s="343" t="s">
        <v>181</v>
      </c>
      <c r="G89" s="346">
        <v>431</v>
      </c>
      <c r="H89" s="346">
        <v>1513</v>
      </c>
      <c r="I89" s="348">
        <v>125</v>
      </c>
      <c r="J89" s="345">
        <v>55</v>
      </c>
      <c r="K89" s="348">
        <v>82</v>
      </c>
      <c r="L89" s="345">
        <v>0</v>
      </c>
      <c r="M89" s="345">
        <v>0</v>
      </c>
      <c r="N89" s="345">
        <v>10</v>
      </c>
      <c r="O89" s="55">
        <f t="shared" si="42"/>
        <v>125</v>
      </c>
      <c r="P89" s="88">
        <f t="shared" si="52"/>
        <v>55</v>
      </c>
      <c r="Q89" s="88">
        <f t="shared" si="52"/>
        <v>92</v>
      </c>
      <c r="R89" s="88">
        <f t="shared" si="44"/>
        <v>272</v>
      </c>
      <c r="S89" s="349">
        <v>0.87</v>
      </c>
      <c r="T89" s="345">
        <v>0</v>
      </c>
      <c r="U89" s="349">
        <v>0</v>
      </c>
      <c r="V89" s="345">
        <v>125</v>
      </c>
      <c r="W89" s="349">
        <v>0</v>
      </c>
      <c r="X89" s="345">
        <v>0</v>
      </c>
      <c r="Y89" s="345">
        <v>0</v>
      </c>
      <c r="Z89" s="348"/>
      <c r="AA89" s="348"/>
      <c r="AB89" s="26">
        <f t="shared" si="53"/>
        <v>272</v>
      </c>
      <c r="AC89" s="58">
        <f t="shared" si="53"/>
        <v>0.87</v>
      </c>
      <c r="AD89" s="348">
        <v>150</v>
      </c>
      <c r="AE89" s="57">
        <f t="shared" si="31"/>
        <v>34.80278422273782</v>
      </c>
      <c r="AF89" s="348"/>
      <c r="AG89" s="348"/>
      <c r="AH89" s="348"/>
      <c r="AI89" s="348"/>
      <c r="AJ89" s="348"/>
      <c r="AK89" s="348"/>
      <c r="AL89" s="348"/>
      <c r="AM89" s="348"/>
      <c r="AN89" s="348"/>
      <c r="AO89" s="348"/>
      <c r="AP89" s="348"/>
      <c r="AQ89" s="348"/>
      <c r="AR89" s="88">
        <f t="shared" si="54"/>
        <v>0</v>
      </c>
      <c r="AS89" s="57">
        <f t="shared" si="54"/>
        <v>0</v>
      </c>
      <c r="AT89" s="350"/>
      <c r="AU89" s="350"/>
      <c r="AV89" s="350"/>
      <c r="AW89" s="350"/>
      <c r="AX89" s="47">
        <f t="shared" si="55"/>
        <v>0</v>
      </c>
      <c r="AY89" s="58">
        <f t="shared" si="56"/>
        <v>0</v>
      </c>
      <c r="AZ89" s="350"/>
      <c r="BA89" s="90">
        <f t="shared" si="57"/>
        <v>0</v>
      </c>
      <c r="BB89" s="349"/>
      <c r="BC89" s="348"/>
      <c r="BD89" s="348"/>
    </row>
    <row r="90" spans="1:56" s="351" customFormat="1">
      <c r="A90" s="343" t="s">
        <v>592</v>
      </c>
      <c r="B90" s="50" t="s">
        <v>165</v>
      </c>
      <c r="C90" s="344" t="s">
        <v>166</v>
      </c>
      <c r="D90" s="344" t="s">
        <v>627</v>
      </c>
      <c r="E90" s="345">
        <v>3</v>
      </c>
      <c r="F90" s="343" t="s">
        <v>185</v>
      </c>
      <c r="G90" s="346">
        <v>996</v>
      </c>
      <c r="H90" s="346">
        <v>3496</v>
      </c>
      <c r="I90" s="345">
        <v>1</v>
      </c>
      <c r="J90" s="345">
        <v>0</v>
      </c>
      <c r="K90" s="345">
        <v>0</v>
      </c>
      <c r="L90" s="345">
        <v>10</v>
      </c>
      <c r="M90" s="345">
        <v>0</v>
      </c>
      <c r="N90" s="345">
        <v>0</v>
      </c>
      <c r="O90" s="55">
        <f t="shared" si="42"/>
        <v>11</v>
      </c>
      <c r="P90" s="88">
        <f t="shared" si="52"/>
        <v>0</v>
      </c>
      <c r="Q90" s="88">
        <f t="shared" si="52"/>
        <v>0</v>
      </c>
      <c r="R90" s="88">
        <f t="shared" si="44"/>
        <v>11</v>
      </c>
      <c r="S90" s="345">
        <v>0.05</v>
      </c>
      <c r="T90" s="345"/>
      <c r="U90" s="345"/>
      <c r="V90" s="345"/>
      <c r="W90" s="345"/>
      <c r="X90" s="345"/>
      <c r="Y90" s="345"/>
      <c r="Z90" s="348"/>
      <c r="AA90" s="348"/>
      <c r="AB90" s="26">
        <f t="shared" si="53"/>
        <v>11</v>
      </c>
      <c r="AC90" s="58">
        <f t="shared" si="53"/>
        <v>0.05</v>
      </c>
      <c r="AD90" s="348">
        <v>1</v>
      </c>
      <c r="AE90" s="57">
        <f t="shared" si="31"/>
        <v>0.1004016064257028</v>
      </c>
      <c r="AF90" s="348"/>
      <c r="AG90" s="348"/>
      <c r="AH90" s="348"/>
      <c r="AI90" s="348"/>
      <c r="AJ90" s="348"/>
      <c r="AK90" s="348"/>
      <c r="AL90" s="348"/>
      <c r="AM90" s="348"/>
      <c r="AN90" s="348"/>
      <c r="AO90" s="348"/>
      <c r="AP90" s="348"/>
      <c r="AQ90" s="348"/>
      <c r="AR90" s="88">
        <f t="shared" si="54"/>
        <v>0</v>
      </c>
      <c r="AS90" s="57">
        <f t="shared" si="54"/>
        <v>0</v>
      </c>
      <c r="AT90" s="350"/>
      <c r="AU90" s="350"/>
      <c r="AV90" s="350"/>
      <c r="AW90" s="350"/>
      <c r="AX90" s="47">
        <f t="shared" si="55"/>
        <v>0</v>
      </c>
      <c r="AY90" s="58">
        <f t="shared" si="56"/>
        <v>0</v>
      </c>
      <c r="AZ90" s="350"/>
      <c r="BA90" s="90">
        <f t="shared" si="57"/>
        <v>0</v>
      </c>
      <c r="BB90" s="349"/>
      <c r="BC90" s="348"/>
      <c r="BD90" s="348"/>
    </row>
    <row r="91" spans="1:56" s="351" customFormat="1">
      <c r="A91" s="343" t="s">
        <v>592</v>
      </c>
      <c r="B91" s="50" t="s">
        <v>165</v>
      </c>
      <c r="C91" s="344" t="s">
        <v>166</v>
      </c>
      <c r="D91" s="344" t="s">
        <v>627</v>
      </c>
      <c r="E91" s="345">
        <v>4</v>
      </c>
      <c r="F91" s="343" t="s">
        <v>186</v>
      </c>
      <c r="G91" s="346">
        <v>422</v>
      </c>
      <c r="H91" s="346">
        <v>1480</v>
      </c>
      <c r="I91" s="345">
        <v>5</v>
      </c>
      <c r="J91" s="345">
        <v>0</v>
      </c>
      <c r="K91" s="345">
        <v>0</v>
      </c>
      <c r="L91" s="345">
        <v>2</v>
      </c>
      <c r="M91" s="345">
        <v>0</v>
      </c>
      <c r="N91" s="345">
        <v>0</v>
      </c>
      <c r="O91" s="55">
        <f t="shared" si="42"/>
        <v>7</v>
      </c>
      <c r="P91" s="88">
        <f t="shared" si="52"/>
        <v>0</v>
      </c>
      <c r="Q91" s="88">
        <f t="shared" si="52"/>
        <v>0</v>
      </c>
      <c r="R91" s="88">
        <f t="shared" si="44"/>
        <v>7</v>
      </c>
      <c r="S91" s="345">
        <v>0.52</v>
      </c>
      <c r="T91" s="345"/>
      <c r="U91" s="345"/>
      <c r="V91" s="345"/>
      <c r="W91" s="345"/>
      <c r="X91" s="345"/>
      <c r="Y91" s="345"/>
      <c r="Z91" s="348"/>
      <c r="AA91" s="348"/>
      <c r="AB91" s="26">
        <f t="shared" si="53"/>
        <v>7</v>
      </c>
      <c r="AC91" s="58">
        <f t="shared" si="53"/>
        <v>0.52</v>
      </c>
      <c r="AD91" s="348">
        <v>4</v>
      </c>
      <c r="AE91" s="57">
        <f t="shared" si="31"/>
        <v>0.94786729857819907</v>
      </c>
      <c r="AF91" s="348"/>
      <c r="AG91" s="348"/>
      <c r="AH91" s="348"/>
      <c r="AI91" s="348"/>
      <c r="AJ91" s="348"/>
      <c r="AK91" s="348"/>
      <c r="AL91" s="348"/>
      <c r="AM91" s="348"/>
      <c r="AN91" s="348"/>
      <c r="AO91" s="348"/>
      <c r="AP91" s="348"/>
      <c r="AQ91" s="348"/>
      <c r="AR91" s="88">
        <f t="shared" si="54"/>
        <v>0</v>
      </c>
      <c r="AS91" s="57">
        <f t="shared" si="54"/>
        <v>0</v>
      </c>
      <c r="AT91" s="350"/>
      <c r="AU91" s="350"/>
      <c r="AV91" s="350"/>
      <c r="AW91" s="350"/>
      <c r="AX91" s="47">
        <f t="shared" si="55"/>
        <v>0</v>
      </c>
      <c r="AY91" s="58">
        <f t="shared" si="56"/>
        <v>0</v>
      </c>
      <c r="AZ91" s="350"/>
      <c r="BA91" s="90">
        <f t="shared" si="57"/>
        <v>0</v>
      </c>
      <c r="BB91" s="349"/>
      <c r="BC91" s="348"/>
      <c r="BD91" s="348"/>
    </row>
    <row r="92" spans="1:56" s="351" customFormat="1">
      <c r="A92" s="343" t="s">
        <v>592</v>
      </c>
      <c r="B92" s="50" t="s">
        <v>165</v>
      </c>
      <c r="C92" s="344" t="s">
        <v>166</v>
      </c>
      <c r="D92" s="344" t="s">
        <v>182</v>
      </c>
      <c r="E92" s="345">
        <v>5</v>
      </c>
      <c r="F92" s="343" t="s">
        <v>182</v>
      </c>
      <c r="G92" s="346">
        <v>210</v>
      </c>
      <c r="H92" s="346">
        <v>737</v>
      </c>
      <c r="I92" s="345">
        <v>0</v>
      </c>
      <c r="J92" s="345">
        <v>0</v>
      </c>
      <c r="K92" s="345">
        <v>0</v>
      </c>
      <c r="L92" s="345">
        <v>15</v>
      </c>
      <c r="M92" s="345">
        <v>0</v>
      </c>
      <c r="N92" s="345">
        <v>0</v>
      </c>
      <c r="O92" s="55">
        <f t="shared" si="42"/>
        <v>15</v>
      </c>
      <c r="P92" s="88">
        <f t="shared" si="52"/>
        <v>0</v>
      </c>
      <c r="Q92" s="88">
        <f t="shared" si="52"/>
        <v>0</v>
      </c>
      <c r="R92" s="88">
        <f t="shared" si="44"/>
        <v>15</v>
      </c>
      <c r="S92" s="345">
        <v>0</v>
      </c>
      <c r="T92" s="345"/>
      <c r="U92" s="345"/>
      <c r="V92" s="345"/>
      <c r="W92" s="345"/>
      <c r="X92" s="345"/>
      <c r="Y92" s="345"/>
      <c r="Z92" s="348"/>
      <c r="AA92" s="348"/>
      <c r="AB92" s="26">
        <f t="shared" si="53"/>
        <v>15</v>
      </c>
      <c r="AC92" s="58">
        <f t="shared" si="53"/>
        <v>0</v>
      </c>
      <c r="AD92" s="348">
        <v>15</v>
      </c>
      <c r="AE92" s="57">
        <f t="shared" si="31"/>
        <v>7.1428571428571423</v>
      </c>
      <c r="AF92" s="348"/>
      <c r="AG92" s="348">
        <v>6</v>
      </c>
      <c r="AH92" s="348">
        <v>6</v>
      </c>
      <c r="AI92" s="348"/>
      <c r="AJ92" s="348"/>
      <c r="AK92" s="348"/>
      <c r="AL92" s="348"/>
      <c r="AM92" s="348"/>
      <c r="AN92" s="348"/>
      <c r="AO92" s="348"/>
      <c r="AP92" s="348"/>
      <c r="AQ92" s="348"/>
      <c r="AR92" s="88">
        <f t="shared" si="54"/>
        <v>0</v>
      </c>
      <c r="AS92" s="57">
        <f t="shared" si="54"/>
        <v>0</v>
      </c>
      <c r="AT92" s="350"/>
      <c r="AU92" s="350"/>
      <c r="AV92" s="350"/>
      <c r="AW92" s="350"/>
      <c r="AX92" s="47">
        <f t="shared" si="55"/>
        <v>0</v>
      </c>
      <c r="AY92" s="58">
        <f t="shared" si="56"/>
        <v>0</v>
      </c>
      <c r="AZ92" s="350"/>
      <c r="BA92" s="90">
        <f t="shared" si="57"/>
        <v>0</v>
      </c>
      <c r="BB92" s="349"/>
      <c r="BC92" s="348"/>
      <c r="BD92" s="348"/>
    </row>
    <row r="93" spans="1:56" s="351" customFormat="1">
      <c r="A93" s="343" t="s">
        <v>592</v>
      </c>
      <c r="B93" s="50" t="s">
        <v>165</v>
      </c>
      <c r="C93" s="344" t="s">
        <v>166</v>
      </c>
      <c r="D93" s="344" t="s">
        <v>182</v>
      </c>
      <c r="E93" s="345">
        <v>6</v>
      </c>
      <c r="F93" s="343" t="s">
        <v>184</v>
      </c>
      <c r="G93" s="346">
        <v>573</v>
      </c>
      <c r="H93" s="346">
        <v>2011</v>
      </c>
      <c r="I93" s="345">
        <v>23</v>
      </c>
      <c r="J93" s="345">
        <v>0</v>
      </c>
      <c r="K93" s="345">
        <v>0</v>
      </c>
      <c r="L93" s="345">
        <v>10</v>
      </c>
      <c r="M93" s="345">
        <v>0</v>
      </c>
      <c r="N93" s="345">
        <v>0</v>
      </c>
      <c r="O93" s="55">
        <f t="shared" si="42"/>
        <v>33</v>
      </c>
      <c r="P93" s="88">
        <f t="shared" si="52"/>
        <v>0</v>
      </c>
      <c r="Q93" s="88">
        <f t="shared" si="52"/>
        <v>0</v>
      </c>
      <c r="R93" s="88">
        <f t="shared" si="44"/>
        <v>33</v>
      </c>
      <c r="S93" s="345">
        <v>3.4</v>
      </c>
      <c r="T93" s="345"/>
      <c r="U93" s="345"/>
      <c r="V93" s="345"/>
      <c r="W93" s="345"/>
      <c r="X93" s="345"/>
      <c r="Y93" s="345"/>
      <c r="Z93" s="348"/>
      <c r="AA93" s="348"/>
      <c r="AB93" s="26">
        <f t="shared" si="53"/>
        <v>33</v>
      </c>
      <c r="AC93" s="58">
        <f t="shared" si="53"/>
        <v>3.4</v>
      </c>
      <c r="AD93" s="348">
        <v>18</v>
      </c>
      <c r="AE93" s="57">
        <f t="shared" si="31"/>
        <v>3.1413612565445024</v>
      </c>
      <c r="AF93" s="348"/>
      <c r="AG93" s="348">
        <v>3</v>
      </c>
      <c r="AH93" s="348">
        <v>3</v>
      </c>
      <c r="AI93" s="348"/>
      <c r="AJ93" s="348"/>
      <c r="AK93" s="348"/>
      <c r="AL93" s="348"/>
      <c r="AM93" s="348"/>
      <c r="AN93" s="348"/>
      <c r="AO93" s="348"/>
      <c r="AP93" s="348"/>
      <c r="AQ93" s="348"/>
      <c r="AR93" s="88">
        <f t="shared" si="54"/>
        <v>0</v>
      </c>
      <c r="AS93" s="57">
        <f t="shared" si="54"/>
        <v>0</v>
      </c>
      <c r="AT93" s="350"/>
      <c r="AU93" s="350"/>
      <c r="AV93" s="350"/>
      <c r="AW93" s="350"/>
      <c r="AX93" s="47">
        <f t="shared" si="55"/>
        <v>0</v>
      </c>
      <c r="AY93" s="58">
        <f t="shared" si="56"/>
        <v>0</v>
      </c>
      <c r="AZ93" s="350"/>
      <c r="BA93" s="90">
        <f t="shared" si="57"/>
        <v>0</v>
      </c>
      <c r="BB93" s="349"/>
      <c r="BC93" s="348"/>
      <c r="BD93" s="348"/>
    </row>
    <row r="94" spans="1:56" s="351" customFormat="1">
      <c r="A94" s="343" t="s">
        <v>592</v>
      </c>
      <c r="B94" s="50" t="s">
        <v>165</v>
      </c>
      <c r="C94" s="344" t="s">
        <v>166</v>
      </c>
      <c r="D94" s="344" t="s">
        <v>628</v>
      </c>
      <c r="E94" s="345">
        <v>7</v>
      </c>
      <c r="F94" s="343" t="s">
        <v>183</v>
      </c>
      <c r="G94" s="346">
        <v>623</v>
      </c>
      <c r="H94" s="346">
        <v>2186</v>
      </c>
      <c r="I94" s="345">
        <v>25</v>
      </c>
      <c r="J94" s="345">
        <v>0</v>
      </c>
      <c r="K94" s="345">
        <v>0</v>
      </c>
      <c r="L94" s="345">
        <v>5</v>
      </c>
      <c r="M94" s="345">
        <v>0</v>
      </c>
      <c r="N94" s="345">
        <v>0</v>
      </c>
      <c r="O94" s="55">
        <f t="shared" si="42"/>
        <v>30</v>
      </c>
      <c r="P94" s="88">
        <f t="shared" si="52"/>
        <v>0</v>
      </c>
      <c r="Q94" s="88">
        <f t="shared" si="52"/>
        <v>0</v>
      </c>
      <c r="R94" s="88">
        <f t="shared" si="44"/>
        <v>30</v>
      </c>
      <c r="S94" s="345">
        <v>0.06</v>
      </c>
      <c r="T94" s="345"/>
      <c r="U94" s="345"/>
      <c r="V94" s="345"/>
      <c r="W94" s="345"/>
      <c r="X94" s="345"/>
      <c r="Y94" s="345"/>
      <c r="Z94" s="348"/>
      <c r="AA94" s="348"/>
      <c r="AB94" s="26">
        <f t="shared" si="53"/>
        <v>30</v>
      </c>
      <c r="AC94" s="58">
        <f t="shared" si="53"/>
        <v>0.06</v>
      </c>
      <c r="AD94" s="348">
        <v>30</v>
      </c>
      <c r="AE94" s="57">
        <f t="shared" si="31"/>
        <v>4.8154093097913329</v>
      </c>
      <c r="AF94" s="348"/>
      <c r="AG94" s="348"/>
      <c r="AH94" s="348"/>
      <c r="AI94" s="348"/>
      <c r="AJ94" s="348"/>
      <c r="AK94" s="348"/>
      <c r="AL94" s="348"/>
      <c r="AM94" s="348"/>
      <c r="AN94" s="348"/>
      <c r="AO94" s="348"/>
      <c r="AP94" s="348"/>
      <c r="AQ94" s="348"/>
      <c r="AR94" s="88">
        <f t="shared" si="54"/>
        <v>0</v>
      </c>
      <c r="AS94" s="57">
        <f t="shared" si="54"/>
        <v>0</v>
      </c>
      <c r="AT94" s="350"/>
      <c r="AU94" s="350"/>
      <c r="AV94" s="350"/>
      <c r="AW94" s="350"/>
      <c r="AX94" s="47">
        <f t="shared" si="55"/>
        <v>0</v>
      </c>
      <c r="AY94" s="58">
        <f t="shared" si="56"/>
        <v>0</v>
      </c>
      <c r="AZ94" s="350"/>
      <c r="BA94" s="90">
        <f t="shared" si="57"/>
        <v>0</v>
      </c>
      <c r="BB94" s="349"/>
      <c r="BC94" s="348"/>
      <c r="BD94" s="348"/>
    </row>
    <row r="95" spans="1:56" s="351" customFormat="1">
      <c r="A95" s="343" t="s">
        <v>592</v>
      </c>
      <c r="B95" s="50" t="s">
        <v>165</v>
      </c>
      <c r="C95" s="352" t="s">
        <v>166</v>
      </c>
      <c r="D95" s="343" t="s">
        <v>167</v>
      </c>
      <c r="E95" s="345">
        <v>8</v>
      </c>
      <c r="F95" s="343" t="s">
        <v>167</v>
      </c>
      <c r="G95" s="353">
        <v>183</v>
      </c>
      <c r="H95" s="353">
        <v>644</v>
      </c>
      <c r="I95" s="345">
        <v>917</v>
      </c>
      <c r="J95" s="345">
        <v>0</v>
      </c>
      <c r="K95" s="345">
        <v>280</v>
      </c>
      <c r="L95" s="345">
        <v>0</v>
      </c>
      <c r="M95" s="345">
        <v>0</v>
      </c>
      <c r="N95" s="345">
        <v>0</v>
      </c>
      <c r="O95" s="55">
        <f t="shared" si="42"/>
        <v>917</v>
      </c>
      <c r="P95" s="88">
        <f t="shared" si="52"/>
        <v>0</v>
      </c>
      <c r="Q95" s="88">
        <f t="shared" si="52"/>
        <v>280</v>
      </c>
      <c r="R95" s="88">
        <f t="shared" si="44"/>
        <v>1197</v>
      </c>
      <c r="S95" s="345">
        <v>2.2999999999999998</v>
      </c>
      <c r="T95" s="345">
        <v>209</v>
      </c>
      <c r="U95" s="345">
        <v>0.59</v>
      </c>
      <c r="V95" s="345">
        <v>708</v>
      </c>
      <c r="W95" s="345">
        <v>1.5</v>
      </c>
      <c r="X95" s="345">
        <v>0</v>
      </c>
      <c r="Y95" s="345">
        <v>0</v>
      </c>
      <c r="Z95" s="354"/>
      <c r="AA95" s="354"/>
      <c r="AB95" s="26">
        <f t="shared" si="53"/>
        <v>1197</v>
      </c>
      <c r="AC95" s="58">
        <f t="shared" si="53"/>
        <v>2.2999999999999998</v>
      </c>
      <c r="AD95" s="345">
        <v>183</v>
      </c>
      <c r="AE95" s="57">
        <f t="shared" si="31"/>
        <v>100</v>
      </c>
      <c r="AF95" s="353">
        <v>1</v>
      </c>
      <c r="AG95" s="345"/>
      <c r="AH95" s="345"/>
      <c r="AI95" s="345"/>
      <c r="AJ95" s="345">
        <v>0</v>
      </c>
      <c r="AK95" s="345">
        <v>0</v>
      </c>
      <c r="AL95" s="345">
        <v>0</v>
      </c>
      <c r="AM95" s="345">
        <v>0</v>
      </c>
      <c r="AN95" s="345">
        <v>1</v>
      </c>
      <c r="AO95" s="345">
        <v>0.15</v>
      </c>
      <c r="AP95" s="345">
        <v>337</v>
      </c>
      <c r="AQ95" s="345">
        <v>198.19</v>
      </c>
      <c r="AR95" s="88">
        <f t="shared" si="54"/>
        <v>338</v>
      </c>
      <c r="AS95" s="57">
        <f t="shared" si="54"/>
        <v>198.34</v>
      </c>
      <c r="AT95" s="349">
        <v>220.23</v>
      </c>
      <c r="AU95" s="349">
        <v>0</v>
      </c>
      <c r="AV95" s="349">
        <v>24.5</v>
      </c>
      <c r="AW95" s="349">
        <v>18.11</v>
      </c>
      <c r="AX95" s="47">
        <f t="shared" si="55"/>
        <v>262.83999999999997</v>
      </c>
      <c r="AY95" s="58">
        <f t="shared" si="56"/>
        <v>461.17999999999995</v>
      </c>
      <c r="AZ95" s="349">
        <v>281.10000000000002</v>
      </c>
      <c r="BA95" s="90">
        <f t="shared" si="57"/>
        <v>742.28</v>
      </c>
      <c r="BB95" s="349"/>
      <c r="BC95" s="348"/>
      <c r="BD95" s="348"/>
    </row>
    <row r="96" spans="1:56" s="351" customFormat="1">
      <c r="A96" s="343" t="s">
        <v>592</v>
      </c>
      <c r="B96" s="50" t="s">
        <v>165</v>
      </c>
      <c r="C96" s="352" t="s">
        <v>166</v>
      </c>
      <c r="D96" s="343" t="s">
        <v>168</v>
      </c>
      <c r="E96" s="345">
        <v>9</v>
      </c>
      <c r="F96" s="343" t="s">
        <v>169</v>
      </c>
      <c r="G96" s="353">
        <v>163</v>
      </c>
      <c r="H96" s="353">
        <v>574</v>
      </c>
      <c r="I96" s="345">
        <v>2</v>
      </c>
      <c r="J96" s="345">
        <v>0</v>
      </c>
      <c r="K96" s="345">
        <v>0</v>
      </c>
      <c r="L96" s="345">
        <v>239</v>
      </c>
      <c r="M96" s="345">
        <v>0</v>
      </c>
      <c r="N96" s="345">
        <v>0</v>
      </c>
      <c r="O96" s="55">
        <f t="shared" si="42"/>
        <v>241</v>
      </c>
      <c r="P96" s="88">
        <f t="shared" si="52"/>
        <v>0</v>
      </c>
      <c r="Q96" s="88">
        <f t="shared" si="52"/>
        <v>0</v>
      </c>
      <c r="R96" s="88">
        <f t="shared" si="44"/>
        <v>241</v>
      </c>
      <c r="S96" s="345">
        <v>1.01</v>
      </c>
      <c r="T96" s="345"/>
      <c r="U96" s="345"/>
      <c r="V96" s="345"/>
      <c r="W96" s="345"/>
      <c r="X96" s="345"/>
      <c r="Y96" s="345"/>
      <c r="Z96" s="354">
        <v>303</v>
      </c>
      <c r="AA96" s="354">
        <v>5.66</v>
      </c>
      <c r="AB96" s="26">
        <f t="shared" si="53"/>
        <v>544</v>
      </c>
      <c r="AC96" s="58">
        <f t="shared" si="53"/>
        <v>6.67</v>
      </c>
      <c r="AD96" s="345">
        <v>163</v>
      </c>
      <c r="AE96" s="57">
        <f t="shared" si="31"/>
        <v>100</v>
      </c>
      <c r="AF96" s="353">
        <v>2</v>
      </c>
      <c r="AG96" s="345">
        <v>238</v>
      </c>
      <c r="AH96" s="354">
        <v>238</v>
      </c>
      <c r="AI96" s="354">
        <v>138</v>
      </c>
      <c r="AJ96" s="354"/>
      <c r="AK96" s="354"/>
      <c r="AL96" s="354"/>
      <c r="AM96" s="354"/>
      <c r="AN96" s="354"/>
      <c r="AO96" s="354"/>
      <c r="AP96" s="354"/>
      <c r="AQ96" s="354"/>
      <c r="AR96" s="88">
        <f t="shared" si="54"/>
        <v>0</v>
      </c>
      <c r="AS96" s="57">
        <f t="shared" si="54"/>
        <v>0</v>
      </c>
      <c r="AT96" s="349">
        <v>4.1100000000000003</v>
      </c>
      <c r="AU96" s="349">
        <v>0</v>
      </c>
      <c r="AV96" s="349">
        <v>0</v>
      </c>
      <c r="AW96" s="349">
        <v>0</v>
      </c>
      <c r="AX96" s="47">
        <f t="shared" si="55"/>
        <v>4.1100000000000003</v>
      </c>
      <c r="AY96" s="58">
        <f t="shared" si="56"/>
        <v>4.1100000000000003</v>
      </c>
      <c r="AZ96" s="349"/>
      <c r="BA96" s="90">
        <f t="shared" si="57"/>
        <v>4.1100000000000003</v>
      </c>
      <c r="BB96" s="349"/>
      <c r="BC96" s="348"/>
      <c r="BD96" s="348"/>
    </row>
    <row r="97" spans="1:56" s="351" customFormat="1">
      <c r="A97" s="343" t="s">
        <v>592</v>
      </c>
      <c r="B97" s="50" t="s">
        <v>165</v>
      </c>
      <c r="C97" s="352" t="s">
        <v>166</v>
      </c>
      <c r="D97" s="355" t="s">
        <v>170</v>
      </c>
      <c r="E97" s="345">
        <v>10</v>
      </c>
      <c r="F97" s="343" t="s">
        <v>171</v>
      </c>
      <c r="G97" s="346">
        <v>965</v>
      </c>
      <c r="H97" s="346">
        <v>3386</v>
      </c>
      <c r="I97" s="345">
        <v>202</v>
      </c>
      <c r="J97" s="345">
        <v>4</v>
      </c>
      <c r="K97" s="345">
        <v>247</v>
      </c>
      <c r="L97" s="345">
        <v>2</v>
      </c>
      <c r="M97" s="345">
        <v>0</v>
      </c>
      <c r="N97" s="345">
        <v>2</v>
      </c>
      <c r="O97" s="55">
        <f t="shared" si="42"/>
        <v>204</v>
      </c>
      <c r="P97" s="88">
        <f t="shared" si="52"/>
        <v>4</v>
      </c>
      <c r="Q97" s="88">
        <f t="shared" si="52"/>
        <v>249</v>
      </c>
      <c r="R97" s="88">
        <f t="shared" si="44"/>
        <v>457</v>
      </c>
      <c r="S97" s="345">
        <v>10.11</v>
      </c>
      <c r="T97" s="345"/>
      <c r="U97" s="345"/>
      <c r="V97" s="345"/>
      <c r="W97" s="345"/>
      <c r="X97" s="345"/>
      <c r="Y97" s="345"/>
      <c r="Z97" s="354">
        <v>110</v>
      </c>
      <c r="AA97" s="354">
        <v>19</v>
      </c>
      <c r="AB97" s="26">
        <f t="shared" si="53"/>
        <v>567</v>
      </c>
      <c r="AC97" s="58">
        <f t="shared" si="53"/>
        <v>29.11</v>
      </c>
      <c r="AD97" s="345">
        <v>160</v>
      </c>
      <c r="AE97" s="57">
        <f t="shared" si="31"/>
        <v>16.580310880829018</v>
      </c>
      <c r="AF97" s="353"/>
      <c r="AG97" s="345">
        <v>74</v>
      </c>
      <c r="AH97" s="354">
        <v>74</v>
      </c>
      <c r="AI97" s="354"/>
      <c r="AJ97" s="354">
        <v>0</v>
      </c>
      <c r="AK97" s="354">
        <v>0</v>
      </c>
      <c r="AL97" s="354">
        <v>0</v>
      </c>
      <c r="AM97" s="354">
        <v>0</v>
      </c>
      <c r="AN97" s="354">
        <v>0</v>
      </c>
      <c r="AO97" s="354">
        <v>0</v>
      </c>
      <c r="AP97" s="354"/>
      <c r="AQ97" s="354"/>
      <c r="AR97" s="88">
        <f t="shared" si="54"/>
        <v>0</v>
      </c>
      <c r="AS97" s="57">
        <f t="shared" si="54"/>
        <v>0</v>
      </c>
      <c r="AT97" s="349"/>
      <c r="AU97" s="349"/>
      <c r="AV97" s="349"/>
      <c r="AW97" s="349"/>
      <c r="AX97" s="47">
        <f t="shared" si="55"/>
        <v>0</v>
      </c>
      <c r="AY97" s="58">
        <f t="shared" si="56"/>
        <v>0</v>
      </c>
      <c r="AZ97" s="349"/>
      <c r="BA97" s="90">
        <f t="shared" si="57"/>
        <v>0</v>
      </c>
      <c r="BB97" s="349"/>
      <c r="BC97" s="348"/>
      <c r="BD97" s="348"/>
    </row>
    <row r="98" spans="1:56" s="351" customFormat="1">
      <c r="A98" s="343" t="s">
        <v>592</v>
      </c>
      <c r="B98" s="50" t="s">
        <v>165</v>
      </c>
      <c r="C98" s="352" t="s">
        <v>166</v>
      </c>
      <c r="D98" s="355" t="s">
        <v>170</v>
      </c>
      <c r="E98" s="345">
        <v>11</v>
      </c>
      <c r="F98" s="343" t="s">
        <v>172</v>
      </c>
      <c r="G98" s="346">
        <v>942</v>
      </c>
      <c r="H98" s="346">
        <v>3305</v>
      </c>
      <c r="I98" s="345">
        <v>286</v>
      </c>
      <c r="J98" s="345">
        <v>4</v>
      </c>
      <c r="K98" s="345">
        <v>130</v>
      </c>
      <c r="L98" s="345">
        <v>6</v>
      </c>
      <c r="M98" s="345">
        <v>0</v>
      </c>
      <c r="N98" s="345">
        <v>4</v>
      </c>
      <c r="O98" s="55">
        <f t="shared" si="42"/>
        <v>292</v>
      </c>
      <c r="P98" s="88">
        <f t="shared" si="52"/>
        <v>4</v>
      </c>
      <c r="Q98" s="88">
        <f t="shared" si="52"/>
        <v>134</v>
      </c>
      <c r="R98" s="88">
        <f t="shared" si="44"/>
        <v>430</v>
      </c>
      <c r="S98" s="345">
        <v>8</v>
      </c>
      <c r="T98" s="345"/>
      <c r="U98" s="345"/>
      <c r="V98" s="345"/>
      <c r="W98" s="345"/>
      <c r="X98" s="345"/>
      <c r="Y98" s="345"/>
      <c r="Z98" s="354">
        <v>168</v>
      </c>
      <c r="AA98" s="354">
        <v>23.95</v>
      </c>
      <c r="AB98" s="26">
        <f t="shared" si="53"/>
        <v>598</v>
      </c>
      <c r="AC98" s="58">
        <f t="shared" si="53"/>
        <v>31.95</v>
      </c>
      <c r="AD98" s="345">
        <v>260</v>
      </c>
      <c r="AE98" s="57">
        <f t="shared" si="31"/>
        <v>27.600849256900212</v>
      </c>
      <c r="AF98" s="353"/>
      <c r="AG98" s="356">
        <v>210</v>
      </c>
      <c r="AH98" s="356">
        <v>211</v>
      </c>
      <c r="AI98" s="354"/>
      <c r="AJ98" s="354">
        <v>0</v>
      </c>
      <c r="AK98" s="354">
        <v>0</v>
      </c>
      <c r="AL98" s="354">
        <v>0</v>
      </c>
      <c r="AM98" s="354">
        <v>0</v>
      </c>
      <c r="AN98" s="354">
        <v>0</v>
      </c>
      <c r="AO98" s="354">
        <v>0</v>
      </c>
      <c r="AP98" s="354"/>
      <c r="AQ98" s="354"/>
      <c r="AR98" s="88">
        <f t="shared" si="54"/>
        <v>0</v>
      </c>
      <c r="AS98" s="57">
        <f t="shared" si="54"/>
        <v>0</v>
      </c>
      <c r="AT98" s="349"/>
      <c r="AU98" s="349"/>
      <c r="AV98" s="349"/>
      <c r="AW98" s="349"/>
      <c r="AX98" s="47">
        <f t="shared" si="55"/>
        <v>0</v>
      </c>
      <c r="AY98" s="58">
        <f t="shared" si="56"/>
        <v>0</v>
      </c>
      <c r="AZ98" s="349"/>
      <c r="BA98" s="90">
        <f t="shared" si="57"/>
        <v>0</v>
      </c>
      <c r="BB98" s="349"/>
      <c r="BC98" s="348"/>
      <c r="BD98" s="348"/>
    </row>
    <row r="99" spans="1:56" s="351" customFormat="1">
      <c r="A99" s="343" t="s">
        <v>592</v>
      </c>
      <c r="B99" s="50" t="s">
        <v>165</v>
      </c>
      <c r="C99" s="352" t="s">
        <v>166</v>
      </c>
      <c r="D99" s="355" t="s">
        <v>176</v>
      </c>
      <c r="E99" s="345">
        <v>12</v>
      </c>
      <c r="F99" s="343" t="s">
        <v>177</v>
      </c>
      <c r="G99" s="346">
        <v>523</v>
      </c>
      <c r="H99" s="346">
        <v>1835</v>
      </c>
      <c r="I99" s="345">
        <v>115</v>
      </c>
      <c r="J99" s="345">
        <v>0</v>
      </c>
      <c r="K99" s="345">
        <v>19</v>
      </c>
      <c r="L99" s="345">
        <v>0</v>
      </c>
      <c r="M99" s="345">
        <v>0</v>
      </c>
      <c r="N99" s="345">
        <v>0</v>
      </c>
      <c r="O99" s="55">
        <f t="shared" si="42"/>
        <v>115</v>
      </c>
      <c r="P99" s="88">
        <f t="shared" si="52"/>
        <v>0</v>
      </c>
      <c r="Q99" s="88">
        <f t="shared" si="52"/>
        <v>19</v>
      </c>
      <c r="R99" s="88">
        <f t="shared" si="44"/>
        <v>134</v>
      </c>
      <c r="S99" s="345">
        <v>1.01</v>
      </c>
      <c r="T99" s="345"/>
      <c r="U99" s="345"/>
      <c r="V99" s="345"/>
      <c r="W99" s="345"/>
      <c r="X99" s="345"/>
      <c r="Y99" s="345"/>
      <c r="Z99" s="354">
        <v>65</v>
      </c>
      <c r="AA99" s="354"/>
      <c r="AB99" s="26">
        <f t="shared" si="53"/>
        <v>199</v>
      </c>
      <c r="AC99" s="58">
        <f t="shared" si="53"/>
        <v>1.01</v>
      </c>
      <c r="AD99" s="345">
        <v>105</v>
      </c>
      <c r="AE99" s="57">
        <f t="shared" si="31"/>
        <v>20.076481835564053</v>
      </c>
      <c r="AF99" s="353"/>
      <c r="AG99" s="345"/>
      <c r="AH99" s="354"/>
      <c r="AI99" s="354"/>
      <c r="AJ99" s="354"/>
      <c r="AK99" s="354"/>
      <c r="AL99" s="354"/>
      <c r="AM99" s="354"/>
      <c r="AN99" s="354"/>
      <c r="AO99" s="354"/>
      <c r="AP99" s="354"/>
      <c r="AQ99" s="354"/>
      <c r="AR99" s="88">
        <f t="shared" si="54"/>
        <v>0</v>
      </c>
      <c r="AS99" s="57">
        <f t="shared" si="54"/>
        <v>0</v>
      </c>
      <c r="AT99" s="349"/>
      <c r="AU99" s="349"/>
      <c r="AV99" s="349"/>
      <c r="AW99" s="349"/>
      <c r="AX99" s="47">
        <f t="shared" si="55"/>
        <v>0</v>
      </c>
      <c r="AY99" s="58">
        <f t="shared" si="56"/>
        <v>0</v>
      </c>
      <c r="AZ99" s="349"/>
      <c r="BA99" s="90">
        <f t="shared" si="57"/>
        <v>0</v>
      </c>
      <c r="BB99" s="349"/>
      <c r="BC99" s="348"/>
      <c r="BD99" s="348"/>
    </row>
    <row r="100" spans="1:56" s="351" customFormat="1">
      <c r="A100" s="343" t="s">
        <v>592</v>
      </c>
      <c r="B100" s="50" t="s">
        <v>165</v>
      </c>
      <c r="C100" s="344" t="s">
        <v>166</v>
      </c>
      <c r="D100" s="355" t="s">
        <v>624</v>
      </c>
      <c r="E100" s="345">
        <v>13</v>
      </c>
      <c r="F100" s="343" t="s">
        <v>178</v>
      </c>
      <c r="G100" s="346">
        <v>629</v>
      </c>
      <c r="H100" s="346">
        <v>2209</v>
      </c>
      <c r="I100" s="345">
        <v>344</v>
      </c>
      <c r="J100" s="345">
        <v>0</v>
      </c>
      <c r="K100" s="345">
        <v>0</v>
      </c>
      <c r="L100" s="345">
        <v>15</v>
      </c>
      <c r="M100" s="345">
        <v>0</v>
      </c>
      <c r="N100" s="345">
        <v>0</v>
      </c>
      <c r="O100" s="55">
        <f t="shared" si="42"/>
        <v>359</v>
      </c>
      <c r="P100" s="88">
        <f t="shared" si="52"/>
        <v>0</v>
      </c>
      <c r="Q100" s="88">
        <f t="shared" si="52"/>
        <v>0</v>
      </c>
      <c r="R100" s="88">
        <f t="shared" si="44"/>
        <v>359</v>
      </c>
      <c r="S100" s="345">
        <v>35.200000000000003</v>
      </c>
      <c r="T100" s="345">
        <v>70</v>
      </c>
      <c r="U100" s="345">
        <v>8.4</v>
      </c>
      <c r="V100" s="345">
        <v>289</v>
      </c>
      <c r="W100" s="345">
        <v>0</v>
      </c>
      <c r="X100" s="345">
        <v>0</v>
      </c>
      <c r="Y100" s="345">
        <v>0</v>
      </c>
      <c r="Z100" s="348">
        <v>340</v>
      </c>
      <c r="AA100" s="348">
        <v>80.900000000000006</v>
      </c>
      <c r="AB100" s="26">
        <f t="shared" si="53"/>
        <v>699</v>
      </c>
      <c r="AC100" s="58">
        <f t="shared" si="53"/>
        <v>116.10000000000001</v>
      </c>
      <c r="AD100" s="348">
        <v>629</v>
      </c>
      <c r="AE100" s="57">
        <f t="shared" si="31"/>
        <v>100</v>
      </c>
      <c r="AF100" s="348">
        <v>3</v>
      </c>
      <c r="AG100" s="348">
        <v>46</v>
      </c>
      <c r="AH100" s="348">
        <v>46</v>
      </c>
      <c r="AI100" s="345">
        <v>13</v>
      </c>
      <c r="AJ100" s="348">
        <v>0</v>
      </c>
      <c r="AK100" s="348">
        <v>0</v>
      </c>
      <c r="AL100" s="348">
        <v>0</v>
      </c>
      <c r="AM100" s="348">
        <v>0</v>
      </c>
      <c r="AN100" s="348">
        <v>0</v>
      </c>
      <c r="AO100" s="348">
        <v>0</v>
      </c>
      <c r="AP100" s="348">
        <v>13</v>
      </c>
      <c r="AQ100" s="350">
        <v>10</v>
      </c>
      <c r="AR100" s="88">
        <f t="shared" si="54"/>
        <v>13</v>
      </c>
      <c r="AS100" s="57">
        <f t="shared" si="54"/>
        <v>10</v>
      </c>
      <c r="AT100" s="350">
        <v>6.45</v>
      </c>
      <c r="AU100" s="350">
        <v>0</v>
      </c>
      <c r="AV100" s="350">
        <v>0</v>
      </c>
      <c r="AW100" s="350">
        <v>103</v>
      </c>
      <c r="AX100" s="47">
        <f t="shared" si="55"/>
        <v>109.45</v>
      </c>
      <c r="AY100" s="58">
        <f t="shared" si="56"/>
        <v>119.45</v>
      </c>
      <c r="AZ100" s="350"/>
      <c r="BA100" s="90">
        <f t="shared" si="57"/>
        <v>119.45</v>
      </c>
      <c r="BB100" s="349"/>
      <c r="BC100" s="348"/>
      <c r="BD100" s="348"/>
    </row>
    <row r="101" spans="1:56" s="351" customFormat="1">
      <c r="A101" s="343" t="s">
        <v>592</v>
      </c>
      <c r="B101" s="50" t="s">
        <v>165</v>
      </c>
      <c r="C101" s="352" t="s">
        <v>166</v>
      </c>
      <c r="D101" s="355" t="s">
        <v>173</v>
      </c>
      <c r="E101" s="345">
        <v>14</v>
      </c>
      <c r="F101" s="343" t="s">
        <v>174</v>
      </c>
      <c r="G101" s="346">
        <v>1120</v>
      </c>
      <c r="H101" s="346">
        <v>3933</v>
      </c>
      <c r="I101" s="345">
        <v>100</v>
      </c>
      <c r="J101" s="345">
        <v>0</v>
      </c>
      <c r="K101" s="345">
        <v>0</v>
      </c>
      <c r="L101" s="345">
        <v>25</v>
      </c>
      <c r="M101" s="345">
        <v>0</v>
      </c>
      <c r="N101" s="345">
        <v>0</v>
      </c>
      <c r="O101" s="55">
        <f t="shared" si="42"/>
        <v>125</v>
      </c>
      <c r="P101" s="88">
        <f t="shared" si="52"/>
        <v>0</v>
      </c>
      <c r="Q101" s="88">
        <f t="shared" si="52"/>
        <v>0</v>
      </c>
      <c r="R101" s="88">
        <f t="shared" si="44"/>
        <v>125</v>
      </c>
      <c r="S101" s="345">
        <v>0.93</v>
      </c>
      <c r="T101" s="345"/>
      <c r="U101" s="345"/>
      <c r="V101" s="345"/>
      <c r="W101" s="345"/>
      <c r="X101" s="345"/>
      <c r="Y101" s="345"/>
      <c r="Z101" s="354">
        <v>30</v>
      </c>
      <c r="AA101" s="357"/>
      <c r="AB101" s="26">
        <f t="shared" si="53"/>
        <v>155</v>
      </c>
      <c r="AC101" s="58">
        <f t="shared" si="53"/>
        <v>0.93</v>
      </c>
      <c r="AD101" s="345">
        <v>100</v>
      </c>
      <c r="AE101" s="57">
        <f t="shared" si="31"/>
        <v>8.9285714285714288</v>
      </c>
      <c r="AF101" s="353"/>
      <c r="AG101" s="345">
        <v>11</v>
      </c>
      <c r="AH101" s="354"/>
      <c r="AI101" s="354"/>
      <c r="AJ101" s="354"/>
      <c r="AK101" s="354"/>
      <c r="AL101" s="354"/>
      <c r="AM101" s="354"/>
      <c r="AN101" s="354"/>
      <c r="AO101" s="354"/>
      <c r="AP101" s="354"/>
      <c r="AQ101" s="354"/>
      <c r="AR101" s="88">
        <f t="shared" si="54"/>
        <v>0</v>
      </c>
      <c r="AS101" s="57">
        <f t="shared" si="54"/>
        <v>0</v>
      </c>
      <c r="AT101" s="349">
        <v>1</v>
      </c>
      <c r="AU101" s="349">
        <v>0</v>
      </c>
      <c r="AV101" s="349">
        <v>0</v>
      </c>
      <c r="AW101" s="349">
        <v>20</v>
      </c>
      <c r="AX101" s="47">
        <f t="shared" si="55"/>
        <v>21</v>
      </c>
      <c r="AY101" s="58">
        <f t="shared" si="56"/>
        <v>21</v>
      </c>
      <c r="AZ101" s="349"/>
      <c r="BA101" s="90">
        <f t="shared" si="57"/>
        <v>21</v>
      </c>
      <c r="BB101" s="349"/>
      <c r="BC101" s="348"/>
      <c r="BD101" s="348"/>
    </row>
    <row r="102" spans="1:56" s="351" customFormat="1" ht="17.25" thickBot="1">
      <c r="A102" s="343" t="s">
        <v>592</v>
      </c>
      <c r="B102" s="50" t="s">
        <v>165</v>
      </c>
      <c r="C102" s="352" t="s">
        <v>166</v>
      </c>
      <c r="D102" s="355" t="s">
        <v>173</v>
      </c>
      <c r="E102" s="345">
        <v>15</v>
      </c>
      <c r="F102" s="343" t="s">
        <v>175</v>
      </c>
      <c r="G102" s="346">
        <v>453</v>
      </c>
      <c r="H102" s="346">
        <v>1591</v>
      </c>
      <c r="I102" s="345">
        <v>75</v>
      </c>
      <c r="J102" s="345">
        <v>0</v>
      </c>
      <c r="K102" s="345">
        <v>0</v>
      </c>
      <c r="L102" s="345">
        <v>5</v>
      </c>
      <c r="M102" s="345">
        <v>0</v>
      </c>
      <c r="N102" s="345">
        <v>0</v>
      </c>
      <c r="O102" s="55">
        <f t="shared" si="42"/>
        <v>80</v>
      </c>
      <c r="P102" s="88">
        <f t="shared" si="52"/>
        <v>0</v>
      </c>
      <c r="Q102" s="88">
        <f t="shared" si="52"/>
        <v>0</v>
      </c>
      <c r="R102" s="88">
        <f t="shared" si="44"/>
        <v>80</v>
      </c>
      <c r="S102" s="345">
        <v>0.53</v>
      </c>
      <c r="T102" s="345"/>
      <c r="U102" s="345"/>
      <c r="V102" s="345"/>
      <c r="W102" s="345"/>
      <c r="X102" s="345"/>
      <c r="Y102" s="345"/>
      <c r="Z102" s="354">
        <v>75</v>
      </c>
      <c r="AA102" s="354"/>
      <c r="AB102" s="26">
        <f t="shared" si="53"/>
        <v>155</v>
      </c>
      <c r="AC102" s="58">
        <f t="shared" si="53"/>
        <v>0.53</v>
      </c>
      <c r="AD102" s="345">
        <v>75</v>
      </c>
      <c r="AE102" s="57">
        <f t="shared" si="31"/>
        <v>16.556291390728479</v>
      </c>
      <c r="AF102" s="353"/>
      <c r="AG102" s="345">
        <v>30</v>
      </c>
      <c r="AH102" s="354">
        <v>30</v>
      </c>
      <c r="AI102" s="354"/>
      <c r="AJ102" s="354"/>
      <c r="AK102" s="354"/>
      <c r="AL102" s="354"/>
      <c r="AM102" s="354"/>
      <c r="AN102" s="354"/>
      <c r="AO102" s="354"/>
      <c r="AP102" s="354">
        <v>3</v>
      </c>
      <c r="AQ102" s="354">
        <v>1</v>
      </c>
      <c r="AR102" s="88">
        <f t="shared" si="54"/>
        <v>3</v>
      </c>
      <c r="AS102" s="57">
        <f t="shared" si="54"/>
        <v>1</v>
      </c>
      <c r="AT102" s="349">
        <v>5</v>
      </c>
      <c r="AU102" s="349">
        <v>0</v>
      </c>
      <c r="AV102" s="349">
        <v>0</v>
      </c>
      <c r="AW102" s="349">
        <v>25</v>
      </c>
      <c r="AX102" s="47">
        <f t="shared" si="55"/>
        <v>30</v>
      </c>
      <c r="AY102" s="58">
        <f t="shared" si="56"/>
        <v>31</v>
      </c>
      <c r="AZ102" s="349"/>
      <c r="BA102" s="90">
        <f t="shared" si="57"/>
        <v>31</v>
      </c>
      <c r="BB102" s="349"/>
      <c r="BC102" s="348"/>
      <c r="BD102" s="348"/>
    </row>
    <row r="103" spans="1:56" ht="16.5" customHeight="1" thickBot="1">
      <c r="A103" s="505" t="s">
        <v>72</v>
      </c>
      <c r="B103" s="516"/>
      <c r="C103" s="506"/>
      <c r="D103" s="33"/>
      <c r="E103" s="396">
        <v>15</v>
      </c>
      <c r="F103" s="34"/>
      <c r="G103" s="70">
        <f t="shared" ref="G103:AD103" si="58">SUM(G88:G102)</f>
        <v>8833</v>
      </c>
      <c r="H103" s="70">
        <f t="shared" si="58"/>
        <v>31006</v>
      </c>
      <c r="I103" s="71">
        <f t="shared" si="58"/>
        <v>2370</v>
      </c>
      <c r="J103" s="71">
        <f t="shared" si="58"/>
        <v>163</v>
      </c>
      <c r="K103" s="71">
        <f t="shared" si="58"/>
        <v>803</v>
      </c>
      <c r="L103" s="71">
        <f t="shared" si="58"/>
        <v>334</v>
      </c>
      <c r="M103" s="71">
        <f t="shared" si="58"/>
        <v>0</v>
      </c>
      <c r="N103" s="71">
        <f t="shared" si="58"/>
        <v>16</v>
      </c>
      <c r="O103" s="71">
        <f t="shared" si="58"/>
        <v>2704</v>
      </c>
      <c r="P103" s="71">
        <f t="shared" si="58"/>
        <v>163</v>
      </c>
      <c r="Q103" s="71">
        <f t="shared" si="58"/>
        <v>819</v>
      </c>
      <c r="R103" s="71">
        <f t="shared" si="58"/>
        <v>3686</v>
      </c>
      <c r="S103" s="35">
        <f t="shared" si="58"/>
        <v>64.950000000000017</v>
      </c>
      <c r="T103" s="71">
        <f t="shared" si="58"/>
        <v>279</v>
      </c>
      <c r="U103" s="35">
        <f t="shared" si="58"/>
        <v>8.99</v>
      </c>
      <c r="V103" s="71">
        <f t="shared" si="58"/>
        <v>1272</v>
      </c>
      <c r="W103" s="35">
        <f t="shared" si="58"/>
        <v>1.5</v>
      </c>
      <c r="X103" s="71">
        <f t="shared" si="58"/>
        <v>0</v>
      </c>
      <c r="Y103" s="71">
        <f t="shared" si="58"/>
        <v>0</v>
      </c>
      <c r="Z103" s="71">
        <f t="shared" si="58"/>
        <v>1091</v>
      </c>
      <c r="AA103" s="35">
        <f t="shared" si="58"/>
        <v>129.51</v>
      </c>
      <c r="AB103" s="71">
        <f t="shared" si="58"/>
        <v>4777</v>
      </c>
      <c r="AC103" s="35">
        <f t="shared" si="58"/>
        <v>194.46</v>
      </c>
      <c r="AD103" s="71">
        <f t="shared" si="58"/>
        <v>2093</v>
      </c>
      <c r="AE103" s="35">
        <f t="shared" si="31"/>
        <v>23.695233782406884</v>
      </c>
      <c r="AF103" s="71">
        <v>3</v>
      </c>
      <c r="AG103" s="71">
        <f t="shared" ref="AG103:BD103" si="59">SUM(AG88:AG102)</f>
        <v>618</v>
      </c>
      <c r="AH103" s="71">
        <f t="shared" si="59"/>
        <v>608</v>
      </c>
      <c r="AI103" s="71">
        <f t="shared" si="59"/>
        <v>151</v>
      </c>
      <c r="AJ103" s="71">
        <f t="shared" si="59"/>
        <v>0</v>
      </c>
      <c r="AK103" s="35">
        <f t="shared" si="59"/>
        <v>0</v>
      </c>
      <c r="AL103" s="71">
        <f t="shared" si="59"/>
        <v>0</v>
      </c>
      <c r="AM103" s="35">
        <f t="shared" si="59"/>
        <v>0</v>
      </c>
      <c r="AN103" s="71">
        <f t="shared" si="59"/>
        <v>1</v>
      </c>
      <c r="AO103" s="35">
        <f t="shared" si="59"/>
        <v>0.15</v>
      </c>
      <c r="AP103" s="71">
        <f t="shared" si="59"/>
        <v>353</v>
      </c>
      <c r="AQ103" s="35">
        <f t="shared" si="59"/>
        <v>209.19</v>
      </c>
      <c r="AR103" s="71">
        <f t="shared" si="59"/>
        <v>354</v>
      </c>
      <c r="AS103" s="35">
        <f t="shared" si="59"/>
        <v>209.34</v>
      </c>
      <c r="AT103" s="35">
        <f t="shared" si="59"/>
        <v>236.79</v>
      </c>
      <c r="AU103" s="35">
        <f t="shared" si="59"/>
        <v>0</v>
      </c>
      <c r="AV103" s="35">
        <f t="shared" si="59"/>
        <v>24.5</v>
      </c>
      <c r="AW103" s="35">
        <f t="shared" si="59"/>
        <v>166.11</v>
      </c>
      <c r="AX103" s="35">
        <f t="shared" si="59"/>
        <v>427.4</v>
      </c>
      <c r="AY103" s="35">
        <f t="shared" si="59"/>
        <v>636.74</v>
      </c>
      <c r="AZ103" s="35">
        <f t="shared" si="59"/>
        <v>281.10000000000002</v>
      </c>
      <c r="BA103" s="96">
        <f t="shared" si="59"/>
        <v>917.84</v>
      </c>
      <c r="BB103" s="71">
        <f t="shared" si="59"/>
        <v>0</v>
      </c>
      <c r="BC103" s="35">
        <f t="shared" si="59"/>
        <v>0</v>
      </c>
      <c r="BD103" s="35">
        <f t="shared" si="59"/>
        <v>0</v>
      </c>
    </row>
    <row r="104" spans="1:56" ht="19.5" customHeight="1" thickBot="1">
      <c r="A104" s="523" t="s">
        <v>103</v>
      </c>
      <c r="B104" s="524"/>
      <c r="C104" s="78"/>
      <c r="D104" s="78"/>
      <c r="E104" s="411">
        <f>E103+E87+E68</f>
        <v>55</v>
      </c>
      <c r="F104" s="79"/>
      <c r="G104" s="80">
        <f t="shared" ref="G104:AA104" si="60">G103+G87+G68</f>
        <v>22353</v>
      </c>
      <c r="H104" s="80">
        <f t="shared" si="60"/>
        <v>77385</v>
      </c>
      <c r="I104" s="81">
        <f t="shared" si="60"/>
        <v>14288</v>
      </c>
      <c r="J104" s="81">
        <f t="shared" si="60"/>
        <v>1146</v>
      </c>
      <c r="K104" s="81">
        <f t="shared" si="60"/>
        <v>2276</v>
      </c>
      <c r="L104" s="81">
        <f t="shared" si="60"/>
        <v>518</v>
      </c>
      <c r="M104" s="81">
        <f t="shared" si="60"/>
        <v>23</v>
      </c>
      <c r="N104" s="81">
        <f t="shared" si="60"/>
        <v>49</v>
      </c>
      <c r="O104" s="81">
        <f t="shared" si="60"/>
        <v>14806</v>
      </c>
      <c r="P104" s="81">
        <f t="shared" si="60"/>
        <v>1169</v>
      </c>
      <c r="Q104" s="81">
        <f t="shared" si="60"/>
        <v>2325</v>
      </c>
      <c r="R104" s="81">
        <f t="shared" si="60"/>
        <v>18300</v>
      </c>
      <c r="S104" s="82">
        <f t="shared" si="60"/>
        <v>400.93000000000006</v>
      </c>
      <c r="T104" s="81">
        <f t="shared" si="60"/>
        <v>4254</v>
      </c>
      <c r="U104" s="82">
        <f t="shared" si="60"/>
        <v>62.760000000000005</v>
      </c>
      <c r="V104" s="81">
        <f t="shared" si="60"/>
        <v>5543</v>
      </c>
      <c r="W104" s="82">
        <f t="shared" si="60"/>
        <v>135.44</v>
      </c>
      <c r="X104" s="81">
        <f t="shared" si="60"/>
        <v>0</v>
      </c>
      <c r="Y104" s="81">
        <f t="shared" si="60"/>
        <v>0</v>
      </c>
      <c r="Z104" s="81">
        <f t="shared" si="60"/>
        <v>15825</v>
      </c>
      <c r="AA104" s="82">
        <f t="shared" si="60"/>
        <v>2210.9299999999998</v>
      </c>
      <c r="AB104" s="81">
        <f>SUM(R104:Z104)</f>
        <v>44521.13</v>
      </c>
      <c r="AC104" s="82">
        <f>AC103+AC87+AC68</f>
        <v>2611.8600000000006</v>
      </c>
      <c r="AD104" s="81">
        <f>AD103+AD87+AD68</f>
        <v>10529</v>
      </c>
      <c r="AE104" s="82">
        <f t="shared" si="31"/>
        <v>47.103297096586587</v>
      </c>
      <c r="AF104" s="81">
        <f t="shared" ref="AF104:AX104" si="61">AF103+AF87+AF68</f>
        <v>23</v>
      </c>
      <c r="AG104" s="81">
        <f t="shared" si="61"/>
        <v>6104</v>
      </c>
      <c r="AH104" s="81">
        <f t="shared" si="61"/>
        <v>5671</v>
      </c>
      <c r="AI104" s="81">
        <f t="shared" si="61"/>
        <v>1809</v>
      </c>
      <c r="AJ104" s="81">
        <f t="shared" si="61"/>
        <v>8</v>
      </c>
      <c r="AK104" s="82">
        <f t="shared" si="61"/>
        <v>0.08</v>
      </c>
      <c r="AL104" s="81">
        <f t="shared" si="61"/>
        <v>0</v>
      </c>
      <c r="AM104" s="82">
        <f t="shared" si="61"/>
        <v>0</v>
      </c>
      <c r="AN104" s="81">
        <f t="shared" si="61"/>
        <v>36</v>
      </c>
      <c r="AO104" s="82">
        <f t="shared" si="61"/>
        <v>3.76</v>
      </c>
      <c r="AP104" s="81">
        <f t="shared" si="61"/>
        <v>3440</v>
      </c>
      <c r="AQ104" s="82">
        <f t="shared" si="61"/>
        <v>4820.4800000000005</v>
      </c>
      <c r="AR104" s="81">
        <f t="shared" si="61"/>
        <v>3484</v>
      </c>
      <c r="AS104" s="82">
        <f t="shared" si="61"/>
        <v>4824.3200000000006</v>
      </c>
      <c r="AT104" s="82">
        <f t="shared" si="61"/>
        <v>2386.62</v>
      </c>
      <c r="AU104" s="82">
        <f t="shared" si="61"/>
        <v>156.94</v>
      </c>
      <c r="AV104" s="82">
        <f t="shared" si="61"/>
        <v>123.79</v>
      </c>
      <c r="AW104" s="82">
        <f t="shared" si="61"/>
        <v>4219.1500000000005</v>
      </c>
      <c r="AX104" s="82">
        <f t="shared" si="61"/>
        <v>6886.5</v>
      </c>
      <c r="AY104" s="82">
        <f>AX104+AS104</f>
        <v>11710.82</v>
      </c>
      <c r="AZ104" s="82">
        <f>AZ103+AZ87+AZ68</f>
        <v>723.38000000000011</v>
      </c>
      <c r="BA104" s="83">
        <f>AZ104+AY104</f>
        <v>12434.2</v>
      </c>
      <c r="BB104" s="81">
        <f>BB103+BB87+BB68</f>
        <v>16</v>
      </c>
      <c r="BC104" s="82">
        <f>BC103+BC87+BC68</f>
        <v>7.7</v>
      </c>
      <c r="BD104" s="82">
        <f>BD103+BD87+BD68</f>
        <v>0</v>
      </c>
    </row>
    <row r="105" spans="1:56" ht="29.25" customHeight="1" thickBot="1">
      <c r="A105" s="313" t="s">
        <v>616</v>
      </c>
      <c r="B105" s="313"/>
      <c r="C105" s="112"/>
      <c r="D105" s="112"/>
      <c r="E105" s="313"/>
      <c r="F105" s="113"/>
      <c r="G105" s="313"/>
      <c r="H105" s="313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D105" s="114"/>
      <c r="AE105" s="114"/>
      <c r="AF105" s="114"/>
      <c r="AG105" s="114"/>
      <c r="AL105" s="1" t="s">
        <v>53</v>
      </c>
    </row>
    <row r="106" spans="1:56" ht="47.25" customHeight="1" thickBot="1">
      <c r="A106" s="489" t="s">
        <v>1</v>
      </c>
      <c r="B106" s="489" t="s">
        <v>2</v>
      </c>
      <c r="C106" s="489" t="s">
        <v>601</v>
      </c>
      <c r="D106" s="489" t="s">
        <v>3</v>
      </c>
      <c r="E106" s="489" t="s">
        <v>4</v>
      </c>
      <c r="F106" s="489" t="s">
        <v>602</v>
      </c>
      <c r="G106" s="489" t="s">
        <v>5</v>
      </c>
      <c r="H106" s="489" t="s">
        <v>6</v>
      </c>
      <c r="I106" s="491" t="s">
        <v>7</v>
      </c>
      <c r="J106" s="492"/>
      <c r="K106" s="493"/>
      <c r="L106" s="491" t="s">
        <v>8</v>
      </c>
      <c r="M106" s="492"/>
      <c r="N106" s="493"/>
      <c r="O106" s="491" t="s">
        <v>9</v>
      </c>
      <c r="P106" s="492"/>
      <c r="Q106" s="492"/>
      <c r="R106" s="493"/>
      <c r="S106" s="4" t="s">
        <v>10</v>
      </c>
      <c r="T106" s="494" t="s">
        <v>11</v>
      </c>
      <c r="U106" s="495"/>
      <c r="V106" s="495"/>
      <c r="W106" s="496"/>
      <c r="X106" s="497" t="s">
        <v>12</v>
      </c>
      <c r="Y106" s="497" t="s">
        <v>13</v>
      </c>
      <c r="Z106" s="499" t="s">
        <v>14</v>
      </c>
      <c r="AA106" s="5" t="s">
        <v>15</v>
      </c>
      <c r="AB106" s="501" t="s">
        <v>16</v>
      </c>
      <c r="AC106" s="503" t="s">
        <v>17</v>
      </c>
      <c r="AD106" s="499" t="s">
        <v>18</v>
      </c>
      <c r="AE106" s="480" t="s">
        <v>19</v>
      </c>
      <c r="AF106" s="474" t="s">
        <v>20</v>
      </c>
      <c r="AG106" s="476" t="s">
        <v>21</v>
      </c>
      <c r="AH106" s="478" t="s">
        <v>22</v>
      </c>
      <c r="AI106" s="480" t="s">
        <v>23</v>
      </c>
      <c r="AJ106" s="482" t="s">
        <v>24</v>
      </c>
      <c r="AK106" s="483"/>
      <c r="AL106" s="484" t="s">
        <v>25</v>
      </c>
      <c r="AM106" s="485"/>
      <c r="AN106" s="484" t="s">
        <v>26</v>
      </c>
      <c r="AO106" s="485"/>
      <c r="AP106" s="482" t="s">
        <v>27</v>
      </c>
      <c r="AQ106" s="483"/>
      <c r="AR106" s="484" t="s">
        <v>28</v>
      </c>
      <c r="AS106" s="485"/>
      <c r="AT106" s="453" t="s">
        <v>29</v>
      </c>
      <c r="AU106" s="454"/>
      <c r="AV106" s="454"/>
      <c r="AW106" s="454"/>
      <c r="AX106" s="455"/>
      <c r="AY106" s="6" t="s">
        <v>30</v>
      </c>
      <c r="AZ106" s="405" t="s">
        <v>31</v>
      </c>
      <c r="BA106" s="405" t="s">
        <v>32</v>
      </c>
      <c r="BB106" s="456" t="s">
        <v>33</v>
      </c>
      <c r="BC106" s="457"/>
      <c r="BD106" s="394" t="s">
        <v>34</v>
      </c>
    </row>
    <row r="107" spans="1:56" ht="66" customHeight="1" thickBot="1">
      <c r="A107" s="490"/>
      <c r="B107" s="490"/>
      <c r="C107" s="490"/>
      <c r="D107" s="490"/>
      <c r="E107" s="490"/>
      <c r="F107" s="490"/>
      <c r="G107" s="490"/>
      <c r="H107" s="490"/>
      <c r="I107" s="7" t="s">
        <v>35</v>
      </c>
      <c r="J107" s="8" t="s">
        <v>36</v>
      </c>
      <c r="K107" s="9" t="s">
        <v>37</v>
      </c>
      <c r="L107" s="7" t="s">
        <v>35</v>
      </c>
      <c r="M107" s="8" t="s">
        <v>36</v>
      </c>
      <c r="N107" s="9" t="s">
        <v>37</v>
      </c>
      <c r="O107" s="7" t="s">
        <v>603</v>
      </c>
      <c r="P107" s="8" t="s">
        <v>38</v>
      </c>
      <c r="Q107" s="8" t="s">
        <v>39</v>
      </c>
      <c r="R107" s="9" t="s">
        <v>40</v>
      </c>
      <c r="S107" s="10" t="s">
        <v>41</v>
      </c>
      <c r="T107" s="406" t="s">
        <v>42</v>
      </c>
      <c r="U107" s="406" t="s">
        <v>43</v>
      </c>
      <c r="V107" s="406" t="s">
        <v>44</v>
      </c>
      <c r="W107" s="406" t="s">
        <v>45</v>
      </c>
      <c r="X107" s="498"/>
      <c r="Y107" s="498"/>
      <c r="Z107" s="500"/>
      <c r="AA107" s="11" t="s">
        <v>41</v>
      </c>
      <c r="AB107" s="502"/>
      <c r="AC107" s="504"/>
      <c r="AD107" s="500"/>
      <c r="AE107" s="481"/>
      <c r="AF107" s="475"/>
      <c r="AG107" s="477"/>
      <c r="AH107" s="479"/>
      <c r="AI107" s="481"/>
      <c r="AJ107" s="12" t="s">
        <v>46</v>
      </c>
      <c r="AK107" s="399" t="s">
        <v>47</v>
      </c>
      <c r="AL107" s="12" t="s">
        <v>46</v>
      </c>
      <c r="AM107" s="399" t="s">
        <v>47</v>
      </c>
      <c r="AN107" s="12" t="s">
        <v>46</v>
      </c>
      <c r="AO107" s="399" t="s">
        <v>47</v>
      </c>
      <c r="AP107" s="12" t="s">
        <v>46</v>
      </c>
      <c r="AQ107" s="13" t="s">
        <v>47</v>
      </c>
      <c r="AR107" s="12" t="s">
        <v>46</v>
      </c>
      <c r="AS107" s="399" t="s">
        <v>47</v>
      </c>
      <c r="AT107" s="400" t="s">
        <v>48</v>
      </c>
      <c r="AU107" s="401" t="s">
        <v>49</v>
      </c>
      <c r="AV107" s="401" t="s">
        <v>50</v>
      </c>
      <c r="AW107" s="401" t="s">
        <v>51</v>
      </c>
      <c r="AX107" s="402" t="s">
        <v>52</v>
      </c>
      <c r="AY107" s="14" t="s">
        <v>41</v>
      </c>
      <c r="AZ107" s="14" t="s">
        <v>41</v>
      </c>
      <c r="BA107" s="14" t="s">
        <v>41</v>
      </c>
      <c r="BB107" s="15" t="s">
        <v>46</v>
      </c>
      <c r="BC107" s="16" t="s">
        <v>53</v>
      </c>
      <c r="BD107" s="17" t="s">
        <v>41</v>
      </c>
    </row>
    <row r="108" spans="1:56" ht="15.75" customHeight="1">
      <c r="A108" s="38" t="s">
        <v>187</v>
      </c>
      <c r="B108" s="327" t="s">
        <v>607</v>
      </c>
      <c r="C108" s="40" t="s">
        <v>188</v>
      </c>
      <c r="D108" s="40" t="s">
        <v>189</v>
      </c>
      <c r="E108" s="39">
        <v>1</v>
      </c>
      <c r="F108" s="41" t="s">
        <v>190</v>
      </c>
      <c r="G108" s="42">
        <v>48</v>
      </c>
      <c r="H108" s="42">
        <v>169</v>
      </c>
      <c r="I108" s="97">
        <v>130</v>
      </c>
      <c r="J108" s="97">
        <v>21</v>
      </c>
      <c r="K108" s="97">
        <v>21</v>
      </c>
      <c r="L108" s="97">
        <v>15</v>
      </c>
      <c r="M108" s="97">
        <v>0</v>
      </c>
      <c r="N108" s="97">
        <v>0</v>
      </c>
      <c r="O108" s="98">
        <f t="shared" ref="O108:O126" si="62">I108+L108</f>
        <v>145</v>
      </c>
      <c r="P108" s="98">
        <f t="shared" ref="P108:Q123" si="63">M108+J108</f>
        <v>21</v>
      </c>
      <c r="Q108" s="98">
        <f t="shared" si="63"/>
        <v>21</v>
      </c>
      <c r="R108" s="98">
        <f t="shared" ref="R108:R114" si="64">SUM(O108:Q108)</f>
        <v>187</v>
      </c>
      <c r="S108" s="98"/>
      <c r="T108" s="98"/>
      <c r="U108" s="98"/>
      <c r="V108" s="98"/>
      <c r="W108" s="98"/>
      <c r="X108" s="98"/>
      <c r="Y108" s="98"/>
      <c r="Z108" s="111">
        <v>1230</v>
      </c>
      <c r="AA108" s="111"/>
      <c r="AB108" s="26">
        <f t="shared" ref="AB108:AC126" si="65">Z108+R108</f>
        <v>1417</v>
      </c>
      <c r="AC108" s="58">
        <f t="shared" si="65"/>
        <v>0</v>
      </c>
      <c r="AD108" s="98">
        <v>48</v>
      </c>
      <c r="AE108" s="57">
        <f t="shared" ref="AE108:AE171" si="66">AD108/G108*100</f>
        <v>100</v>
      </c>
      <c r="AF108" s="98">
        <v>1</v>
      </c>
      <c r="AG108" s="98">
        <v>51</v>
      </c>
      <c r="AH108" s="98">
        <v>51</v>
      </c>
      <c r="AI108" s="98">
        <v>42</v>
      </c>
      <c r="AJ108" s="98"/>
      <c r="AK108" s="98"/>
      <c r="AL108" s="98"/>
      <c r="AM108" s="98"/>
      <c r="AN108" s="98">
        <v>4</v>
      </c>
      <c r="AO108" s="98">
        <v>2.15</v>
      </c>
      <c r="AP108" s="98">
        <v>204</v>
      </c>
      <c r="AQ108" s="98">
        <v>443.27</v>
      </c>
      <c r="AR108" s="98">
        <f t="shared" ref="AR108:AS126" si="67">AP108+AN108+AL108+AJ108</f>
        <v>208</v>
      </c>
      <c r="AS108" s="46">
        <f t="shared" si="67"/>
        <v>445.41999999999996</v>
      </c>
      <c r="AT108" s="98">
        <v>371.84</v>
      </c>
      <c r="AU108" s="46">
        <v>50</v>
      </c>
      <c r="AV108" s="98">
        <v>0.44</v>
      </c>
      <c r="AW108" s="98">
        <v>7</v>
      </c>
      <c r="AX108" s="100">
        <f t="shared" ref="AX108:AX126" si="68">SUM(AT108:AW108)</f>
        <v>429.28</v>
      </c>
      <c r="AY108" s="58">
        <f t="shared" ref="AY108:AY147" si="69">AX108+AS108</f>
        <v>874.69999999999993</v>
      </c>
      <c r="AZ108" s="98"/>
      <c r="BA108" s="90">
        <f t="shared" ref="BA108:BA147" si="70">AZ108+AY108</f>
        <v>874.69999999999993</v>
      </c>
      <c r="BB108" s="44"/>
      <c r="BC108" s="44"/>
      <c r="BD108" s="44"/>
    </row>
    <row r="109" spans="1:56">
      <c r="A109" s="38" t="s">
        <v>187</v>
      </c>
      <c r="B109" s="327" t="s">
        <v>607</v>
      </c>
      <c r="C109" s="51" t="s">
        <v>188</v>
      </c>
      <c r="D109" s="51" t="s">
        <v>189</v>
      </c>
      <c r="E109" s="50">
        <v>2</v>
      </c>
      <c r="F109" s="52" t="s">
        <v>189</v>
      </c>
      <c r="G109" s="53">
        <v>196</v>
      </c>
      <c r="H109" s="53">
        <v>689</v>
      </c>
      <c r="I109" s="87">
        <v>189</v>
      </c>
      <c r="J109" s="87">
        <v>17</v>
      </c>
      <c r="K109" s="87">
        <v>19</v>
      </c>
      <c r="L109" s="87">
        <v>32</v>
      </c>
      <c r="M109" s="87">
        <v>6</v>
      </c>
      <c r="N109" s="87">
        <v>8</v>
      </c>
      <c r="O109" s="88">
        <f t="shared" si="62"/>
        <v>221</v>
      </c>
      <c r="P109" s="88">
        <f t="shared" si="63"/>
        <v>23</v>
      </c>
      <c r="Q109" s="88">
        <f t="shared" si="63"/>
        <v>27</v>
      </c>
      <c r="R109" s="88">
        <f t="shared" si="64"/>
        <v>271</v>
      </c>
      <c r="S109" s="88"/>
      <c r="T109" s="88"/>
      <c r="U109" s="88"/>
      <c r="V109" s="88"/>
      <c r="W109" s="88"/>
      <c r="X109" s="88"/>
      <c r="Y109" s="88"/>
      <c r="Z109" s="89">
        <v>2085</v>
      </c>
      <c r="AA109" s="89"/>
      <c r="AB109" s="26">
        <f t="shared" si="65"/>
        <v>2356</v>
      </c>
      <c r="AC109" s="58">
        <f t="shared" si="65"/>
        <v>0</v>
      </c>
      <c r="AD109" s="88">
        <v>196</v>
      </c>
      <c r="AE109" s="57">
        <f t="shared" si="66"/>
        <v>100</v>
      </c>
      <c r="AF109" s="88">
        <v>2</v>
      </c>
      <c r="AG109" s="88">
        <v>153</v>
      </c>
      <c r="AH109" s="88">
        <v>153</v>
      </c>
      <c r="AI109" s="88">
        <v>133</v>
      </c>
      <c r="AJ109" s="88"/>
      <c r="AK109" s="88"/>
      <c r="AL109" s="88">
        <v>2</v>
      </c>
      <c r="AM109" s="88">
        <v>0.33</v>
      </c>
      <c r="AN109" s="88">
        <v>2</v>
      </c>
      <c r="AO109" s="88">
        <v>1.61</v>
      </c>
      <c r="AP109" s="88">
        <v>177</v>
      </c>
      <c r="AQ109" s="88">
        <v>486.23</v>
      </c>
      <c r="AR109" s="98">
        <f t="shared" si="67"/>
        <v>181</v>
      </c>
      <c r="AS109" s="46">
        <f t="shared" si="67"/>
        <v>488.17</v>
      </c>
      <c r="AT109" s="88">
        <v>342.52</v>
      </c>
      <c r="AU109" s="57">
        <v>90</v>
      </c>
      <c r="AV109" s="88">
        <v>19.3</v>
      </c>
      <c r="AW109" s="88">
        <v>38</v>
      </c>
      <c r="AX109" s="100">
        <f t="shared" si="68"/>
        <v>489.82</v>
      </c>
      <c r="AY109" s="58">
        <f t="shared" si="69"/>
        <v>977.99</v>
      </c>
      <c r="AZ109" s="88"/>
      <c r="BA109" s="90">
        <f t="shared" si="70"/>
        <v>977.99</v>
      </c>
      <c r="BB109" s="55"/>
      <c r="BC109" s="55"/>
      <c r="BD109" s="55"/>
    </row>
    <row r="110" spans="1:56">
      <c r="A110" s="38" t="s">
        <v>187</v>
      </c>
      <c r="B110" s="327" t="s">
        <v>607</v>
      </c>
      <c r="C110" s="51" t="s">
        <v>188</v>
      </c>
      <c r="D110" s="51" t="s">
        <v>191</v>
      </c>
      <c r="E110" s="39">
        <v>3</v>
      </c>
      <c r="F110" s="52" t="s">
        <v>191</v>
      </c>
      <c r="G110" s="50">
        <v>180</v>
      </c>
      <c r="H110" s="50">
        <v>632</v>
      </c>
      <c r="I110" s="88">
        <v>375</v>
      </c>
      <c r="J110" s="88">
        <v>115</v>
      </c>
      <c r="K110" s="88">
        <v>67</v>
      </c>
      <c r="L110" s="88">
        <v>15</v>
      </c>
      <c r="M110" s="88">
        <v>10</v>
      </c>
      <c r="N110" s="88">
        <v>15</v>
      </c>
      <c r="O110" s="88">
        <f t="shared" si="62"/>
        <v>390</v>
      </c>
      <c r="P110" s="88">
        <f t="shared" si="63"/>
        <v>125</v>
      </c>
      <c r="Q110" s="88">
        <f t="shared" si="63"/>
        <v>82</v>
      </c>
      <c r="R110" s="88">
        <f t="shared" si="64"/>
        <v>597</v>
      </c>
      <c r="S110" s="88">
        <v>8.65</v>
      </c>
      <c r="T110" s="88">
        <v>190</v>
      </c>
      <c r="U110" s="88">
        <v>0.1</v>
      </c>
      <c r="V110" s="88">
        <v>200</v>
      </c>
      <c r="W110" s="88">
        <v>5.25</v>
      </c>
      <c r="X110" s="88">
        <v>0</v>
      </c>
      <c r="Y110" s="88">
        <v>0</v>
      </c>
      <c r="Z110" s="89">
        <v>415</v>
      </c>
      <c r="AA110" s="89">
        <v>460.52</v>
      </c>
      <c r="AB110" s="26">
        <f t="shared" si="65"/>
        <v>1012</v>
      </c>
      <c r="AC110" s="58">
        <f t="shared" si="65"/>
        <v>469.16999999999996</v>
      </c>
      <c r="AD110" s="88">
        <v>180</v>
      </c>
      <c r="AE110" s="57">
        <f t="shared" si="66"/>
        <v>100</v>
      </c>
      <c r="AF110" s="88">
        <v>3</v>
      </c>
      <c r="AG110" s="88">
        <v>284</v>
      </c>
      <c r="AH110" s="88">
        <v>280</v>
      </c>
      <c r="AI110" s="88">
        <v>280</v>
      </c>
      <c r="AJ110" s="88"/>
      <c r="AK110" s="88"/>
      <c r="AL110" s="88"/>
      <c r="AM110" s="88"/>
      <c r="AN110" s="88"/>
      <c r="AO110" s="88"/>
      <c r="AP110" s="88">
        <v>150</v>
      </c>
      <c r="AQ110" s="88">
        <v>410.5</v>
      </c>
      <c r="AR110" s="98">
        <f t="shared" si="67"/>
        <v>150</v>
      </c>
      <c r="AS110" s="46">
        <f t="shared" si="67"/>
        <v>410.5</v>
      </c>
      <c r="AT110" s="88"/>
      <c r="AU110" s="88"/>
      <c r="AV110" s="88"/>
      <c r="AW110" s="88"/>
      <c r="AX110" s="100">
        <f t="shared" si="68"/>
        <v>0</v>
      </c>
      <c r="AY110" s="58">
        <f t="shared" si="69"/>
        <v>410.5</v>
      </c>
      <c r="AZ110" s="88"/>
      <c r="BA110" s="90">
        <f t="shared" si="70"/>
        <v>410.5</v>
      </c>
      <c r="BB110" s="55"/>
      <c r="BC110" s="55"/>
      <c r="BD110" s="55"/>
    </row>
    <row r="111" spans="1:56">
      <c r="A111" s="38" t="s">
        <v>187</v>
      </c>
      <c r="B111" s="327" t="s">
        <v>607</v>
      </c>
      <c r="C111" s="51" t="s">
        <v>188</v>
      </c>
      <c r="D111" s="51" t="s">
        <v>192</v>
      </c>
      <c r="E111" s="39">
        <v>4</v>
      </c>
      <c r="F111" s="52" t="s">
        <v>192</v>
      </c>
      <c r="G111" s="53">
        <v>189</v>
      </c>
      <c r="H111" s="53">
        <v>664</v>
      </c>
      <c r="I111" s="87">
        <v>689</v>
      </c>
      <c r="J111" s="87">
        <v>383</v>
      </c>
      <c r="K111" s="87">
        <v>69</v>
      </c>
      <c r="L111" s="87">
        <v>2</v>
      </c>
      <c r="M111" s="87">
        <v>8</v>
      </c>
      <c r="N111" s="87">
        <v>0</v>
      </c>
      <c r="O111" s="88">
        <f t="shared" si="62"/>
        <v>691</v>
      </c>
      <c r="P111" s="88">
        <f t="shared" si="63"/>
        <v>391</v>
      </c>
      <c r="Q111" s="88">
        <f t="shared" si="63"/>
        <v>69</v>
      </c>
      <c r="R111" s="88">
        <f t="shared" si="64"/>
        <v>1151</v>
      </c>
      <c r="S111" s="88"/>
      <c r="T111" s="88"/>
      <c r="U111" s="88"/>
      <c r="V111" s="88"/>
      <c r="W111" s="88"/>
      <c r="X111" s="88"/>
      <c r="Y111" s="88"/>
      <c r="Z111" s="89">
        <v>5724</v>
      </c>
      <c r="AA111" s="89"/>
      <c r="AB111" s="26">
        <f t="shared" si="65"/>
        <v>6875</v>
      </c>
      <c r="AC111" s="58">
        <f t="shared" si="65"/>
        <v>0</v>
      </c>
      <c r="AD111" s="88">
        <v>189</v>
      </c>
      <c r="AE111" s="57">
        <f t="shared" si="66"/>
        <v>100</v>
      </c>
      <c r="AF111" s="88">
        <v>4</v>
      </c>
      <c r="AG111" s="88">
        <v>344</v>
      </c>
      <c r="AH111" s="91">
        <v>344</v>
      </c>
      <c r="AI111" s="91">
        <v>167</v>
      </c>
      <c r="AJ111" s="91"/>
      <c r="AK111" s="91"/>
      <c r="AL111" s="91">
        <v>1</v>
      </c>
      <c r="AM111" s="105">
        <v>1</v>
      </c>
      <c r="AN111" s="91">
        <v>11</v>
      </c>
      <c r="AO111" s="91">
        <v>0.59</v>
      </c>
      <c r="AP111" s="91">
        <v>261</v>
      </c>
      <c r="AQ111" s="105">
        <v>96.58</v>
      </c>
      <c r="AR111" s="98">
        <f t="shared" si="67"/>
        <v>273</v>
      </c>
      <c r="AS111" s="46">
        <f t="shared" si="67"/>
        <v>98.17</v>
      </c>
      <c r="AT111" s="105">
        <v>145.22999999999999</v>
      </c>
      <c r="AU111" s="91">
        <v>72.34</v>
      </c>
      <c r="AV111" s="91">
        <v>24.3</v>
      </c>
      <c r="AW111" s="91">
        <v>467.24</v>
      </c>
      <c r="AX111" s="100">
        <f t="shared" si="68"/>
        <v>709.11</v>
      </c>
      <c r="AY111" s="58">
        <f t="shared" si="69"/>
        <v>807.28</v>
      </c>
      <c r="AZ111" s="88"/>
      <c r="BA111" s="90">
        <f t="shared" si="70"/>
        <v>807.28</v>
      </c>
      <c r="BB111" s="55"/>
      <c r="BC111" s="55"/>
      <c r="BD111" s="55"/>
    </row>
    <row r="112" spans="1:56">
      <c r="A112" s="38" t="s">
        <v>187</v>
      </c>
      <c r="B112" s="327" t="s">
        <v>607</v>
      </c>
      <c r="C112" s="51" t="s">
        <v>188</v>
      </c>
      <c r="D112" s="51" t="s">
        <v>193</v>
      </c>
      <c r="E112" s="50">
        <v>5</v>
      </c>
      <c r="F112" s="51" t="s">
        <v>599</v>
      </c>
      <c r="G112" s="53">
        <v>874</v>
      </c>
      <c r="H112" s="53">
        <v>3067</v>
      </c>
      <c r="I112" s="87">
        <v>385</v>
      </c>
      <c r="J112" s="87">
        <v>0</v>
      </c>
      <c r="K112" s="87">
        <v>0</v>
      </c>
      <c r="L112" s="87">
        <v>0</v>
      </c>
      <c r="M112" s="87">
        <v>0</v>
      </c>
      <c r="N112" s="87">
        <v>0</v>
      </c>
      <c r="O112" s="88">
        <f t="shared" si="62"/>
        <v>385</v>
      </c>
      <c r="P112" s="88">
        <f t="shared" si="63"/>
        <v>0</v>
      </c>
      <c r="Q112" s="88">
        <f t="shared" si="63"/>
        <v>0</v>
      </c>
      <c r="R112" s="88">
        <f t="shared" si="64"/>
        <v>385</v>
      </c>
      <c r="S112" s="88">
        <v>7.42</v>
      </c>
      <c r="T112" s="88"/>
      <c r="U112" s="88"/>
      <c r="V112" s="88"/>
      <c r="W112" s="88"/>
      <c r="X112" s="88"/>
      <c r="Y112" s="88"/>
      <c r="Z112" s="88">
        <v>204</v>
      </c>
      <c r="AA112" s="88"/>
      <c r="AB112" s="26">
        <f t="shared" si="65"/>
        <v>589</v>
      </c>
      <c r="AC112" s="58">
        <f t="shared" si="65"/>
        <v>7.42</v>
      </c>
      <c r="AD112" s="88">
        <v>580</v>
      </c>
      <c r="AE112" s="57">
        <f t="shared" si="66"/>
        <v>66.361556064073227</v>
      </c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>
        <v>1</v>
      </c>
      <c r="AQ112" s="57">
        <v>3</v>
      </c>
      <c r="AR112" s="98">
        <f t="shared" si="67"/>
        <v>1</v>
      </c>
      <c r="AS112" s="46">
        <f t="shared" si="67"/>
        <v>3</v>
      </c>
      <c r="AT112" s="88"/>
      <c r="AU112" s="88"/>
      <c r="AV112" s="88"/>
      <c r="AW112" s="88"/>
      <c r="AX112" s="100">
        <f t="shared" si="68"/>
        <v>0</v>
      </c>
      <c r="AY112" s="58">
        <f t="shared" si="69"/>
        <v>3</v>
      </c>
      <c r="AZ112" s="88"/>
      <c r="BA112" s="90">
        <f t="shared" si="70"/>
        <v>3</v>
      </c>
      <c r="BB112" s="55"/>
      <c r="BC112" s="55"/>
      <c r="BD112" s="55"/>
    </row>
    <row r="113" spans="1:56">
      <c r="A113" s="38" t="s">
        <v>187</v>
      </c>
      <c r="B113" s="327" t="s">
        <v>607</v>
      </c>
      <c r="C113" s="51" t="s">
        <v>188</v>
      </c>
      <c r="D113" s="51" t="s">
        <v>194</v>
      </c>
      <c r="E113" s="39">
        <v>6</v>
      </c>
      <c r="F113" s="52" t="s">
        <v>195</v>
      </c>
      <c r="G113" s="53">
        <v>175</v>
      </c>
      <c r="H113" s="53">
        <v>615</v>
      </c>
      <c r="I113" s="87">
        <v>91</v>
      </c>
      <c r="J113" s="87">
        <v>154</v>
      </c>
      <c r="K113" s="87">
        <v>0</v>
      </c>
      <c r="L113" s="87">
        <v>2</v>
      </c>
      <c r="M113" s="87">
        <v>0</v>
      </c>
      <c r="N113" s="87">
        <v>0</v>
      </c>
      <c r="O113" s="88">
        <f t="shared" si="62"/>
        <v>93</v>
      </c>
      <c r="P113" s="88">
        <f t="shared" si="63"/>
        <v>154</v>
      </c>
      <c r="Q113" s="88">
        <f t="shared" si="63"/>
        <v>0</v>
      </c>
      <c r="R113" s="88">
        <f t="shared" si="64"/>
        <v>247</v>
      </c>
      <c r="S113" s="88">
        <v>26.15</v>
      </c>
      <c r="T113" s="88">
        <v>91</v>
      </c>
      <c r="U113" s="57">
        <v>20</v>
      </c>
      <c r="V113" s="88">
        <v>2</v>
      </c>
      <c r="W113" s="88">
        <v>0.02</v>
      </c>
      <c r="X113" s="88">
        <v>0</v>
      </c>
      <c r="Y113" s="88">
        <v>0</v>
      </c>
      <c r="Z113" s="88">
        <v>435</v>
      </c>
      <c r="AA113" s="88">
        <v>140.13999999999999</v>
      </c>
      <c r="AB113" s="26">
        <f t="shared" si="65"/>
        <v>682</v>
      </c>
      <c r="AC113" s="58">
        <f t="shared" si="65"/>
        <v>166.29</v>
      </c>
      <c r="AD113" s="88">
        <v>175</v>
      </c>
      <c r="AE113" s="57">
        <f t="shared" si="66"/>
        <v>100</v>
      </c>
      <c r="AF113" s="88">
        <v>5</v>
      </c>
      <c r="AG113" s="88"/>
      <c r="AH113" s="88"/>
      <c r="AI113" s="88"/>
      <c r="AJ113" s="88"/>
      <c r="AK113" s="88"/>
      <c r="AL113" s="88"/>
      <c r="AM113" s="57"/>
      <c r="AN113" s="88"/>
      <c r="AO113" s="88"/>
      <c r="AP113" s="88"/>
      <c r="AQ113" s="57"/>
      <c r="AR113" s="98">
        <f t="shared" si="67"/>
        <v>0</v>
      </c>
      <c r="AS113" s="46">
        <f t="shared" si="67"/>
        <v>0</v>
      </c>
      <c r="AT113" s="88">
        <v>35.44</v>
      </c>
      <c r="AU113" s="57">
        <v>3.12</v>
      </c>
      <c r="AV113" s="57">
        <v>0</v>
      </c>
      <c r="AW113" s="88">
        <v>22.13</v>
      </c>
      <c r="AX113" s="100">
        <f t="shared" si="68"/>
        <v>60.69</v>
      </c>
      <c r="AY113" s="58">
        <f t="shared" si="69"/>
        <v>60.69</v>
      </c>
      <c r="AZ113" s="88">
        <v>28.19</v>
      </c>
      <c r="BA113" s="90">
        <f t="shared" si="70"/>
        <v>88.88</v>
      </c>
      <c r="BB113" s="55"/>
      <c r="BC113" s="55"/>
      <c r="BD113" s="55"/>
    </row>
    <row r="114" spans="1:56">
      <c r="A114" s="38" t="s">
        <v>187</v>
      </c>
      <c r="B114" s="327" t="s">
        <v>607</v>
      </c>
      <c r="C114" s="51" t="s">
        <v>188</v>
      </c>
      <c r="D114" s="51" t="s">
        <v>196</v>
      </c>
      <c r="E114" s="39">
        <v>7</v>
      </c>
      <c r="F114" s="52" t="s">
        <v>196</v>
      </c>
      <c r="G114" s="53">
        <v>209</v>
      </c>
      <c r="H114" s="53">
        <v>735</v>
      </c>
      <c r="I114" s="87">
        <v>547</v>
      </c>
      <c r="J114" s="87">
        <v>58</v>
      </c>
      <c r="K114" s="87">
        <v>0</v>
      </c>
      <c r="L114" s="87">
        <v>0</v>
      </c>
      <c r="M114" s="87">
        <v>0</v>
      </c>
      <c r="N114" s="87">
        <v>0</v>
      </c>
      <c r="O114" s="88">
        <f t="shared" si="62"/>
        <v>547</v>
      </c>
      <c r="P114" s="88">
        <f t="shared" si="63"/>
        <v>58</v>
      </c>
      <c r="Q114" s="88">
        <f t="shared" si="63"/>
        <v>0</v>
      </c>
      <c r="R114" s="88">
        <f t="shared" si="64"/>
        <v>605</v>
      </c>
      <c r="S114" s="88">
        <v>28.61</v>
      </c>
      <c r="T114" s="88">
        <v>547</v>
      </c>
      <c r="U114" s="88">
        <v>25.54</v>
      </c>
      <c r="V114" s="88">
        <v>0</v>
      </c>
      <c r="W114" s="88">
        <v>0</v>
      </c>
      <c r="X114" s="88">
        <v>0</v>
      </c>
      <c r="Y114" s="88">
        <v>0</v>
      </c>
      <c r="Z114" s="88">
        <v>2398</v>
      </c>
      <c r="AA114" s="57">
        <v>708</v>
      </c>
      <c r="AB114" s="26">
        <f t="shared" si="65"/>
        <v>3003</v>
      </c>
      <c r="AC114" s="58">
        <f t="shared" si="65"/>
        <v>736.61</v>
      </c>
      <c r="AD114" s="88">
        <v>209</v>
      </c>
      <c r="AE114" s="57">
        <f t="shared" si="66"/>
        <v>100</v>
      </c>
      <c r="AF114" s="88">
        <v>6</v>
      </c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98">
        <f t="shared" si="67"/>
        <v>0</v>
      </c>
      <c r="AS114" s="46">
        <f t="shared" si="67"/>
        <v>0</v>
      </c>
      <c r="AT114" s="88"/>
      <c r="AU114" s="88"/>
      <c r="AV114" s="88"/>
      <c r="AW114" s="88"/>
      <c r="AX114" s="100">
        <f t="shared" si="68"/>
        <v>0</v>
      </c>
      <c r="AY114" s="58">
        <f t="shared" si="69"/>
        <v>0</v>
      </c>
      <c r="AZ114" s="88"/>
      <c r="BA114" s="90">
        <f t="shared" si="70"/>
        <v>0</v>
      </c>
      <c r="BB114" s="55"/>
      <c r="BC114" s="55"/>
      <c r="BD114" s="55"/>
    </row>
    <row r="115" spans="1:56">
      <c r="A115" s="38" t="s">
        <v>187</v>
      </c>
      <c r="B115" s="327" t="s">
        <v>607</v>
      </c>
      <c r="C115" s="51" t="s">
        <v>188</v>
      </c>
      <c r="D115" s="51" t="s">
        <v>197</v>
      </c>
      <c r="E115" s="39">
        <v>8</v>
      </c>
      <c r="F115" s="73" t="s">
        <v>198</v>
      </c>
      <c r="G115" s="53">
        <v>190</v>
      </c>
      <c r="H115" s="53">
        <v>669</v>
      </c>
      <c r="I115" s="87">
        <v>15</v>
      </c>
      <c r="J115" s="87">
        <v>5</v>
      </c>
      <c r="K115" s="87">
        <v>23</v>
      </c>
      <c r="L115" s="87">
        <v>75</v>
      </c>
      <c r="M115" s="87">
        <v>0</v>
      </c>
      <c r="N115" s="87">
        <v>15</v>
      </c>
      <c r="O115" s="88">
        <f t="shared" si="62"/>
        <v>90</v>
      </c>
      <c r="P115" s="88">
        <f t="shared" si="63"/>
        <v>5</v>
      </c>
      <c r="Q115" s="88">
        <f t="shared" si="63"/>
        <v>38</v>
      </c>
      <c r="R115" s="88">
        <f t="shared" ref="R115:R176" si="71">SUM(O115:Q115)</f>
        <v>133</v>
      </c>
      <c r="S115" s="88"/>
      <c r="T115" s="88"/>
      <c r="U115" s="88"/>
      <c r="V115" s="88"/>
      <c r="W115" s="88"/>
      <c r="X115" s="88"/>
      <c r="Y115" s="88"/>
      <c r="Z115" s="88">
        <v>318</v>
      </c>
      <c r="AA115" s="88"/>
      <c r="AB115" s="26">
        <f t="shared" si="65"/>
        <v>451</v>
      </c>
      <c r="AC115" s="58">
        <f t="shared" si="65"/>
        <v>0</v>
      </c>
      <c r="AD115" s="88">
        <v>150</v>
      </c>
      <c r="AE115" s="57">
        <f t="shared" si="66"/>
        <v>78.94736842105263</v>
      </c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57"/>
      <c r="AR115" s="98">
        <f t="shared" si="67"/>
        <v>0</v>
      </c>
      <c r="AS115" s="46">
        <f t="shared" si="67"/>
        <v>0</v>
      </c>
      <c r="AT115" s="88">
        <v>14.28</v>
      </c>
      <c r="AU115" s="88">
        <v>5.35</v>
      </c>
      <c r="AV115" s="88">
        <v>0.35</v>
      </c>
      <c r="AW115" s="88">
        <v>8.3000000000000007</v>
      </c>
      <c r="AX115" s="100">
        <f t="shared" si="68"/>
        <v>28.28</v>
      </c>
      <c r="AY115" s="58">
        <f t="shared" si="69"/>
        <v>28.28</v>
      </c>
      <c r="AZ115" s="88">
        <v>13.26</v>
      </c>
      <c r="BA115" s="90">
        <f t="shared" si="70"/>
        <v>41.54</v>
      </c>
      <c r="BB115" s="55"/>
      <c r="BC115" s="55"/>
      <c r="BD115" s="55"/>
    </row>
    <row r="116" spans="1:56">
      <c r="A116" s="38" t="s">
        <v>187</v>
      </c>
      <c r="B116" s="327" t="s">
        <v>607</v>
      </c>
      <c r="C116" s="51" t="s">
        <v>188</v>
      </c>
      <c r="D116" s="51" t="s">
        <v>199</v>
      </c>
      <c r="E116" s="39">
        <v>9</v>
      </c>
      <c r="F116" s="52" t="s">
        <v>199</v>
      </c>
      <c r="G116" s="53">
        <v>209</v>
      </c>
      <c r="H116" s="53">
        <v>735</v>
      </c>
      <c r="I116" s="87">
        <v>391</v>
      </c>
      <c r="J116" s="87">
        <v>30</v>
      </c>
      <c r="K116" s="87">
        <v>187</v>
      </c>
      <c r="L116" s="87">
        <v>2</v>
      </c>
      <c r="M116" s="87">
        <v>1</v>
      </c>
      <c r="N116" s="87">
        <v>2</v>
      </c>
      <c r="O116" s="88">
        <f t="shared" si="62"/>
        <v>393</v>
      </c>
      <c r="P116" s="88">
        <f t="shared" si="63"/>
        <v>31</v>
      </c>
      <c r="Q116" s="88">
        <f t="shared" si="63"/>
        <v>189</v>
      </c>
      <c r="R116" s="88">
        <f t="shared" si="71"/>
        <v>613</v>
      </c>
      <c r="S116" s="88">
        <v>53.87</v>
      </c>
      <c r="T116" s="88">
        <v>197</v>
      </c>
      <c r="U116" s="88">
        <v>0</v>
      </c>
      <c r="V116" s="88">
        <v>196</v>
      </c>
      <c r="W116" s="88">
        <v>0</v>
      </c>
      <c r="X116" s="88">
        <v>0</v>
      </c>
      <c r="Y116" s="88">
        <v>0</v>
      </c>
      <c r="Z116" s="88">
        <v>1505</v>
      </c>
      <c r="AA116" s="57">
        <v>550.36</v>
      </c>
      <c r="AB116" s="26">
        <f t="shared" si="65"/>
        <v>2118</v>
      </c>
      <c r="AC116" s="58">
        <f t="shared" si="65"/>
        <v>604.23</v>
      </c>
      <c r="AD116" s="88">
        <v>209</v>
      </c>
      <c r="AE116" s="57">
        <f t="shared" si="66"/>
        <v>100</v>
      </c>
      <c r="AF116" s="88">
        <v>7</v>
      </c>
      <c r="AG116" s="88">
        <v>84</v>
      </c>
      <c r="AH116" s="88">
        <v>84</v>
      </c>
      <c r="AI116" s="88">
        <v>27</v>
      </c>
      <c r="AJ116" s="88"/>
      <c r="AK116" s="88"/>
      <c r="AL116" s="88"/>
      <c r="AM116" s="88"/>
      <c r="AN116" s="88"/>
      <c r="AO116" s="88"/>
      <c r="AP116" s="88">
        <v>354</v>
      </c>
      <c r="AQ116" s="88">
        <v>205.01</v>
      </c>
      <c r="AR116" s="98">
        <f t="shared" si="67"/>
        <v>354</v>
      </c>
      <c r="AS116" s="46">
        <f t="shared" si="67"/>
        <v>205.01</v>
      </c>
      <c r="AT116" s="88">
        <v>95.96</v>
      </c>
      <c r="AU116" s="57">
        <v>18.3</v>
      </c>
      <c r="AV116" s="88">
        <v>1.48</v>
      </c>
      <c r="AW116" s="88">
        <v>20.75</v>
      </c>
      <c r="AX116" s="100">
        <f t="shared" si="68"/>
        <v>136.49</v>
      </c>
      <c r="AY116" s="58">
        <f t="shared" si="69"/>
        <v>341.5</v>
      </c>
      <c r="AZ116" s="88"/>
      <c r="BA116" s="90">
        <f t="shared" si="70"/>
        <v>341.5</v>
      </c>
      <c r="BB116" s="55"/>
      <c r="BC116" s="55"/>
      <c r="BD116" s="55"/>
    </row>
    <row r="117" spans="1:56">
      <c r="A117" s="38" t="s">
        <v>187</v>
      </c>
      <c r="B117" s="327" t="s">
        <v>607</v>
      </c>
      <c r="C117" s="51" t="s">
        <v>188</v>
      </c>
      <c r="D117" s="52" t="s">
        <v>200</v>
      </c>
      <c r="E117" s="50">
        <v>10</v>
      </c>
      <c r="F117" s="52" t="s">
        <v>200</v>
      </c>
      <c r="G117" s="53">
        <v>788</v>
      </c>
      <c r="H117" s="53">
        <v>2767</v>
      </c>
      <c r="I117" s="87">
        <v>468</v>
      </c>
      <c r="J117" s="87">
        <v>39</v>
      </c>
      <c r="K117" s="87">
        <v>251</v>
      </c>
      <c r="L117" s="87">
        <v>0</v>
      </c>
      <c r="M117" s="87">
        <v>0</v>
      </c>
      <c r="N117" s="87">
        <v>0</v>
      </c>
      <c r="O117" s="88">
        <f t="shared" si="62"/>
        <v>468</v>
      </c>
      <c r="P117" s="88">
        <f t="shared" si="63"/>
        <v>39</v>
      </c>
      <c r="Q117" s="88">
        <f t="shared" si="63"/>
        <v>251</v>
      </c>
      <c r="R117" s="88">
        <f t="shared" si="71"/>
        <v>758</v>
      </c>
      <c r="S117" s="88">
        <v>24.45</v>
      </c>
      <c r="T117" s="88">
        <v>0</v>
      </c>
      <c r="U117" s="88">
        <v>0</v>
      </c>
      <c r="V117" s="88">
        <v>468</v>
      </c>
      <c r="W117" s="88">
        <v>20</v>
      </c>
      <c r="X117" s="88">
        <v>0</v>
      </c>
      <c r="Y117" s="88">
        <v>0</v>
      </c>
      <c r="Z117" s="88">
        <v>1318</v>
      </c>
      <c r="AA117" s="88">
        <v>461.03</v>
      </c>
      <c r="AB117" s="26">
        <f t="shared" si="65"/>
        <v>2076</v>
      </c>
      <c r="AC117" s="58">
        <f t="shared" si="65"/>
        <v>485.47999999999996</v>
      </c>
      <c r="AD117" s="88">
        <v>750</v>
      </c>
      <c r="AE117" s="57">
        <f t="shared" si="66"/>
        <v>95.17766497461929</v>
      </c>
      <c r="AF117" s="88"/>
      <c r="AG117" s="88">
        <v>59</v>
      </c>
      <c r="AH117" s="88">
        <v>59</v>
      </c>
      <c r="AI117" s="88"/>
      <c r="AJ117" s="88"/>
      <c r="AK117" s="88"/>
      <c r="AL117" s="88"/>
      <c r="AM117" s="88"/>
      <c r="AN117" s="88"/>
      <c r="AO117" s="88"/>
      <c r="AP117" s="88">
        <v>126</v>
      </c>
      <c r="AQ117" s="88">
        <v>26.93</v>
      </c>
      <c r="AR117" s="98">
        <f t="shared" si="67"/>
        <v>126</v>
      </c>
      <c r="AS117" s="46">
        <f t="shared" si="67"/>
        <v>26.93</v>
      </c>
      <c r="AT117" s="88"/>
      <c r="AU117" s="88"/>
      <c r="AV117" s="88"/>
      <c r="AW117" s="88"/>
      <c r="AX117" s="100">
        <f t="shared" si="68"/>
        <v>0</v>
      </c>
      <c r="AY117" s="58">
        <f t="shared" si="69"/>
        <v>26.93</v>
      </c>
      <c r="AZ117" s="88"/>
      <c r="BA117" s="90">
        <f t="shared" si="70"/>
        <v>26.93</v>
      </c>
      <c r="BB117" s="55"/>
      <c r="BC117" s="55"/>
      <c r="BD117" s="55"/>
    </row>
    <row r="118" spans="1:56">
      <c r="A118" s="38" t="s">
        <v>187</v>
      </c>
      <c r="B118" s="327" t="s">
        <v>607</v>
      </c>
      <c r="C118" s="51" t="s">
        <v>188</v>
      </c>
      <c r="D118" s="51" t="s">
        <v>201</v>
      </c>
      <c r="E118" s="39">
        <v>11</v>
      </c>
      <c r="F118" s="52" t="s">
        <v>201</v>
      </c>
      <c r="G118" s="53">
        <v>202</v>
      </c>
      <c r="H118" s="53">
        <v>709</v>
      </c>
      <c r="I118" s="87">
        <v>319</v>
      </c>
      <c r="J118" s="87">
        <v>0</v>
      </c>
      <c r="K118" s="87">
        <v>0</v>
      </c>
      <c r="L118" s="87">
        <v>6</v>
      </c>
      <c r="M118" s="87">
        <v>0</v>
      </c>
      <c r="N118" s="87">
        <v>0</v>
      </c>
      <c r="O118" s="88">
        <f t="shared" si="62"/>
        <v>325</v>
      </c>
      <c r="P118" s="88">
        <f t="shared" si="63"/>
        <v>0</v>
      </c>
      <c r="Q118" s="88">
        <f t="shared" si="63"/>
        <v>0</v>
      </c>
      <c r="R118" s="88">
        <f t="shared" si="71"/>
        <v>325</v>
      </c>
      <c r="S118" s="88"/>
      <c r="T118" s="88"/>
      <c r="U118" s="88"/>
      <c r="V118" s="88"/>
      <c r="W118" s="88"/>
      <c r="X118" s="88"/>
      <c r="Y118" s="88"/>
      <c r="Z118" s="88">
        <v>1897</v>
      </c>
      <c r="AA118" s="88"/>
      <c r="AB118" s="26">
        <f t="shared" si="65"/>
        <v>2222</v>
      </c>
      <c r="AC118" s="58">
        <f t="shared" si="65"/>
        <v>0</v>
      </c>
      <c r="AD118" s="88">
        <v>202</v>
      </c>
      <c r="AE118" s="57">
        <f t="shared" si="66"/>
        <v>100</v>
      </c>
      <c r="AF118" s="88">
        <v>8</v>
      </c>
      <c r="AG118" s="88">
        <v>9</v>
      </c>
      <c r="AH118" s="88">
        <v>9</v>
      </c>
      <c r="AI118" s="88"/>
      <c r="AJ118" s="88"/>
      <c r="AK118" s="88"/>
      <c r="AL118" s="88"/>
      <c r="AM118" s="88"/>
      <c r="AN118" s="88"/>
      <c r="AO118" s="88"/>
      <c r="AP118" s="88">
        <v>304</v>
      </c>
      <c r="AQ118" s="88">
        <v>135.16</v>
      </c>
      <c r="AR118" s="98">
        <f t="shared" si="67"/>
        <v>304</v>
      </c>
      <c r="AS118" s="46">
        <f t="shared" si="67"/>
        <v>135.16</v>
      </c>
      <c r="AT118" s="57">
        <v>9.8000000000000007</v>
      </c>
      <c r="AU118" s="88">
        <v>100.05</v>
      </c>
      <c r="AV118" s="57">
        <v>29.1</v>
      </c>
      <c r="AW118" s="88">
        <v>205.24</v>
      </c>
      <c r="AX118" s="100">
        <f t="shared" si="68"/>
        <v>344.19</v>
      </c>
      <c r="AY118" s="58">
        <f t="shared" si="69"/>
        <v>479.35</v>
      </c>
      <c r="AZ118" s="88"/>
      <c r="BA118" s="90">
        <f t="shared" si="70"/>
        <v>479.35</v>
      </c>
      <c r="BB118" s="55"/>
      <c r="BC118" s="55"/>
      <c r="BD118" s="55"/>
    </row>
    <row r="119" spans="1:56">
      <c r="A119" s="38" t="s">
        <v>187</v>
      </c>
      <c r="B119" s="327" t="s">
        <v>607</v>
      </c>
      <c r="C119" s="51" t="s">
        <v>188</v>
      </c>
      <c r="D119" s="51" t="s">
        <v>188</v>
      </c>
      <c r="E119" s="39">
        <v>12</v>
      </c>
      <c r="F119" s="52" t="s">
        <v>202</v>
      </c>
      <c r="G119" s="53">
        <v>196</v>
      </c>
      <c r="H119" s="53">
        <v>689</v>
      </c>
      <c r="I119" s="87">
        <v>130</v>
      </c>
      <c r="J119" s="87">
        <v>45</v>
      </c>
      <c r="K119" s="87">
        <v>12</v>
      </c>
      <c r="L119" s="87">
        <v>35</v>
      </c>
      <c r="M119" s="87">
        <v>0</v>
      </c>
      <c r="N119" s="87">
        <v>0</v>
      </c>
      <c r="O119" s="88">
        <f t="shared" si="62"/>
        <v>165</v>
      </c>
      <c r="P119" s="88">
        <f t="shared" si="63"/>
        <v>45</v>
      </c>
      <c r="Q119" s="88">
        <f t="shared" si="63"/>
        <v>12</v>
      </c>
      <c r="R119" s="88">
        <f t="shared" si="71"/>
        <v>222</v>
      </c>
      <c r="S119" s="88">
        <v>9.8699999999999992</v>
      </c>
      <c r="T119" s="88"/>
      <c r="U119" s="88"/>
      <c r="V119" s="88"/>
      <c r="W119" s="88"/>
      <c r="X119" s="88"/>
      <c r="Y119" s="88"/>
      <c r="Z119" s="88">
        <v>524</v>
      </c>
      <c r="AA119" s="88">
        <v>140.12</v>
      </c>
      <c r="AB119" s="26">
        <f t="shared" si="65"/>
        <v>746</v>
      </c>
      <c r="AC119" s="58">
        <f t="shared" si="65"/>
        <v>149.99</v>
      </c>
      <c r="AD119" s="88">
        <v>196</v>
      </c>
      <c r="AE119" s="57">
        <f t="shared" si="66"/>
        <v>100</v>
      </c>
      <c r="AF119" s="88">
        <v>9</v>
      </c>
      <c r="AG119" s="88">
        <v>9</v>
      </c>
      <c r="AH119" s="88"/>
      <c r="AI119" s="88"/>
      <c r="AJ119" s="88"/>
      <c r="AK119" s="88"/>
      <c r="AL119" s="88"/>
      <c r="AM119" s="88"/>
      <c r="AN119" s="88"/>
      <c r="AO119" s="88"/>
      <c r="AP119" s="88">
        <v>90</v>
      </c>
      <c r="AQ119" s="88">
        <v>27.22</v>
      </c>
      <c r="AR119" s="98">
        <f t="shared" si="67"/>
        <v>90</v>
      </c>
      <c r="AS119" s="46">
        <f t="shared" si="67"/>
        <v>27.22</v>
      </c>
      <c r="AT119" s="57">
        <v>0</v>
      </c>
      <c r="AU119" s="57">
        <v>0</v>
      </c>
      <c r="AV119" s="57">
        <v>0</v>
      </c>
      <c r="AW119" s="88">
        <v>750.25</v>
      </c>
      <c r="AX119" s="100">
        <f t="shared" si="68"/>
        <v>750.25</v>
      </c>
      <c r="AY119" s="58">
        <f t="shared" si="69"/>
        <v>777.47</v>
      </c>
      <c r="AZ119" s="88"/>
      <c r="BA119" s="90">
        <f t="shared" si="70"/>
        <v>777.47</v>
      </c>
      <c r="BB119" s="55"/>
      <c r="BC119" s="55"/>
      <c r="BD119" s="55"/>
    </row>
    <row r="120" spans="1:56">
      <c r="A120" s="38" t="s">
        <v>187</v>
      </c>
      <c r="B120" s="327" t="s">
        <v>607</v>
      </c>
      <c r="C120" s="51" t="s">
        <v>188</v>
      </c>
      <c r="D120" s="51" t="s">
        <v>203</v>
      </c>
      <c r="E120" s="39">
        <v>13</v>
      </c>
      <c r="F120" s="52" t="s">
        <v>204</v>
      </c>
      <c r="G120" s="53">
        <v>87</v>
      </c>
      <c r="H120" s="53">
        <v>305</v>
      </c>
      <c r="I120" s="87">
        <v>288</v>
      </c>
      <c r="J120" s="87">
        <v>14</v>
      </c>
      <c r="K120" s="87">
        <v>11</v>
      </c>
      <c r="L120" s="87">
        <v>0</v>
      </c>
      <c r="M120" s="87">
        <v>0</v>
      </c>
      <c r="N120" s="87">
        <v>0</v>
      </c>
      <c r="O120" s="88">
        <f t="shared" si="62"/>
        <v>288</v>
      </c>
      <c r="P120" s="88">
        <f t="shared" si="63"/>
        <v>14</v>
      </c>
      <c r="Q120" s="88">
        <f t="shared" si="63"/>
        <v>11</v>
      </c>
      <c r="R120" s="88">
        <f t="shared" si="71"/>
        <v>313</v>
      </c>
      <c r="S120" s="88">
        <v>0.86</v>
      </c>
      <c r="T120" s="88">
        <v>203</v>
      </c>
      <c r="U120" s="88">
        <v>0.56000000000000005</v>
      </c>
      <c r="V120" s="88">
        <v>85</v>
      </c>
      <c r="W120" s="88">
        <v>0.2</v>
      </c>
      <c r="X120" s="88">
        <v>0</v>
      </c>
      <c r="Y120" s="88">
        <v>0</v>
      </c>
      <c r="Z120" s="88">
        <v>1229</v>
      </c>
      <c r="AA120" s="88">
        <v>103.91</v>
      </c>
      <c r="AB120" s="26">
        <f t="shared" si="65"/>
        <v>1542</v>
      </c>
      <c r="AC120" s="58">
        <f t="shared" si="65"/>
        <v>104.77</v>
      </c>
      <c r="AD120" s="88">
        <v>87</v>
      </c>
      <c r="AE120" s="57">
        <f t="shared" si="66"/>
        <v>100</v>
      </c>
      <c r="AF120" s="88">
        <v>10</v>
      </c>
      <c r="AG120" s="88">
        <v>158</v>
      </c>
      <c r="AH120" s="88">
        <v>158</v>
      </c>
      <c r="AI120" s="88">
        <v>110</v>
      </c>
      <c r="AJ120" s="88"/>
      <c r="AK120" s="88"/>
      <c r="AL120" s="88"/>
      <c r="AM120" s="88"/>
      <c r="AN120" s="88"/>
      <c r="AO120" s="88"/>
      <c r="AP120" s="88">
        <v>46</v>
      </c>
      <c r="AQ120" s="88">
        <v>67.08</v>
      </c>
      <c r="AR120" s="98">
        <f t="shared" si="67"/>
        <v>46</v>
      </c>
      <c r="AS120" s="46">
        <f t="shared" si="67"/>
        <v>67.08</v>
      </c>
      <c r="AT120" s="88">
        <v>67.08</v>
      </c>
      <c r="AU120" s="57">
        <v>0</v>
      </c>
      <c r="AV120" s="88">
        <v>2.72</v>
      </c>
      <c r="AW120" s="88">
        <v>216.63</v>
      </c>
      <c r="AX120" s="100">
        <f t="shared" si="68"/>
        <v>286.43</v>
      </c>
      <c r="AY120" s="58">
        <f t="shared" si="69"/>
        <v>353.51</v>
      </c>
      <c r="AZ120" s="88">
        <v>25.46</v>
      </c>
      <c r="BA120" s="90">
        <f t="shared" si="70"/>
        <v>378.96999999999997</v>
      </c>
      <c r="BB120" s="55"/>
      <c r="BC120" s="55"/>
      <c r="BD120" s="55"/>
    </row>
    <row r="121" spans="1:56">
      <c r="A121" s="38" t="s">
        <v>187</v>
      </c>
      <c r="B121" s="327" t="s">
        <v>607</v>
      </c>
      <c r="C121" s="51" t="s">
        <v>188</v>
      </c>
      <c r="D121" s="51" t="s">
        <v>203</v>
      </c>
      <c r="E121" s="39">
        <v>14</v>
      </c>
      <c r="F121" s="52" t="s">
        <v>205</v>
      </c>
      <c r="G121" s="53">
        <v>578</v>
      </c>
      <c r="H121" s="53">
        <v>2028</v>
      </c>
      <c r="I121" s="87">
        <v>240</v>
      </c>
      <c r="J121" s="87">
        <v>14</v>
      </c>
      <c r="K121" s="87">
        <v>69</v>
      </c>
      <c r="L121" s="87">
        <v>0</v>
      </c>
      <c r="M121" s="87">
        <v>0</v>
      </c>
      <c r="N121" s="87">
        <v>0</v>
      </c>
      <c r="O121" s="88">
        <f t="shared" si="62"/>
        <v>240</v>
      </c>
      <c r="P121" s="88">
        <f t="shared" si="63"/>
        <v>14</v>
      </c>
      <c r="Q121" s="88">
        <f t="shared" si="63"/>
        <v>69</v>
      </c>
      <c r="R121" s="88">
        <f t="shared" si="71"/>
        <v>323</v>
      </c>
      <c r="S121" s="88">
        <v>4.99</v>
      </c>
      <c r="T121" s="88">
        <v>240</v>
      </c>
      <c r="U121" s="88">
        <v>4.24</v>
      </c>
      <c r="V121" s="88">
        <v>0</v>
      </c>
      <c r="W121" s="88">
        <v>0</v>
      </c>
      <c r="X121" s="88">
        <v>0</v>
      </c>
      <c r="Y121" s="88">
        <v>0</v>
      </c>
      <c r="Z121" s="88">
        <v>457</v>
      </c>
      <c r="AA121" s="88">
        <v>79.61</v>
      </c>
      <c r="AB121" s="26">
        <f t="shared" si="65"/>
        <v>780</v>
      </c>
      <c r="AC121" s="58">
        <f t="shared" si="65"/>
        <v>84.6</v>
      </c>
      <c r="AD121" s="88">
        <v>310</v>
      </c>
      <c r="AE121" s="57">
        <f t="shared" si="66"/>
        <v>53.633217993079583</v>
      </c>
      <c r="AF121" s="88"/>
      <c r="AG121" s="88"/>
      <c r="AH121" s="88"/>
      <c r="AI121" s="88"/>
      <c r="AJ121" s="88"/>
      <c r="AK121" s="88"/>
      <c r="AL121" s="88"/>
      <c r="AM121" s="88"/>
      <c r="AN121" s="88">
        <v>1</v>
      </c>
      <c r="AO121" s="88">
        <v>7.0000000000000007E-2</v>
      </c>
      <c r="AP121" s="88">
        <v>107</v>
      </c>
      <c r="AQ121" s="88">
        <v>130.57</v>
      </c>
      <c r="AR121" s="98">
        <f t="shared" si="67"/>
        <v>108</v>
      </c>
      <c r="AS121" s="46">
        <f t="shared" si="67"/>
        <v>130.63999999999999</v>
      </c>
      <c r="AT121" s="88">
        <v>130.57</v>
      </c>
      <c r="AU121" s="57">
        <v>0</v>
      </c>
      <c r="AV121" s="88">
        <v>0.86</v>
      </c>
      <c r="AW121" s="88">
        <v>120.88</v>
      </c>
      <c r="AX121" s="100">
        <f t="shared" si="68"/>
        <v>252.31</v>
      </c>
      <c r="AY121" s="58">
        <f t="shared" si="69"/>
        <v>382.95</v>
      </c>
      <c r="AZ121" s="88">
        <v>17.79</v>
      </c>
      <c r="BA121" s="90">
        <f t="shared" si="70"/>
        <v>400.74</v>
      </c>
      <c r="BB121" s="55"/>
      <c r="BC121" s="55"/>
      <c r="BD121" s="55"/>
    </row>
    <row r="122" spans="1:56">
      <c r="A122" s="38" t="s">
        <v>187</v>
      </c>
      <c r="B122" s="327" t="s">
        <v>607</v>
      </c>
      <c r="C122" s="51" t="s">
        <v>188</v>
      </c>
      <c r="D122" s="51" t="s">
        <v>206</v>
      </c>
      <c r="E122" s="50">
        <v>15</v>
      </c>
      <c r="F122" s="52" t="s">
        <v>207</v>
      </c>
      <c r="G122" s="53">
        <v>88</v>
      </c>
      <c r="H122" s="53">
        <v>307</v>
      </c>
      <c r="I122" s="54">
        <v>558</v>
      </c>
      <c r="J122" s="54">
        <v>46</v>
      </c>
      <c r="K122" s="54">
        <v>150</v>
      </c>
      <c r="L122" s="54">
        <v>5</v>
      </c>
      <c r="M122" s="54">
        <v>1</v>
      </c>
      <c r="N122" s="54">
        <v>12</v>
      </c>
      <c r="O122" s="88">
        <f t="shared" si="62"/>
        <v>563</v>
      </c>
      <c r="P122" s="88">
        <f t="shared" si="63"/>
        <v>47</v>
      </c>
      <c r="Q122" s="88">
        <f t="shared" si="63"/>
        <v>162</v>
      </c>
      <c r="R122" s="88">
        <f t="shared" si="71"/>
        <v>772</v>
      </c>
      <c r="S122" s="44">
        <v>5.0199999999999996</v>
      </c>
      <c r="T122" s="44">
        <v>71</v>
      </c>
      <c r="U122" s="44">
        <v>1.1200000000000001</v>
      </c>
      <c r="V122" s="44">
        <f t="shared" ref="V122" si="72">O122-T122</f>
        <v>492</v>
      </c>
      <c r="W122" s="44">
        <v>4.09</v>
      </c>
      <c r="X122" s="44">
        <v>4</v>
      </c>
      <c r="Y122" s="44">
        <v>12</v>
      </c>
      <c r="Z122" s="55">
        <v>2603</v>
      </c>
      <c r="AA122" s="44">
        <v>476.85</v>
      </c>
      <c r="AB122" s="26">
        <f t="shared" si="65"/>
        <v>3375</v>
      </c>
      <c r="AC122" s="58">
        <f t="shared" si="65"/>
        <v>481.87</v>
      </c>
      <c r="AD122" s="88">
        <v>88</v>
      </c>
      <c r="AE122" s="57">
        <f t="shared" si="66"/>
        <v>100</v>
      </c>
      <c r="AF122" s="88">
        <v>11</v>
      </c>
      <c r="AG122" s="88">
        <v>46</v>
      </c>
      <c r="AH122" s="88">
        <v>46</v>
      </c>
      <c r="AI122" s="88"/>
      <c r="AJ122" s="55">
        <v>0</v>
      </c>
      <c r="AK122" s="55">
        <v>0</v>
      </c>
      <c r="AL122" s="55">
        <v>0</v>
      </c>
      <c r="AM122" s="55">
        <v>0</v>
      </c>
      <c r="AN122" s="55">
        <v>3</v>
      </c>
      <c r="AO122" s="55">
        <v>0.45</v>
      </c>
      <c r="AP122" s="55">
        <v>252</v>
      </c>
      <c r="AQ122" s="55">
        <v>100.8</v>
      </c>
      <c r="AR122" s="98">
        <f t="shared" si="67"/>
        <v>255</v>
      </c>
      <c r="AS122" s="46">
        <f t="shared" si="67"/>
        <v>101.25</v>
      </c>
      <c r="AT122" s="58">
        <v>7.62</v>
      </c>
      <c r="AU122" s="58">
        <v>0</v>
      </c>
      <c r="AV122" s="58">
        <v>0.56999999999999995</v>
      </c>
      <c r="AW122" s="59">
        <v>0</v>
      </c>
      <c r="AX122" s="100">
        <f t="shared" si="68"/>
        <v>8.19</v>
      </c>
      <c r="AY122" s="58">
        <f t="shared" si="69"/>
        <v>109.44</v>
      </c>
      <c r="AZ122" s="58">
        <v>358.57</v>
      </c>
      <c r="BA122" s="90">
        <f t="shared" si="70"/>
        <v>468.01</v>
      </c>
      <c r="BB122" s="55"/>
      <c r="BC122" s="55"/>
      <c r="BD122" s="55"/>
    </row>
    <row r="123" spans="1:56">
      <c r="A123" s="38" t="s">
        <v>187</v>
      </c>
      <c r="B123" s="327" t="s">
        <v>607</v>
      </c>
      <c r="C123" s="51" t="s">
        <v>188</v>
      </c>
      <c r="D123" s="51" t="s">
        <v>208</v>
      </c>
      <c r="E123" s="39">
        <v>16</v>
      </c>
      <c r="F123" s="52" t="s">
        <v>209</v>
      </c>
      <c r="G123" s="53">
        <v>1336</v>
      </c>
      <c r="H123" s="53">
        <v>4688</v>
      </c>
      <c r="I123" s="87">
        <v>325</v>
      </c>
      <c r="J123" s="87">
        <v>82</v>
      </c>
      <c r="K123" s="87">
        <v>105</v>
      </c>
      <c r="L123" s="87">
        <v>0</v>
      </c>
      <c r="M123" s="87">
        <v>0</v>
      </c>
      <c r="N123" s="87">
        <v>1</v>
      </c>
      <c r="O123" s="88">
        <f t="shared" si="62"/>
        <v>325</v>
      </c>
      <c r="P123" s="88">
        <f t="shared" si="63"/>
        <v>82</v>
      </c>
      <c r="Q123" s="88">
        <f t="shared" si="63"/>
        <v>106</v>
      </c>
      <c r="R123" s="88">
        <f t="shared" si="71"/>
        <v>513</v>
      </c>
      <c r="S123" s="88">
        <v>32.1</v>
      </c>
      <c r="T123" s="88">
        <v>0</v>
      </c>
      <c r="U123" s="57">
        <v>0</v>
      </c>
      <c r="V123" s="88">
        <v>325</v>
      </c>
      <c r="W123" s="57">
        <v>30.1</v>
      </c>
      <c r="X123" s="88">
        <v>0</v>
      </c>
      <c r="Y123" s="88">
        <v>0</v>
      </c>
      <c r="Z123" s="88">
        <v>426</v>
      </c>
      <c r="AA123" s="88">
        <v>16.600000000000001</v>
      </c>
      <c r="AB123" s="26">
        <f t="shared" si="65"/>
        <v>939</v>
      </c>
      <c r="AC123" s="58">
        <f t="shared" si="65"/>
        <v>48.7</v>
      </c>
      <c r="AD123" s="88">
        <v>700</v>
      </c>
      <c r="AE123" s="57">
        <f t="shared" si="66"/>
        <v>52.395209580838319</v>
      </c>
      <c r="AF123" s="88"/>
      <c r="AG123" s="88"/>
      <c r="AH123" s="88"/>
      <c r="AI123" s="88"/>
      <c r="AJ123" s="88"/>
      <c r="AK123" s="88"/>
      <c r="AL123" s="88"/>
      <c r="AM123" s="88"/>
      <c r="AN123" s="88">
        <v>2</v>
      </c>
      <c r="AO123" s="88">
        <v>0.48</v>
      </c>
      <c r="AP123" s="88">
        <v>131</v>
      </c>
      <c r="AQ123" s="88">
        <v>8.6999999999999993</v>
      </c>
      <c r="AR123" s="98">
        <f t="shared" si="67"/>
        <v>133</v>
      </c>
      <c r="AS123" s="46">
        <f t="shared" si="67"/>
        <v>9.18</v>
      </c>
      <c r="AT123" s="57">
        <v>2.2000000000000002</v>
      </c>
      <c r="AU123" s="57">
        <v>55.7</v>
      </c>
      <c r="AV123" s="57">
        <v>15</v>
      </c>
      <c r="AW123" s="57">
        <v>195</v>
      </c>
      <c r="AX123" s="100">
        <f t="shared" si="68"/>
        <v>267.89999999999998</v>
      </c>
      <c r="AY123" s="58">
        <f t="shared" si="69"/>
        <v>277.08</v>
      </c>
      <c r="AZ123" s="57">
        <v>281</v>
      </c>
      <c r="BA123" s="90">
        <f t="shared" si="70"/>
        <v>558.07999999999993</v>
      </c>
      <c r="BB123" s="55">
        <v>12</v>
      </c>
      <c r="BC123" s="55">
        <v>23.5</v>
      </c>
      <c r="BD123" s="55"/>
    </row>
    <row r="124" spans="1:56">
      <c r="A124" s="38" t="s">
        <v>187</v>
      </c>
      <c r="B124" s="327" t="s">
        <v>607</v>
      </c>
      <c r="C124" s="51" t="s">
        <v>188</v>
      </c>
      <c r="D124" s="51" t="s">
        <v>210</v>
      </c>
      <c r="E124" s="39">
        <v>17</v>
      </c>
      <c r="F124" s="52" t="s">
        <v>210</v>
      </c>
      <c r="G124" s="53">
        <v>120</v>
      </c>
      <c r="H124" s="53">
        <v>421</v>
      </c>
      <c r="I124" s="87">
        <v>430</v>
      </c>
      <c r="J124" s="87">
        <v>5</v>
      </c>
      <c r="K124" s="87">
        <v>8</v>
      </c>
      <c r="L124" s="87">
        <v>1</v>
      </c>
      <c r="M124" s="87">
        <v>0</v>
      </c>
      <c r="N124" s="87">
        <v>0</v>
      </c>
      <c r="O124" s="88">
        <f t="shared" si="62"/>
        <v>431</v>
      </c>
      <c r="P124" s="88">
        <f t="shared" ref="P124:Q126" si="73">M124+J124</f>
        <v>5</v>
      </c>
      <c r="Q124" s="88">
        <f t="shared" si="73"/>
        <v>8</v>
      </c>
      <c r="R124" s="88">
        <f t="shared" si="71"/>
        <v>444</v>
      </c>
      <c r="S124" s="57">
        <v>12</v>
      </c>
      <c r="T124" s="88">
        <v>416</v>
      </c>
      <c r="U124" s="57">
        <v>11</v>
      </c>
      <c r="V124" s="88">
        <v>4</v>
      </c>
      <c r="W124" s="57">
        <v>0</v>
      </c>
      <c r="X124" s="88">
        <v>0</v>
      </c>
      <c r="Y124" s="88">
        <v>0</v>
      </c>
      <c r="Z124" s="88">
        <v>147</v>
      </c>
      <c r="AA124" s="57">
        <v>2</v>
      </c>
      <c r="AB124" s="26">
        <f t="shared" si="65"/>
        <v>591</v>
      </c>
      <c r="AC124" s="58">
        <f t="shared" si="65"/>
        <v>14</v>
      </c>
      <c r="AD124" s="88">
        <v>120</v>
      </c>
      <c r="AE124" s="57">
        <f t="shared" si="66"/>
        <v>100</v>
      </c>
      <c r="AF124" s="88">
        <v>12</v>
      </c>
      <c r="AG124" s="88">
        <v>21</v>
      </c>
      <c r="AH124" s="88">
        <v>19</v>
      </c>
      <c r="AI124" s="88">
        <v>15</v>
      </c>
      <c r="AJ124" s="88"/>
      <c r="AK124" s="88"/>
      <c r="AL124" s="88"/>
      <c r="AM124" s="88"/>
      <c r="AN124" s="88"/>
      <c r="AO124" s="88"/>
      <c r="AP124" s="88">
        <v>160</v>
      </c>
      <c r="AQ124" s="57">
        <v>2</v>
      </c>
      <c r="AR124" s="98">
        <f t="shared" si="67"/>
        <v>160</v>
      </c>
      <c r="AS124" s="46">
        <f t="shared" si="67"/>
        <v>2</v>
      </c>
      <c r="AT124" s="88">
        <v>780</v>
      </c>
      <c r="AU124" s="57">
        <v>18</v>
      </c>
      <c r="AV124" s="57">
        <v>2</v>
      </c>
      <c r="AW124" s="57">
        <v>20</v>
      </c>
      <c r="AX124" s="100">
        <f t="shared" si="68"/>
        <v>820</v>
      </c>
      <c r="AY124" s="58">
        <f t="shared" si="69"/>
        <v>822</v>
      </c>
      <c r="AZ124" s="57">
        <v>5</v>
      </c>
      <c r="BA124" s="90">
        <f t="shared" si="70"/>
        <v>827</v>
      </c>
      <c r="BB124" s="55">
        <v>8</v>
      </c>
      <c r="BC124" s="58">
        <v>4</v>
      </c>
      <c r="BD124" s="55"/>
    </row>
    <row r="125" spans="1:56">
      <c r="A125" s="115" t="s">
        <v>187</v>
      </c>
      <c r="B125" s="327" t="s">
        <v>607</v>
      </c>
      <c r="C125" s="19" t="s">
        <v>188</v>
      </c>
      <c r="D125" s="19" t="s">
        <v>211</v>
      </c>
      <c r="E125" s="39">
        <v>18</v>
      </c>
      <c r="F125" s="21" t="s">
        <v>211</v>
      </c>
      <c r="G125" s="65">
        <v>107</v>
      </c>
      <c r="H125" s="65">
        <v>377</v>
      </c>
      <c r="I125" s="110">
        <v>32</v>
      </c>
      <c r="J125" s="110">
        <v>3</v>
      </c>
      <c r="K125" s="110">
        <v>179</v>
      </c>
      <c r="L125" s="110">
        <v>4</v>
      </c>
      <c r="M125" s="110">
        <v>0</v>
      </c>
      <c r="N125" s="110">
        <v>0</v>
      </c>
      <c r="O125" s="22">
        <f t="shared" si="62"/>
        <v>36</v>
      </c>
      <c r="P125" s="22">
        <f t="shared" si="73"/>
        <v>3</v>
      </c>
      <c r="Q125" s="22">
        <f t="shared" si="73"/>
        <v>179</v>
      </c>
      <c r="R125" s="22">
        <f t="shared" si="71"/>
        <v>218</v>
      </c>
      <c r="S125" s="22">
        <v>2.74</v>
      </c>
      <c r="T125" s="22">
        <v>36</v>
      </c>
      <c r="U125" s="22">
        <v>0.16</v>
      </c>
      <c r="V125" s="22">
        <v>0</v>
      </c>
      <c r="W125" s="28">
        <v>0</v>
      </c>
      <c r="X125" s="22">
        <v>0</v>
      </c>
      <c r="Y125" s="22">
        <v>0</v>
      </c>
      <c r="Z125" s="22">
        <v>1189</v>
      </c>
      <c r="AA125" s="22">
        <v>493.35</v>
      </c>
      <c r="AB125" s="26">
        <f t="shared" si="65"/>
        <v>1407</v>
      </c>
      <c r="AC125" s="58">
        <f t="shared" si="65"/>
        <v>496.09000000000003</v>
      </c>
      <c r="AD125" s="22">
        <v>107</v>
      </c>
      <c r="AE125" s="57">
        <f t="shared" si="66"/>
        <v>100</v>
      </c>
      <c r="AF125" s="22">
        <v>13</v>
      </c>
      <c r="AG125" s="22">
        <v>147</v>
      </c>
      <c r="AH125" s="22">
        <v>145</v>
      </c>
      <c r="AI125" s="22">
        <v>6</v>
      </c>
      <c r="AJ125" s="22"/>
      <c r="AK125" s="22"/>
      <c r="AL125" s="22"/>
      <c r="AM125" s="22"/>
      <c r="AN125" s="22"/>
      <c r="AO125" s="22"/>
      <c r="AP125" s="22">
        <v>33</v>
      </c>
      <c r="AQ125" s="22">
        <v>24.74</v>
      </c>
      <c r="AR125" s="98">
        <f t="shared" si="67"/>
        <v>33</v>
      </c>
      <c r="AS125" s="46">
        <f t="shared" si="67"/>
        <v>24.74</v>
      </c>
      <c r="AT125" s="28">
        <v>2.0099999999999998</v>
      </c>
      <c r="AU125" s="22">
        <v>9.6</v>
      </c>
      <c r="AV125" s="28">
        <v>1.76</v>
      </c>
      <c r="AW125" s="28">
        <v>135.6</v>
      </c>
      <c r="AX125" s="100">
        <f t="shared" si="68"/>
        <v>148.97</v>
      </c>
      <c r="AY125" s="58">
        <f t="shared" si="69"/>
        <v>173.71</v>
      </c>
      <c r="AZ125" s="22">
        <v>27.08</v>
      </c>
      <c r="BA125" s="90">
        <f t="shared" si="70"/>
        <v>200.79000000000002</v>
      </c>
      <c r="BB125" s="55"/>
      <c r="BC125" s="55"/>
      <c r="BD125" s="55"/>
    </row>
    <row r="126" spans="1:56" ht="17.25" thickBot="1">
      <c r="A126" s="49" t="s">
        <v>212</v>
      </c>
      <c r="B126" s="327" t="s">
        <v>607</v>
      </c>
      <c r="C126" s="51" t="s">
        <v>188</v>
      </c>
      <c r="D126" s="51" t="s">
        <v>213</v>
      </c>
      <c r="E126" s="39">
        <v>19</v>
      </c>
      <c r="F126" s="116" t="s">
        <v>214</v>
      </c>
      <c r="G126" s="50">
        <v>308</v>
      </c>
      <c r="H126" s="50">
        <v>1079</v>
      </c>
      <c r="I126" s="88">
        <v>20</v>
      </c>
      <c r="J126" s="88">
        <v>1</v>
      </c>
      <c r="K126" s="88">
        <v>20</v>
      </c>
      <c r="L126" s="88">
        <v>5</v>
      </c>
      <c r="M126" s="88">
        <v>0</v>
      </c>
      <c r="N126" s="88">
        <v>7</v>
      </c>
      <c r="O126" s="22">
        <f t="shared" si="62"/>
        <v>25</v>
      </c>
      <c r="P126" s="22">
        <f t="shared" si="73"/>
        <v>1</v>
      </c>
      <c r="Q126" s="22">
        <f t="shared" si="73"/>
        <v>27</v>
      </c>
      <c r="R126" s="22">
        <f t="shared" si="71"/>
        <v>53</v>
      </c>
      <c r="S126" s="22"/>
      <c r="T126" s="22"/>
      <c r="U126" s="22"/>
      <c r="V126" s="22"/>
      <c r="W126" s="22"/>
      <c r="X126" s="22"/>
      <c r="Y126" s="22"/>
      <c r="Z126" s="89">
        <v>42</v>
      </c>
      <c r="AA126" s="24"/>
      <c r="AB126" s="26">
        <f t="shared" si="65"/>
        <v>95</v>
      </c>
      <c r="AC126" s="58">
        <f t="shared" si="65"/>
        <v>0</v>
      </c>
      <c r="AD126" s="91">
        <v>98</v>
      </c>
      <c r="AE126" s="57">
        <f t="shared" si="66"/>
        <v>31.818181818181817</v>
      </c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8">
        <f t="shared" si="67"/>
        <v>0</v>
      </c>
      <c r="AS126" s="46">
        <f t="shared" si="67"/>
        <v>0</v>
      </c>
      <c r="AT126" s="91"/>
      <c r="AU126" s="91"/>
      <c r="AV126" s="91"/>
      <c r="AW126" s="91"/>
      <c r="AX126" s="100">
        <f t="shared" si="68"/>
        <v>0</v>
      </c>
      <c r="AY126" s="58">
        <f t="shared" si="69"/>
        <v>0</v>
      </c>
      <c r="AZ126" s="88">
        <v>1.89</v>
      </c>
      <c r="BA126" s="90">
        <f t="shared" si="70"/>
        <v>1.89</v>
      </c>
      <c r="BB126" s="55"/>
      <c r="BC126" s="55"/>
      <c r="BD126" s="55"/>
    </row>
    <row r="127" spans="1:56" ht="17.25" thickBot="1">
      <c r="A127" s="505" t="s">
        <v>215</v>
      </c>
      <c r="B127" s="516"/>
      <c r="C127" s="506"/>
      <c r="D127" s="33"/>
      <c r="E127" s="396">
        <v>19</v>
      </c>
      <c r="F127" s="34"/>
      <c r="G127" s="70">
        <f t="shared" ref="G127:AD127" si="74">SUM(G108:G126)</f>
        <v>6080</v>
      </c>
      <c r="H127" s="70">
        <f t="shared" si="74"/>
        <v>21345</v>
      </c>
      <c r="I127" s="71">
        <f t="shared" si="74"/>
        <v>5622</v>
      </c>
      <c r="J127" s="71">
        <f t="shared" si="74"/>
        <v>1032</v>
      </c>
      <c r="K127" s="71">
        <f t="shared" si="74"/>
        <v>1191</v>
      </c>
      <c r="L127" s="71">
        <f t="shared" si="74"/>
        <v>199</v>
      </c>
      <c r="M127" s="71">
        <f t="shared" si="74"/>
        <v>26</v>
      </c>
      <c r="N127" s="71">
        <f t="shared" si="74"/>
        <v>60</v>
      </c>
      <c r="O127" s="71">
        <f t="shared" si="74"/>
        <v>5821</v>
      </c>
      <c r="P127" s="71">
        <f t="shared" si="74"/>
        <v>1058</v>
      </c>
      <c r="Q127" s="71">
        <f t="shared" si="74"/>
        <v>1251</v>
      </c>
      <c r="R127" s="71">
        <f t="shared" si="74"/>
        <v>8130</v>
      </c>
      <c r="S127" s="35">
        <f t="shared" si="74"/>
        <v>216.73000000000002</v>
      </c>
      <c r="T127" s="71">
        <f t="shared" si="74"/>
        <v>1991</v>
      </c>
      <c r="U127" s="71">
        <f t="shared" si="74"/>
        <v>62.72</v>
      </c>
      <c r="V127" s="71">
        <f t="shared" si="74"/>
        <v>1772</v>
      </c>
      <c r="W127" s="35">
        <f t="shared" si="74"/>
        <v>59.66</v>
      </c>
      <c r="X127" s="71">
        <f t="shared" si="74"/>
        <v>4</v>
      </c>
      <c r="Y127" s="71">
        <f t="shared" si="74"/>
        <v>12</v>
      </c>
      <c r="Z127" s="71">
        <f t="shared" si="74"/>
        <v>24146</v>
      </c>
      <c r="AA127" s="35">
        <f t="shared" si="74"/>
        <v>3632.49</v>
      </c>
      <c r="AB127" s="71">
        <f t="shared" si="74"/>
        <v>32276</v>
      </c>
      <c r="AC127" s="35">
        <f t="shared" si="74"/>
        <v>3849.2199999999993</v>
      </c>
      <c r="AD127" s="71">
        <f t="shared" si="74"/>
        <v>4594</v>
      </c>
      <c r="AE127" s="35">
        <f t="shared" si="66"/>
        <v>75.559210526315795</v>
      </c>
      <c r="AF127" s="71">
        <v>13</v>
      </c>
      <c r="AG127" s="71">
        <f t="shared" ref="AG127:AX127" si="75">SUM(AG108:AG126)</f>
        <v>1365</v>
      </c>
      <c r="AH127" s="71">
        <f t="shared" si="75"/>
        <v>1348</v>
      </c>
      <c r="AI127" s="71">
        <f t="shared" si="75"/>
        <v>780</v>
      </c>
      <c r="AJ127" s="71">
        <f t="shared" si="75"/>
        <v>0</v>
      </c>
      <c r="AK127" s="35">
        <f t="shared" si="75"/>
        <v>0</v>
      </c>
      <c r="AL127" s="71">
        <f t="shared" si="75"/>
        <v>3</v>
      </c>
      <c r="AM127" s="35">
        <f t="shared" si="75"/>
        <v>1.33</v>
      </c>
      <c r="AN127" s="71">
        <f t="shared" si="75"/>
        <v>23</v>
      </c>
      <c r="AO127" s="35">
        <f t="shared" si="75"/>
        <v>5.35</v>
      </c>
      <c r="AP127" s="71">
        <f t="shared" si="75"/>
        <v>2396</v>
      </c>
      <c r="AQ127" s="35">
        <f t="shared" si="75"/>
        <v>2167.7899999999995</v>
      </c>
      <c r="AR127" s="71">
        <f t="shared" si="75"/>
        <v>2422</v>
      </c>
      <c r="AS127" s="35">
        <f t="shared" si="75"/>
        <v>2174.4699999999998</v>
      </c>
      <c r="AT127" s="35">
        <f t="shared" si="75"/>
        <v>2004.5499999999997</v>
      </c>
      <c r="AU127" s="35">
        <f t="shared" si="75"/>
        <v>422.46000000000004</v>
      </c>
      <c r="AV127" s="35">
        <f t="shared" si="75"/>
        <v>97.88</v>
      </c>
      <c r="AW127" s="35">
        <f t="shared" si="75"/>
        <v>2207.02</v>
      </c>
      <c r="AX127" s="35">
        <f t="shared" si="75"/>
        <v>4731.9100000000008</v>
      </c>
      <c r="AY127" s="35">
        <f t="shared" si="69"/>
        <v>6906.380000000001</v>
      </c>
      <c r="AZ127" s="35">
        <f>SUM(AZ108:AZ126)</f>
        <v>758.24</v>
      </c>
      <c r="BA127" s="96">
        <f t="shared" si="70"/>
        <v>7664.6200000000008</v>
      </c>
      <c r="BB127" s="71">
        <f>SUM(BB108:BB126)</f>
        <v>20</v>
      </c>
      <c r="BC127" s="35">
        <f>SUM(BC108:BC126)</f>
        <v>27.5</v>
      </c>
      <c r="BD127" s="35">
        <f>SUM(BD108:BD126)</f>
        <v>0</v>
      </c>
    </row>
    <row r="128" spans="1:56">
      <c r="A128" s="38" t="s">
        <v>187</v>
      </c>
      <c r="B128" s="39" t="s">
        <v>216</v>
      </c>
      <c r="C128" s="40" t="s">
        <v>217</v>
      </c>
      <c r="D128" s="40" t="s">
        <v>635</v>
      </c>
      <c r="E128" s="117">
        <v>1</v>
      </c>
      <c r="F128" s="41" t="s">
        <v>219</v>
      </c>
      <c r="G128" s="42">
        <v>193</v>
      </c>
      <c r="H128" s="42">
        <v>608</v>
      </c>
      <c r="I128" s="97">
        <v>186</v>
      </c>
      <c r="J128" s="97">
        <v>5</v>
      </c>
      <c r="K128" s="97">
        <v>3</v>
      </c>
      <c r="L128" s="97">
        <v>3</v>
      </c>
      <c r="M128" s="97">
        <v>2</v>
      </c>
      <c r="N128" s="97">
        <v>0</v>
      </c>
      <c r="O128" s="98">
        <f t="shared" ref="O128:O147" si="76">I128+L128</f>
        <v>189</v>
      </c>
      <c r="P128" s="98">
        <f t="shared" ref="P128:Q147" si="77">M128+J128</f>
        <v>7</v>
      </c>
      <c r="Q128" s="98">
        <f t="shared" si="77"/>
        <v>3</v>
      </c>
      <c r="R128" s="22">
        <f t="shared" si="71"/>
        <v>199</v>
      </c>
      <c r="S128" s="98">
        <v>1</v>
      </c>
      <c r="T128" s="98">
        <v>189</v>
      </c>
      <c r="U128" s="98">
        <v>1</v>
      </c>
      <c r="V128" s="98">
        <v>0</v>
      </c>
      <c r="W128" s="98">
        <v>0</v>
      </c>
      <c r="X128" s="98">
        <v>0</v>
      </c>
      <c r="Y128" s="98">
        <v>0</v>
      </c>
      <c r="Z128" s="111">
        <v>297</v>
      </c>
      <c r="AA128" s="111">
        <v>12</v>
      </c>
      <c r="AB128" s="26">
        <f t="shared" ref="AB128:AC147" si="78">Z128+R128</f>
        <v>496</v>
      </c>
      <c r="AC128" s="58">
        <f t="shared" si="78"/>
        <v>13</v>
      </c>
      <c r="AD128" s="98">
        <v>170</v>
      </c>
      <c r="AE128" s="46">
        <f t="shared" si="66"/>
        <v>88.082901554404145</v>
      </c>
      <c r="AF128" s="98"/>
      <c r="AG128" s="98"/>
      <c r="AH128" s="98"/>
      <c r="AI128" s="98"/>
      <c r="AJ128" s="98"/>
      <c r="AK128" s="98"/>
      <c r="AL128" s="98">
        <v>5</v>
      </c>
      <c r="AM128" s="98">
        <v>2.41</v>
      </c>
      <c r="AN128" s="98"/>
      <c r="AO128" s="98"/>
      <c r="AP128" s="98">
        <v>2</v>
      </c>
      <c r="AQ128" s="46">
        <v>0.8</v>
      </c>
      <c r="AR128" s="98">
        <f t="shared" ref="AR128:AS147" si="79">AP128+AN128+AL128+AJ128</f>
        <v>7</v>
      </c>
      <c r="AS128" s="46">
        <f t="shared" si="79"/>
        <v>3.21</v>
      </c>
      <c r="AT128" s="46">
        <v>4.8600000000000003</v>
      </c>
      <c r="AU128" s="46">
        <v>9.86</v>
      </c>
      <c r="AV128" s="46">
        <v>3.5</v>
      </c>
      <c r="AW128" s="46">
        <v>35.4</v>
      </c>
      <c r="AX128" s="100">
        <f t="shared" ref="AX128:AX147" si="80">SUM(AT128:AW128)</f>
        <v>53.62</v>
      </c>
      <c r="AY128" s="58">
        <f t="shared" si="69"/>
        <v>56.83</v>
      </c>
      <c r="AZ128" s="46"/>
      <c r="BA128" s="90">
        <f t="shared" si="70"/>
        <v>56.83</v>
      </c>
      <c r="BB128" s="44"/>
      <c r="BC128" s="44"/>
      <c r="BD128" s="44"/>
    </row>
    <row r="129" spans="1:56">
      <c r="A129" s="38" t="s">
        <v>187</v>
      </c>
      <c r="B129" s="39" t="s">
        <v>216</v>
      </c>
      <c r="C129" s="51" t="s">
        <v>217</v>
      </c>
      <c r="D129" s="51" t="s">
        <v>218</v>
      </c>
      <c r="E129" s="50">
        <v>2</v>
      </c>
      <c r="F129" s="52" t="s">
        <v>221</v>
      </c>
      <c r="G129" s="53">
        <v>173</v>
      </c>
      <c r="H129" s="53">
        <v>544</v>
      </c>
      <c r="I129" s="87">
        <v>971</v>
      </c>
      <c r="J129" s="87">
        <v>428</v>
      </c>
      <c r="K129" s="87">
        <v>124</v>
      </c>
      <c r="L129" s="87">
        <v>2</v>
      </c>
      <c r="M129" s="87">
        <v>0</v>
      </c>
      <c r="N129" s="87">
        <v>0</v>
      </c>
      <c r="O129" s="88">
        <f t="shared" si="76"/>
        <v>973</v>
      </c>
      <c r="P129" s="88">
        <f t="shared" si="77"/>
        <v>428</v>
      </c>
      <c r="Q129" s="88">
        <f t="shared" si="77"/>
        <v>124</v>
      </c>
      <c r="R129" s="22">
        <f t="shared" si="71"/>
        <v>1525</v>
      </c>
      <c r="S129" s="88">
        <v>104</v>
      </c>
      <c r="T129" s="88">
        <v>973</v>
      </c>
      <c r="U129" s="88">
        <v>104</v>
      </c>
      <c r="V129" s="88">
        <v>0</v>
      </c>
      <c r="W129" s="88">
        <v>0</v>
      </c>
      <c r="X129" s="88">
        <v>0</v>
      </c>
      <c r="Y129" s="88">
        <v>0</v>
      </c>
      <c r="Z129" s="89">
        <v>1719</v>
      </c>
      <c r="AA129" s="89">
        <v>537</v>
      </c>
      <c r="AB129" s="26">
        <f t="shared" si="78"/>
        <v>3244</v>
      </c>
      <c r="AC129" s="58">
        <f t="shared" si="78"/>
        <v>641</v>
      </c>
      <c r="AD129" s="88">
        <v>131</v>
      </c>
      <c r="AE129" s="57">
        <f t="shared" si="66"/>
        <v>75.72254335260115</v>
      </c>
      <c r="AF129" s="88"/>
      <c r="AG129" s="88"/>
      <c r="AH129" s="88"/>
      <c r="AI129" s="88"/>
      <c r="AJ129" s="88"/>
      <c r="AK129" s="88"/>
      <c r="AL129" s="88">
        <v>96</v>
      </c>
      <c r="AM129" s="88">
        <v>28.56</v>
      </c>
      <c r="AN129" s="88">
        <v>1</v>
      </c>
      <c r="AO129" s="57">
        <v>0.3</v>
      </c>
      <c r="AP129" s="88">
        <v>5</v>
      </c>
      <c r="AQ129" s="88">
        <v>1.73</v>
      </c>
      <c r="AR129" s="98">
        <f t="shared" si="79"/>
        <v>102</v>
      </c>
      <c r="AS129" s="46">
        <f t="shared" si="79"/>
        <v>30.59</v>
      </c>
      <c r="AT129" s="57">
        <v>55.52</v>
      </c>
      <c r="AU129" s="57">
        <v>35.65</v>
      </c>
      <c r="AV129" s="57">
        <v>13.55</v>
      </c>
      <c r="AW129" s="57">
        <v>6.49</v>
      </c>
      <c r="AX129" s="100">
        <f t="shared" si="80"/>
        <v>111.21</v>
      </c>
      <c r="AY129" s="58">
        <f t="shared" si="69"/>
        <v>141.79999999999998</v>
      </c>
      <c r="AZ129" s="57"/>
      <c r="BA129" s="90">
        <f t="shared" si="70"/>
        <v>141.79999999999998</v>
      </c>
      <c r="BB129" s="55"/>
      <c r="BC129" s="55"/>
      <c r="BD129" s="55"/>
    </row>
    <row r="130" spans="1:56">
      <c r="A130" s="38" t="s">
        <v>187</v>
      </c>
      <c r="B130" s="39" t="s">
        <v>216</v>
      </c>
      <c r="C130" s="51" t="s">
        <v>217</v>
      </c>
      <c r="D130" s="102" t="s">
        <v>222</v>
      </c>
      <c r="E130" s="117">
        <v>3</v>
      </c>
      <c r="F130" s="52" t="s">
        <v>223</v>
      </c>
      <c r="G130" s="53">
        <v>185</v>
      </c>
      <c r="H130" s="53">
        <v>583</v>
      </c>
      <c r="I130" s="87">
        <v>58</v>
      </c>
      <c r="J130" s="87">
        <v>0</v>
      </c>
      <c r="K130" s="87">
        <v>0</v>
      </c>
      <c r="L130" s="87">
        <v>0</v>
      </c>
      <c r="M130" s="87">
        <v>0</v>
      </c>
      <c r="N130" s="87">
        <v>0</v>
      </c>
      <c r="O130" s="88">
        <f t="shared" si="76"/>
        <v>58</v>
      </c>
      <c r="P130" s="88">
        <f t="shared" si="77"/>
        <v>0</v>
      </c>
      <c r="Q130" s="88">
        <f t="shared" si="77"/>
        <v>0</v>
      </c>
      <c r="R130" s="22">
        <f t="shared" si="71"/>
        <v>58</v>
      </c>
      <c r="S130" s="57">
        <v>1</v>
      </c>
      <c r="T130" s="87"/>
      <c r="U130" s="87"/>
      <c r="V130" s="87"/>
      <c r="W130" s="87"/>
      <c r="X130" s="87"/>
      <c r="Y130" s="87"/>
      <c r="Z130" s="88"/>
      <c r="AA130" s="88"/>
      <c r="AB130" s="26">
        <f t="shared" si="78"/>
        <v>58</v>
      </c>
      <c r="AC130" s="58">
        <f t="shared" si="78"/>
        <v>1</v>
      </c>
      <c r="AD130" s="88">
        <v>58</v>
      </c>
      <c r="AE130" s="57">
        <f t="shared" si="66"/>
        <v>31.351351351351354</v>
      </c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98">
        <f t="shared" si="79"/>
        <v>0</v>
      </c>
      <c r="AS130" s="46">
        <f t="shared" si="79"/>
        <v>0</v>
      </c>
      <c r="AT130" s="57"/>
      <c r="AU130" s="57"/>
      <c r="AV130" s="57"/>
      <c r="AW130" s="57"/>
      <c r="AX130" s="100">
        <f t="shared" si="80"/>
        <v>0</v>
      </c>
      <c r="AY130" s="58">
        <f t="shared" si="69"/>
        <v>0</v>
      </c>
      <c r="AZ130" s="57"/>
      <c r="BA130" s="90">
        <f t="shared" si="70"/>
        <v>0</v>
      </c>
      <c r="BB130" s="55"/>
      <c r="BC130" s="55"/>
      <c r="BD130" s="55"/>
    </row>
    <row r="131" spans="1:56">
      <c r="A131" s="38" t="s">
        <v>187</v>
      </c>
      <c r="B131" s="39" t="s">
        <v>216</v>
      </c>
      <c r="C131" s="51" t="s">
        <v>217</v>
      </c>
      <c r="D131" s="102" t="s">
        <v>224</v>
      </c>
      <c r="E131" s="50">
        <v>4</v>
      </c>
      <c r="F131" s="52" t="s">
        <v>225</v>
      </c>
      <c r="G131" s="53">
        <v>532</v>
      </c>
      <c r="H131" s="53">
        <v>1673</v>
      </c>
      <c r="I131" s="87">
        <v>289</v>
      </c>
      <c r="J131" s="87">
        <v>17</v>
      </c>
      <c r="K131" s="87">
        <v>10</v>
      </c>
      <c r="L131" s="87">
        <v>207</v>
      </c>
      <c r="M131" s="87">
        <v>3</v>
      </c>
      <c r="N131" s="87">
        <v>3</v>
      </c>
      <c r="O131" s="88">
        <f t="shared" si="76"/>
        <v>496</v>
      </c>
      <c r="P131" s="88">
        <f t="shared" si="77"/>
        <v>20</v>
      </c>
      <c r="Q131" s="88">
        <f t="shared" si="77"/>
        <v>13</v>
      </c>
      <c r="R131" s="22">
        <f t="shared" si="71"/>
        <v>529</v>
      </c>
      <c r="S131" s="88">
        <v>18.72</v>
      </c>
      <c r="T131" s="88">
        <v>280</v>
      </c>
      <c r="U131" s="88">
        <v>5.61</v>
      </c>
      <c r="V131" s="88">
        <v>216</v>
      </c>
      <c r="W131" s="88">
        <v>12.51</v>
      </c>
      <c r="X131" s="88">
        <v>0</v>
      </c>
      <c r="Y131" s="88">
        <v>0</v>
      </c>
      <c r="Z131" s="88">
        <v>617</v>
      </c>
      <c r="AA131" s="88">
        <v>210.25</v>
      </c>
      <c r="AB131" s="26">
        <f t="shared" si="78"/>
        <v>1146</v>
      </c>
      <c r="AC131" s="58">
        <f t="shared" si="78"/>
        <v>228.97</v>
      </c>
      <c r="AD131" s="88">
        <v>520</v>
      </c>
      <c r="AE131" s="57">
        <f t="shared" si="66"/>
        <v>97.744360902255636</v>
      </c>
      <c r="AF131" s="88"/>
      <c r="AG131" s="88">
        <v>135</v>
      </c>
      <c r="AH131" s="88">
        <v>135</v>
      </c>
      <c r="AI131" s="88">
        <v>70</v>
      </c>
      <c r="AJ131" s="88"/>
      <c r="AK131" s="88"/>
      <c r="AL131" s="88">
        <v>2</v>
      </c>
      <c r="AM131" s="88">
        <v>1.45</v>
      </c>
      <c r="AN131" s="88">
        <v>1</v>
      </c>
      <c r="AO131" s="88">
        <v>0.12</v>
      </c>
      <c r="AP131" s="88">
        <v>54</v>
      </c>
      <c r="AQ131" s="88">
        <v>52.92</v>
      </c>
      <c r="AR131" s="98">
        <f t="shared" si="79"/>
        <v>57</v>
      </c>
      <c r="AS131" s="46">
        <f t="shared" si="79"/>
        <v>54.49</v>
      </c>
      <c r="AT131" s="57">
        <v>3.75</v>
      </c>
      <c r="AU131" s="57">
        <v>2.5299999999999998</v>
      </c>
      <c r="AV131" s="57">
        <v>3.9</v>
      </c>
      <c r="AW131" s="57">
        <v>21.7</v>
      </c>
      <c r="AX131" s="100">
        <f t="shared" si="80"/>
        <v>31.88</v>
      </c>
      <c r="AY131" s="58">
        <f t="shared" si="69"/>
        <v>86.37</v>
      </c>
      <c r="AZ131" s="57">
        <v>21.36</v>
      </c>
      <c r="BA131" s="90">
        <f t="shared" si="70"/>
        <v>107.73</v>
      </c>
      <c r="BB131" s="55">
        <v>1</v>
      </c>
      <c r="BC131" s="55">
        <v>0.57999999999999996</v>
      </c>
      <c r="BD131" s="55"/>
    </row>
    <row r="132" spans="1:56">
      <c r="A132" s="38" t="s">
        <v>187</v>
      </c>
      <c r="B132" s="39" t="s">
        <v>216</v>
      </c>
      <c r="C132" s="51" t="s">
        <v>217</v>
      </c>
      <c r="D132" s="102" t="s">
        <v>224</v>
      </c>
      <c r="E132" s="117">
        <v>5</v>
      </c>
      <c r="F132" s="52" t="s">
        <v>226</v>
      </c>
      <c r="G132" s="53">
        <v>70</v>
      </c>
      <c r="H132" s="53">
        <v>221</v>
      </c>
      <c r="I132" s="87">
        <v>60</v>
      </c>
      <c r="J132" s="87">
        <v>10</v>
      </c>
      <c r="K132" s="87">
        <v>10</v>
      </c>
      <c r="L132" s="87">
        <v>5</v>
      </c>
      <c r="M132" s="87">
        <v>4</v>
      </c>
      <c r="N132" s="87">
        <v>4</v>
      </c>
      <c r="O132" s="88">
        <f t="shared" si="76"/>
        <v>65</v>
      </c>
      <c r="P132" s="88">
        <f t="shared" si="77"/>
        <v>14</v>
      </c>
      <c r="Q132" s="88">
        <f t="shared" si="77"/>
        <v>14</v>
      </c>
      <c r="R132" s="22">
        <f t="shared" si="71"/>
        <v>93</v>
      </c>
      <c r="S132" s="88">
        <v>3.5</v>
      </c>
      <c r="T132" s="88">
        <v>20</v>
      </c>
      <c r="U132" s="88">
        <v>0.5</v>
      </c>
      <c r="V132" s="88">
        <v>45</v>
      </c>
      <c r="W132" s="88">
        <v>2</v>
      </c>
      <c r="X132" s="88">
        <v>0</v>
      </c>
      <c r="Y132" s="88">
        <v>0</v>
      </c>
      <c r="Z132" s="88">
        <v>472</v>
      </c>
      <c r="AA132" s="88">
        <v>75.150000000000006</v>
      </c>
      <c r="AB132" s="26">
        <f t="shared" si="78"/>
        <v>565</v>
      </c>
      <c r="AC132" s="58">
        <f t="shared" si="78"/>
        <v>78.650000000000006</v>
      </c>
      <c r="AD132" s="88">
        <v>70</v>
      </c>
      <c r="AE132" s="57">
        <f t="shared" si="66"/>
        <v>100</v>
      </c>
      <c r="AF132" s="88">
        <v>1</v>
      </c>
      <c r="AG132" s="88">
        <v>7</v>
      </c>
      <c r="AH132" s="88">
        <v>6</v>
      </c>
      <c r="AI132" s="88"/>
      <c r="AJ132" s="88"/>
      <c r="AK132" s="88"/>
      <c r="AL132" s="88">
        <v>1</v>
      </c>
      <c r="AM132" s="88">
        <v>0.45</v>
      </c>
      <c r="AN132" s="88">
        <v>1</v>
      </c>
      <c r="AO132" s="88">
        <v>0.16</v>
      </c>
      <c r="AP132" s="88">
        <v>12</v>
      </c>
      <c r="AQ132" s="88">
        <v>9.5</v>
      </c>
      <c r="AR132" s="98">
        <f t="shared" si="79"/>
        <v>14</v>
      </c>
      <c r="AS132" s="46">
        <f t="shared" si="79"/>
        <v>10.11</v>
      </c>
      <c r="AT132" s="57">
        <v>11.45</v>
      </c>
      <c r="AU132" s="57">
        <v>9.75</v>
      </c>
      <c r="AV132" s="57">
        <v>5.51</v>
      </c>
      <c r="AW132" s="57">
        <v>96.65</v>
      </c>
      <c r="AX132" s="100">
        <f t="shared" si="80"/>
        <v>123.36000000000001</v>
      </c>
      <c r="AY132" s="58">
        <f t="shared" si="69"/>
        <v>133.47000000000003</v>
      </c>
      <c r="AZ132" s="57">
        <v>77.45</v>
      </c>
      <c r="BA132" s="90">
        <f t="shared" si="70"/>
        <v>210.92000000000002</v>
      </c>
      <c r="BB132" s="55">
        <v>1</v>
      </c>
      <c r="BC132" s="55">
        <v>0.25</v>
      </c>
      <c r="BD132" s="55"/>
    </row>
    <row r="133" spans="1:56">
      <c r="A133" s="38" t="s">
        <v>187</v>
      </c>
      <c r="B133" s="39" t="s">
        <v>216</v>
      </c>
      <c r="C133" s="51" t="s">
        <v>217</v>
      </c>
      <c r="D133" s="102" t="s">
        <v>224</v>
      </c>
      <c r="E133" s="50">
        <v>6</v>
      </c>
      <c r="F133" s="52" t="s">
        <v>227</v>
      </c>
      <c r="G133" s="53">
        <v>814</v>
      </c>
      <c r="H133" s="53">
        <v>2561</v>
      </c>
      <c r="I133" s="87">
        <v>590</v>
      </c>
      <c r="J133" s="87">
        <v>86</v>
      </c>
      <c r="K133" s="87">
        <v>51</v>
      </c>
      <c r="L133" s="87">
        <v>19</v>
      </c>
      <c r="M133" s="87">
        <v>0</v>
      </c>
      <c r="N133" s="87">
        <v>0</v>
      </c>
      <c r="O133" s="88">
        <f t="shared" si="76"/>
        <v>609</v>
      </c>
      <c r="P133" s="88">
        <f t="shared" si="77"/>
        <v>86</v>
      </c>
      <c r="Q133" s="88">
        <f t="shared" si="77"/>
        <v>51</v>
      </c>
      <c r="R133" s="22">
        <f t="shared" si="71"/>
        <v>746</v>
      </c>
      <c r="S133" s="88">
        <v>72.44</v>
      </c>
      <c r="T133" s="88">
        <v>220</v>
      </c>
      <c r="U133" s="88">
        <v>7.55</v>
      </c>
      <c r="V133" s="88">
        <v>389</v>
      </c>
      <c r="W133" s="88">
        <v>64.89</v>
      </c>
      <c r="X133" s="88">
        <v>0</v>
      </c>
      <c r="Y133" s="88">
        <v>0</v>
      </c>
      <c r="Z133" s="88">
        <v>584</v>
      </c>
      <c r="AA133" s="88">
        <v>127.42</v>
      </c>
      <c r="AB133" s="26">
        <f t="shared" si="78"/>
        <v>1330</v>
      </c>
      <c r="AC133" s="58">
        <f t="shared" si="78"/>
        <v>199.86</v>
      </c>
      <c r="AD133" s="88">
        <v>800</v>
      </c>
      <c r="AE133" s="57">
        <f t="shared" si="66"/>
        <v>98.280098280098287</v>
      </c>
      <c r="AF133" s="88"/>
      <c r="AG133" s="88">
        <v>34</v>
      </c>
      <c r="AH133" s="88">
        <v>34</v>
      </c>
      <c r="AI133" s="88"/>
      <c r="AJ133" s="88"/>
      <c r="AK133" s="88"/>
      <c r="AL133" s="88"/>
      <c r="AM133" s="88"/>
      <c r="AN133" s="88"/>
      <c r="AO133" s="88"/>
      <c r="AP133" s="88">
        <v>111</v>
      </c>
      <c r="AQ133" s="88">
        <v>17.09</v>
      </c>
      <c r="AR133" s="98">
        <f t="shared" si="79"/>
        <v>111</v>
      </c>
      <c r="AS133" s="46">
        <f t="shared" si="79"/>
        <v>17.09</v>
      </c>
      <c r="AT133" s="57">
        <v>8.9</v>
      </c>
      <c r="AU133" s="57">
        <v>22.55</v>
      </c>
      <c r="AV133" s="57">
        <v>1.25</v>
      </c>
      <c r="AW133" s="57">
        <v>45.65</v>
      </c>
      <c r="AX133" s="100">
        <f t="shared" si="80"/>
        <v>78.349999999999994</v>
      </c>
      <c r="AY133" s="58">
        <f t="shared" si="69"/>
        <v>95.44</v>
      </c>
      <c r="AZ133" s="57">
        <v>17.329999999999998</v>
      </c>
      <c r="BA133" s="90">
        <f t="shared" si="70"/>
        <v>112.77</v>
      </c>
      <c r="BB133" s="55">
        <v>1</v>
      </c>
      <c r="BC133" s="55">
        <v>0.28999999999999998</v>
      </c>
      <c r="BD133" s="55"/>
    </row>
    <row r="134" spans="1:56">
      <c r="A134" s="38" t="s">
        <v>187</v>
      </c>
      <c r="B134" s="39" t="s">
        <v>216</v>
      </c>
      <c r="C134" s="51" t="s">
        <v>217</v>
      </c>
      <c r="D134" s="102" t="s">
        <v>229</v>
      </c>
      <c r="E134" s="117">
        <v>7</v>
      </c>
      <c r="F134" s="103" t="s">
        <v>229</v>
      </c>
      <c r="G134" s="53">
        <v>173</v>
      </c>
      <c r="H134" s="53">
        <v>544</v>
      </c>
      <c r="I134" s="87">
        <v>498</v>
      </c>
      <c r="J134" s="87">
        <v>190</v>
      </c>
      <c r="K134" s="87">
        <v>35</v>
      </c>
      <c r="L134" s="87">
        <v>51</v>
      </c>
      <c r="M134" s="87">
        <v>14</v>
      </c>
      <c r="N134" s="87">
        <v>7</v>
      </c>
      <c r="O134" s="88">
        <f t="shared" si="76"/>
        <v>549</v>
      </c>
      <c r="P134" s="88">
        <f t="shared" si="77"/>
        <v>204</v>
      </c>
      <c r="Q134" s="88">
        <f t="shared" si="77"/>
        <v>42</v>
      </c>
      <c r="R134" s="22">
        <f t="shared" si="71"/>
        <v>795</v>
      </c>
      <c r="S134" s="88">
        <v>20.329999999999998</v>
      </c>
      <c r="T134" s="88">
        <v>100</v>
      </c>
      <c r="U134" s="88">
        <v>3.4</v>
      </c>
      <c r="V134" s="88">
        <v>449</v>
      </c>
      <c r="W134" s="57">
        <v>15</v>
      </c>
      <c r="X134" s="88">
        <v>0</v>
      </c>
      <c r="Y134" s="88">
        <v>0</v>
      </c>
      <c r="Z134" s="88">
        <v>2388</v>
      </c>
      <c r="AA134" s="88">
        <v>1229.98</v>
      </c>
      <c r="AB134" s="26">
        <f t="shared" si="78"/>
        <v>3183</v>
      </c>
      <c r="AC134" s="58">
        <f t="shared" si="78"/>
        <v>1250.31</v>
      </c>
      <c r="AD134" s="88">
        <v>173</v>
      </c>
      <c r="AE134" s="57">
        <f t="shared" si="66"/>
        <v>100</v>
      </c>
      <c r="AF134" s="88">
        <v>2</v>
      </c>
      <c r="AG134" s="88">
        <v>172</v>
      </c>
      <c r="AH134" s="88">
        <v>172</v>
      </c>
      <c r="AI134" s="88"/>
      <c r="AJ134" s="88"/>
      <c r="AK134" s="88"/>
      <c r="AL134" s="88">
        <v>209</v>
      </c>
      <c r="AM134" s="57">
        <v>563</v>
      </c>
      <c r="AN134" s="88">
        <v>4</v>
      </c>
      <c r="AO134" s="88">
        <v>0.5</v>
      </c>
      <c r="AP134" s="88">
        <v>27</v>
      </c>
      <c r="AQ134" s="57">
        <v>4</v>
      </c>
      <c r="AR134" s="98">
        <f t="shared" si="79"/>
        <v>240</v>
      </c>
      <c r="AS134" s="46">
        <f t="shared" si="79"/>
        <v>567.5</v>
      </c>
      <c r="AT134" s="57">
        <v>178</v>
      </c>
      <c r="AU134" s="57">
        <v>1215</v>
      </c>
      <c r="AV134" s="57">
        <v>21</v>
      </c>
      <c r="AW134" s="57">
        <v>48</v>
      </c>
      <c r="AX134" s="100">
        <f t="shared" si="80"/>
        <v>1462</v>
      </c>
      <c r="AY134" s="58">
        <f t="shared" si="69"/>
        <v>2029.5</v>
      </c>
      <c r="AZ134" s="57"/>
      <c r="BA134" s="90">
        <f t="shared" si="70"/>
        <v>2029.5</v>
      </c>
      <c r="BB134" s="55"/>
      <c r="BC134" s="55"/>
      <c r="BD134" s="55"/>
    </row>
    <row r="135" spans="1:56">
      <c r="A135" s="38" t="s">
        <v>187</v>
      </c>
      <c r="B135" s="39" t="s">
        <v>216</v>
      </c>
      <c r="C135" s="51" t="s">
        <v>217</v>
      </c>
      <c r="D135" s="102" t="s">
        <v>230</v>
      </c>
      <c r="E135" s="50">
        <v>8</v>
      </c>
      <c r="F135" s="52" t="s">
        <v>231</v>
      </c>
      <c r="G135" s="53">
        <v>210</v>
      </c>
      <c r="H135" s="53">
        <v>660</v>
      </c>
      <c r="I135" s="87">
        <v>150</v>
      </c>
      <c r="J135" s="87">
        <v>0</v>
      </c>
      <c r="K135" s="87">
        <v>15</v>
      </c>
      <c r="L135" s="87">
        <v>60</v>
      </c>
      <c r="M135" s="87">
        <v>0</v>
      </c>
      <c r="N135" s="87">
        <v>0</v>
      </c>
      <c r="O135" s="88">
        <f t="shared" si="76"/>
        <v>210</v>
      </c>
      <c r="P135" s="88">
        <f t="shared" si="77"/>
        <v>0</v>
      </c>
      <c r="Q135" s="88">
        <f t="shared" si="77"/>
        <v>15</v>
      </c>
      <c r="R135" s="22">
        <f t="shared" si="71"/>
        <v>225</v>
      </c>
      <c r="S135" s="57">
        <v>10</v>
      </c>
      <c r="T135" s="87">
        <v>80</v>
      </c>
      <c r="U135" s="57">
        <v>3</v>
      </c>
      <c r="V135" s="87">
        <v>130</v>
      </c>
      <c r="W135" s="57">
        <v>5.6</v>
      </c>
      <c r="X135" s="87">
        <v>0</v>
      </c>
      <c r="Y135" s="87">
        <v>0</v>
      </c>
      <c r="Z135" s="88">
        <v>301</v>
      </c>
      <c r="AA135" s="57">
        <v>15</v>
      </c>
      <c r="AB135" s="26">
        <f t="shared" si="78"/>
        <v>526</v>
      </c>
      <c r="AC135" s="58">
        <f t="shared" si="78"/>
        <v>25</v>
      </c>
      <c r="AD135" s="88">
        <v>210</v>
      </c>
      <c r="AE135" s="57">
        <f t="shared" si="66"/>
        <v>100</v>
      </c>
      <c r="AF135" s="88">
        <v>3</v>
      </c>
      <c r="AG135" s="88"/>
      <c r="AH135" s="88"/>
      <c r="AI135" s="88"/>
      <c r="AJ135" s="88"/>
      <c r="AK135" s="88"/>
      <c r="AL135" s="88"/>
      <c r="AM135" s="88"/>
      <c r="AN135" s="88"/>
      <c r="AO135" s="88"/>
      <c r="AP135" s="88">
        <v>151</v>
      </c>
      <c r="AQ135" s="57">
        <v>10</v>
      </c>
      <c r="AR135" s="98">
        <f t="shared" si="79"/>
        <v>151</v>
      </c>
      <c r="AS135" s="46">
        <f t="shared" si="79"/>
        <v>10</v>
      </c>
      <c r="AT135" s="57">
        <v>50</v>
      </c>
      <c r="AU135" s="57">
        <v>53</v>
      </c>
      <c r="AV135" s="57">
        <v>0</v>
      </c>
      <c r="AW135" s="57">
        <v>9.5</v>
      </c>
      <c r="AX135" s="100">
        <f t="shared" si="80"/>
        <v>112.5</v>
      </c>
      <c r="AY135" s="58">
        <f t="shared" si="69"/>
        <v>122.5</v>
      </c>
      <c r="AZ135" s="57">
        <v>32</v>
      </c>
      <c r="BA135" s="90">
        <f t="shared" si="70"/>
        <v>154.5</v>
      </c>
      <c r="BB135" s="55">
        <v>2</v>
      </c>
      <c r="BC135" s="55">
        <v>0.36</v>
      </c>
      <c r="BD135" s="55"/>
    </row>
    <row r="136" spans="1:56">
      <c r="A136" s="38" t="s">
        <v>187</v>
      </c>
      <c r="B136" s="39" t="s">
        <v>216</v>
      </c>
      <c r="C136" s="51" t="s">
        <v>217</v>
      </c>
      <c r="D136" s="102" t="s">
        <v>232</v>
      </c>
      <c r="E136" s="117">
        <v>9</v>
      </c>
      <c r="F136" s="52" t="s">
        <v>232</v>
      </c>
      <c r="G136" s="53">
        <v>205</v>
      </c>
      <c r="H136" s="53">
        <v>646</v>
      </c>
      <c r="I136" s="87">
        <v>88</v>
      </c>
      <c r="J136" s="87">
        <v>64</v>
      </c>
      <c r="K136" s="87">
        <v>0</v>
      </c>
      <c r="L136" s="87">
        <v>2</v>
      </c>
      <c r="M136" s="87">
        <v>0</v>
      </c>
      <c r="N136" s="87">
        <v>0</v>
      </c>
      <c r="O136" s="88">
        <f t="shared" si="76"/>
        <v>90</v>
      </c>
      <c r="P136" s="88">
        <f t="shared" si="77"/>
        <v>64</v>
      </c>
      <c r="Q136" s="88">
        <f t="shared" si="77"/>
        <v>0</v>
      </c>
      <c r="R136" s="22">
        <f t="shared" si="71"/>
        <v>154</v>
      </c>
      <c r="S136" s="57">
        <v>3.23</v>
      </c>
      <c r="T136" s="88">
        <v>81</v>
      </c>
      <c r="U136" s="88">
        <v>0</v>
      </c>
      <c r="V136" s="88">
        <v>9</v>
      </c>
      <c r="W136" s="57">
        <v>0</v>
      </c>
      <c r="X136" s="88">
        <v>0</v>
      </c>
      <c r="Y136" s="88">
        <v>0</v>
      </c>
      <c r="Z136" s="88">
        <v>179</v>
      </c>
      <c r="AA136" s="88">
        <v>554.74</v>
      </c>
      <c r="AB136" s="26">
        <f t="shared" si="78"/>
        <v>333</v>
      </c>
      <c r="AC136" s="58">
        <f t="shared" si="78"/>
        <v>557.97</v>
      </c>
      <c r="AD136" s="88">
        <v>200</v>
      </c>
      <c r="AE136" s="57">
        <f t="shared" si="66"/>
        <v>97.560975609756099</v>
      </c>
      <c r="AF136" s="88"/>
      <c r="AG136" s="88">
        <v>113</v>
      </c>
      <c r="AH136" s="88">
        <v>109</v>
      </c>
      <c r="AI136" s="88">
        <v>107</v>
      </c>
      <c r="AJ136" s="88"/>
      <c r="AK136" s="88"/>
      <c r="AL136" s="88"/>
      <c r="AM136" s="88"/>
      <c r="AN136" s="88">
        <v>10</v>
      </c>
      <c r="AO136" s="88">
        <v>1.18</v>
      </c>
      <c r="AP136" s="88">
        <v>1</v>
      </c>
      <c r="AQ136" s="57">
        <v>0</v>
      </c>
      <c r="AR136" s="98">
        <f t="shared" si="79"/>
        <v>11</v>
      </c>
      <c r="AS136" s="46">
        <f t="shared" si="79"/>
        <v>1.18</v>
      </c>
      <c r="AT136" s="57">
        <v>29.35</v>
      </c>
      <c r="AU136" s="57">
        <v>215.26</v>
      </c>
      <c r="AV136" s="57">
        <v>0</v>
      </c>
      <c r="AW136" s="57">
        <v>38.9</v>
      </c>
      <c r="AX136" s="100">
        <f t="shared" si="80"/>
        <v>283.51</v>
      </c>
      <c r="AY136" s="58">
        <f t="shared" si="69"/>
        <v>284.69</v>
      </c>
      <c r="AZ136" s="57"/>
      <c r="BA136" s="90">
        <f t="shared" si="70"/>
        <v>284.69</v>
      </c>
      <c r="BB136" s="55"/>
      <c r="BC136" s="55"/>
      <c r="BD136" s="55"/>
    </row>
    <row r="137" spans="1:56">
      <c r="A137" s="38" t="s">
        <v>187</v>
      </c>
      <c r="B137" s="39" t="s">
        <v>216</v>
      </c>
      <c r="C137" s="51" t="s">
        <v>217</v>
      </c>
      <c r="D137" s="102" t="s">
        <v>233</v>
      </c>
      <c r="E137" s="50">
        <v>10</v>
      </c>
      <c r="F137" s="52" t="s">
        <v>234</v>
      </c>
      <c r="G137" s="53">
        <v>830</v>
      </c>
      <c r="H137" s="53">
        <v>2609</v>
      </c>
      <c r="I137" s="87">
        <v>831</v>
      </c>
      <c r="J137" s="87">
        <v>32</v>
      </c>
      <c r="K137" s="87">
        <v>108</v>
      </c>
      <c r="L137" s="87">
        <v>2</v>
      </c>
      <c r="M137" s="87">
        <v>1</v>
      </c>
      <c r="N137" s="87">
        <v>3</v>
      </c>
      <c r="O137" s="88">
        <f t="shared" si="76"/>
        <v>833</v>
      </c>
      <c r="P137" s="88">
        <f t="shared" si="77"/>
        <v>33</v>
      </c>
      <c r="Q137" s="88">
        <f t="shared" si="77"/>
        <v>111</v>
      </c>
      <c r="R137" s="22">
        <f t="shared" si="71"/>
        <v>977</v>
      </c>
      <c r="S137" s="57">
        <v>16</v>
      </c>
      <c r="T137" s="88">
        <v>721</v>
      </c>
      <c r="U137" s="88">
        <v>6</v>
      </c>
      <c r="V137" s="88">
        <v>112</v>
      </c>
      <c r="W137" s="57">
        <v>8</v>
      </c>
      <c r="X137" s="88">
        <v>0</v>
      </c>
      <c r="Y137" s="88">
        <v>0</v>
      </c>
      <c r="Z137" s="88">
        <v>295</v>
      </c>
      <c r="AA137" s="57">
        <v>35</v>
      </c>
      <c r="AB137" s="26">
        <f t="shared" si="78"/>
        <v>1272</v>
      </c>
      <c r="AC137" s="58">
        <f t="shared" si="78"/>
        <v>51</v>
      </c>
      <c r="AD137" s="91">
        <v>825</v>
      </c>
      <c r="AE137" s="57">
        <f t="shared" si="66"/>
        <v>99.397590361445793</v>
      </c>
      <c r="AF137" s="91"/>
      <c r="AG137" s="91">
        <v>685</v>
      </c>
      <c r="AH137" s="91">
        <v>685</v>
      </c>
      <c r="AI137" s="91">
        <v>365</v>
      </c>
      <c r="AJ137" s="91">
        <v>1</v>
      </c>
      <c r="AK137" s="91">
        <v>4.0000000000000001E-3</v>
      </c>
      <c r="AL137" s="91">
        <v>0</v>
      </c>
      <c r="AM137" s="91">
        <v>0</v>
      </c>
      <c r="AN137" s="91">
        <v>0</v>
      </c>
      <c r="AO137" s="91">
        <v>0</v>
      </c>
      <c r="AP137" s="91">
        <v>35</v>
      </c>
      <c r="AQ137" s="105">
        <v>1.3</v>
      </c>
      <c r="AR137" s="98">
        <f t="shared" si="79"/>
        <v>36</v>
      </c>
      <c r="AS137" s="46">
        <f t="shared" si="79"/>
        <v>1.304</v>
      </c>
      <c r="AT137" s="105">
        <v>8</v>
      </c>
      <c r="AU137" s="105">
        <v>3</v>
      </c>
      <c r="AV137" s="105">
        <v>0</v>
      </c>
      <c r="AW137" s="105">
        <v>2</v>
      </c>
      <c r="AX137" s="100">
        <f t="shared" si="80"/>
        <v>13</v>
      </c>
      <c r="AY137" s="413">
        <f t="shared" si="69"/>
        <v>14.304</v>
      </c>
      <c r="AZ137" s="57">
        <v>6</v>
      </c>
      <c r="BA137" s="90">
        <f t="shared" si="70"/>
        <v>20.304000000000002</v>
      </c>
      <c r="BB137" s="55"/>
      <c r="BC137" s="55"/>
      <c r="BD137" s="55"/>
    </row>
    <row r="138" spans="1:56">
      <c r="A138" s="38" t="s">
        <v>187</v>
      </c>
      <c r="B138" s="39" t="s">
        <v>216</v>
      </c>
      <c r="C138" s="51" t="s">
        <v>217</v>
      </c>
      <c r="D138" s="102" t="s">
        <v>235</v>
      </c>
      <c r="E138" s="117">
        <v>11</v>
      </c>
      <c r="F138" s="103" t="s">
        <v>236</v>
      </c>
      <c r="G138" s="53">
        <v>116</v>
      </c>
      <c r="H138" s="53">
        <v>366</v>
      </c>
      <c r="I138" s="87">
        <v>124</v>
      </c>
      <c r="J138" s="87">
        <v>0</v>
      </c>
      <c r="K138" s="87">
        <v>0</v>
      </c>
      <c r="L138" s="87">
        <v>0</v>
      </c>
      <c r="M138" s="87">
        <v>0</v>
      </c>
      <c r="N138" s="87">
        <v>0</v>
      </c>
      <c r="O138" s="88">
        <f t="shared" si="76"/>
        <v>124</v>
      </c>
      <c r="P138" s="88">
        <f t="shared" si="77"/>
        <v>0</v>
      </c>
      <c r="Q138" s="88">
        <f t="shared" si="77"/>
        <v>0</v>
      </c>
      <c r="R138" s="22">
        <f t="shared" si="71"/>
        <v>124</v>
      </c>
      <c r="S138" s="88"/>
      <c r="T138" s="88"/>
      <c r="U138" s="88"/>
      <c r="V138" s="88"/>
      <c r="W138" s="88"/>
      <c r="X138" s="88"/>
      <c r="Y138" s="88"/>
      <c r="Z138" s="88"/>
      <c r="AA138" s="88"/>
      <c r="AB138" s="26">
        <f t="shared" si="78"/>
        <v>124</v>
      </c>
      <c r="AC138" s="58">
        <f t="shared" si="78"/>
        <v>0</v>
      </c>
      <c r="AD138" s="88">
        <v>116</v>
      </c>
      <c r="AE138" s="57">
        <f t="shared" si="66"/>
        <v>100</v>
      </c>
      <c r="AF138" s="88">
        <v>4</v>
      </c>
      <c r="AG138" s="88">
        <v>122</v>
      </c>
      <c r="AH138" s="88">
        <v>122</v>
      </c>
      <c r="AI138" s="88"/>
      <c r="AJ138" s="88"/>
      <c r="AK138" s="88"/>
      <c r="AL138" s="88"/>
      <c r="AM138" s="88"/>
      <c r="AN138" s="88"/>
      <c r="AO138" s="88"/>
      <c r="AP138" s="88"/>
      <c r="AQ138" s="88"/>
      <c r="AR138" s="98">
        <f t="shared" si="79"/>
        <v>0</v>
      </c>
      <c r="AS138" s="46">
        <f t="shared" si="79"/>
        <v>0</v>
      </c>
      <c r="AT138" s="57"/>
      <c r="AU138" s="57"/>
      <c r="AV138" s="57"/>
      <c r="AW138" s="57"/>
      <c r="AX138" s="100">
        <f t="shared" si="80"/>
        <v>0</v>
      </c>
      <c r="AY138" s="58">
        <f t="shared" si="69"/>
        <v>0</v>
      </c>
      <c r="AZ138" s="57"/>
      <c r="BA138" s="90">
        <f t="shared" si="70"/>
        <v>0</v>
      </c>
      <c r="BB138" s="55"/>
      <c r="BC138" s="55"/>
      <c r="BD138" s="55"/>
    </row>
    <row r="139" spans="1:56">
      <c r="A139" s="38" t="s">
        <v>187</v>
      </c>
      <c r="B139" s="39" t="s">
        <v>216</v>
      </c>
      <c r="C139" s="51" t="s">
        <v>217</v>
      </c>
      <c r="D139" s="51" t="s">
        <v>237</v>
      </c>
      <c r="E139" s="50">
        <v>12</v>
      </c>
      <c r="F139" s="52" t="s">
        <v>238</v>
      </c>
      <c r="G139" s="53">
        <v>204</v>
      </c>
      <c r="H139" s="53">
        <v>642</v>
      </c>
      <c r="I139" s="87">
        <v>162</v>
      </c>
      <c r="J139" s="87">
        <v>25</v>
      </c>
      <c r="K139" s="87">
        <v>165</v>
      </c>
      <c r="L139" s="87">
        <v>3</v>
      </c>
      <c r="M139" s="87">
        <v>0</v>
      </c>
      <c r="N139" s="87">
        <v>0</v>
      </c>
      <c r="O139" s="88">
        <f t="shared" si="76"/>
        <v>165</v>
      </c>
      <c r="P139" s="88">
        <f t="shared" si="77"/>
        <v>25</v>
      </c>
      <c r="Q139" s="88">
        <f t="shared" si="77"/>
        <v>165</v>
      </c>
      <c r="R139" s="22">
        <f t="shared" si="71"/>
        <v>355</v>
      </c>
      <c r="S139" s="88"/>
      <c r="T139" s="88"/>
      <c r="U139" s="88"/>
      <c r="V139" s="88"/>
      <c r="W139" s="88"/>
      <c r="X139" s="88"/>
      <c r="Y139" s="88"/>
      <c r="Z139" s="88">
        <v>221</v>
      </c>
      <c r="AA139" s="88"/>
      <c r="AB139" s="26">
        <f t="shared" si="78"/>
        <v>576</v>
      </c>
      <c r="AC139" s="58">
        <f t="shared" si="78"/>
        <v>0</v>
      </c>
      <c r="AD139" s="88">
        <v>204</v>
      </c>
      <c r="AE139" s="57">
        <f t="shared" si="66"/>
        <v>100</v>
      </c>
      <c r="AF139" s="88">
        <v>5</v>
      </c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98">
        <f t="shared" si="79"/>
        <v>0</v>
      </c>
      <c r="AS139" s="46">
        <f t="shared" si="79"/>
        <v>0</v>
      </c>
      <c r="AT139" s="57">
        <v>4</v>
      </c>
      <c r="AU139" s="57"/>
      <c r="AV139" s="57"/>
      <c r="AW139" s="57"/>
      <c r="AX139" s="100">
        <f t="shared" si="80"/>
        <v>4</v>
      </c>
      <c r="AY139" s="58">
        <f t="shared" si="69"/>
        <v>4</v>
      </c>
      <c r="AZ139" s="57"/>
      <c r="BA139" s="90">
        <f t="shared" si="70"/>
        <v>4</v>
      </c>
      <c r="BB139" s="55"/>
      <c r="BC139" s="55"/>
      <c r="BD139" s="55"/>
    </row>
    <row r="140" spans="1:56">
      <c r="A140" s="38" t="s">
        <v>187</v>
      </c>
      <c r="B140" s="39" t="s">
        <v>216</v>
      </c>
      <c r="C140" s="51" t="s">
        <v>217</v>
      </c>
      <c r="D140" s="51" t="s">
        <v>237</v>
      </c>
      <c r="E140" s="117">
        <v>13</v>
      </c>
      <c r="F140" s="52" t="s">
        <v>239</v>
      </c>
      <c r="G140" s="50">
        <v>517</v>
      </c>
      <c r="H140" s="50">
        <v>1815</v>
      </c>
      <c r="I140" s="87"/>
      <c r="J140" s="87"/>
      <c r="K140" s="87"/>
      <c r="L140" s="87"/>
      <c r="M140" s="87"/>
      <c r="N140" s="87"/>
      <c r="O140" s="88">
        <f t="shared" si="76"/>
        <v>0</v>
      </c>
      <c r="P140" s="88">
        <f t="shared" si="77"/>
        <v>0</v>
      </c>
      <c r="Q140" s="88">
        <f t="shared" si="77"/>
        <v>0</v>
      </c>
      <c r="R140" s="22">
        <f t="shared" si="71"/>
        <v>0</v>
      </c>
      <c r="S140" s="88"/>
      <c r="T140" s="88"/>
      <c r="U140" s="88"/>
      <c r="V140" s="88"/>
      <c r="W140" s="88"/>
      <c r="X140" s="88"/>
      <c r="Y140" s="88"/>
      <c r="Z140" s="88"/>
      <c r="AA140" s="88"/>
      <c r="AB140" s="26">
        <f t="shared" si="78"/>
        <v>0</v>
      </c>
      <c r="AC140" s="58">
        <f t="shared" si="78"/>
        <v>0</v>
      </c>
      <c r="AD140" s="88"/>
      <c r="AE140" s="57">
        <f t="shared" si="66"/>
        <v>0</v>
      </c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98">
        <f t="shared" si="79"/>
        <v>0</v>
      </c>
      <c r="AS140" s="46">
        <f t="shared" si="79"/>
        <v>0</v>
      </c>
      <c r="AT140" s="57"/>
      <c r="AU140" s="57"/>
      <c r="AV140" s="57"/>
      <c r="AW140" s="57"/>
      <c r="AX140" s="100">
        <f t="shared" si="80"/>
        <v>0</v>
      </c>
      <c r="AY140" s="58">
        <f t="shared" si="69"/>
        <v>0</v>
      </c>
      <c r="AZ140" s="57"/>
      <c r="BA140" s="90">
        <f t="shared" si="70"/>
        <v>0</v>
      </c>
      <c r="BB140" s="55"/>
      <c r="BC140" s="55"/>
      <c r="BD140" s="55"/>
    </row>
    <row r="141" spans="1:56">
      <c r="A141" s="38" t="s">
        <v>187</v>
      </c>
      <c r="B141" s="39" t="s">
        <v>216</v>
      </c>
      <c r="C141" s="51" t="s">
        <v>217</v>
      </c>
      <c r="D141" s="102" t="s">
        <v>240</v>
      </c>
      <c r="E141" s="50">
        <v>14</v>
      </c>
      <c r="F141" s="73" t="s">
        <v>241</v>
      </c>
      <c r="G141" s="68">
        <v>499</v>
      </c>
      <c r="H141" s="69">
        <v>1751</v>
      </c>
      <c r="I141" s="87"/>
      <c r="J141" s="87"/>
      <c r="K141" s="87"/>
      <c r="L141" s="87"/>
      <c r="M141" s="87"/>
      <c r="N141" s="87"/>
      <c r="O141" s="88">
        <f t="shared" si="76"/>
        <v>0</v>
      </c>
      <c r="P141" s="88">
        <f t="shared" si="77"/>
        <v>0</v>
      </c>
      <c r="Q141" s="88">
        <f t="shared" si="77"/>
        <v>0</v>
      </c>
      <c r="R141" s="22">
        <f t="shared" si="71"/>
        <v>0</v>
      </c>
      <c r="S141" s="88"/>
      <c r="T141" s="88"/>
      <c r="U141" s="88"/>
      <c r="V141" s="88"/>
      <c r="W141" s="88"/>
      <c r="X141" s="88"/>
      <c r="Y141" s="88"/>
      <c r="Z141" s="88"/>
      <c r="AA141" s="88"/>
      <c r="AB141" s="26">
        <f t="shared" si="78"/>
        <v>0</v>
      </c>
      <c r="AC141" s="58">
        <f t="shared" si="78"/>
        <v>0</v>
      </c>
      <c r="AD141" s="88"/>
      <c r="AE141" s="57">
        <f t="shared" si="66"/>
        <v>0</v>
      </c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98">
        <f t="shared" si="79"/>
        <v>0</v>
      </c>
      <c r="AS141" s="46">
        <f t="shared" si="79"/>
        <v>0</v>
      </c>
      <c r="AT141" s="57"/>
      <c r="AU141" s="57"/>
      <c r="AV141" s="57"/>
      <c r="AW141" s="57"/>
      <c r="AX141" s="100">
        <f t="shared" si="80"/>
        <v>0</v>
      </c>
      <c r="AY141" s="58">
        <f t="shared" si="69"/>
        <v>0</v>
      </c>
      <c r="AZ141" s="57"/>
      <c r="BA141" s="90">
        <f t="shared" si="70"/>
        <v>0</v>
      </c>
      <c r="BB141" s="55"/>
      <c r="BC141" s="55"/>
      <c r="BD141" s="55"/>
    </row>
    <row r="142" spans="1:56">
      <c r="A142" s="38" t="s">
        <v>187</v>
      </c>
      <c r="B142" s="39" t="s">
        <v>216</v>
      </c>
      <c r="C142" s="51" t="s">
        <v>217</v>
      </c>
      <c r="D142" s="102" t="s">
        <v>240</v>
      </c>
      <c r="E142" s="117">
        <v>15</v>
      </c>
      <c r="F142" s="73" t="s">
        <v>242</v>
      </c>
      <c r="G142" s="68">
        <v>423</v>
      </c>
      <c r="H142" s="69">
        <v>1486</v>
      </c>
      <c r="I142" s="87"/>
      <c r="J142" s="87"/>
      <c r="K142" s="87"/>
      <c r="L142" s="87"/>
      <c r="M142" s="87"/>
      <c r="N142" s="87"/>
      <c r="O142" s="88">
        <f t="shared" si="76"/>
        <v>0</v>
      </c>
      <c r="P142" s="88">
        <f t="shared" si="77"/>
        <v>0</v>
      </c>
      <c r="Q142" s="88">
        <f t="shared" si="77"/>
        <v>0</v>
      </c>
      <c r="R142" s="22">
        <f t="shared" si="71"/>
        <v>0</v>
      </c>
      <c r="S142" s="88"/>
      <c r="T142" s="88"/>
      <c r="U142" s="88"/>
      <c r="V142" s="88"/>
      <c r="W142" s="88"/>
      <c r="X142" s="88"/>
      <c r="Y142" s="88"/>
      <c r="Z142" s="88"/>
      <c r="AA142" s="88"/>
      <c r="AB142" s="26">
        <f t="shared" si="78"/>
        <v>0</v>
      </c>
      <c r="AC142" s="58">
        <f t="shared" si="78"/>
        <v>0</v>
      </c>
      <c r="AD142" s="88"/>
      <c r="AE142" s="57">
        <f t="shared" si="66"/>
        <v>0</v>
      </c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98">
        <f t="shared" si="79"/>
        <v>0</v>
      </c>
      <c r="AS142" s="46">
        <f t="shared" si="79"/>
        <v>0</v>
      </c>
      <c r="AT142" s="57"/>
      <c r="AU142" s="57"/>
      <c r="AV142" s="57"/>
      <c r="AW142" s="57"/>
      <c r="AX142" s="100">
        <f t="shared" si="80"/>
        <v>0</v>
      </c>
      <c r="AY142" s="58">
        <f t="shared" si="69"/>
        <v>0</v>
      </c>
      <c r="AZ142" s="57"/>
      <c r="BA142" s="90">
        <f t="shared" si="70"/>
        <v>0</v>
      </c>
      <c r="BB142" s="55"/>
      <c r="BC142" s="55"/>
      <c r="BD142" s="55"/>
    </row>
    <row r="143" spans="1:56">
      <c r="A143" s="38" t="s">
        <v>187</v>
      </c>
      <c r="B143" s="39" t="s">
        <v>216</v>
      </c>
      <c r="C143" s="51" t="s">
        <v>217</v>
      </c>
      <c r="D143" s="102" t="s">
        <v>240</v>
      </c>
      <c r="E143" s="50">
        <v>16</v>
      </c>
      <c r="F143" s="73" t="s">
        <v>243</v>
      </c>
      <c r="G143" s="68">
        <v>438</v>
      </c>
      <c r="H143" s="69">
        <v>1539</v>
      </c>
      <c r="I143" s="87"/>
      <c r="J143" s="87"/>
      <c r="K143" s="87"/>
      <c r="L143" s="87"/>
      <c r="M143" s="87"/>
      <c r="N143" s="87"/>
      <c r="O143" s="88">
        <f t="shared" si="76"/>
        <v>0</v>
      </c>
      <c r="P143" s="88">
        <f t="shared" si="77"/>
        <v>0</v>
      </c>
      <c r="Q143" s="88">
        <f t="shared" si="77"/>
        <v>0</v>
      </c>
      <c r="R143" s="22">
        <f t="shared" si="71"/>
        <v>0</v>
      </c>
      <c r="S143" s="88"/>
      <c r="T143" s="88"/>
      <c r="U143" s="88"/>
      <c r="V143" s="88"/>
      <c r="W143" s="88"/>
      <c r="X143" s="88"/>
      <c r="Y143" s="88"/>
      <c r="Z143" s="88"/>
      <c r="AA143" s="88"/>
      <c r="AB143" s="26">
        <f t="shared" si="78"/>
        <v>0</v>
      </c>
      <c r="AC143" s="58">
        <f t="shared" si="78"/>
        <v>0</v>
      </c>
      <c r="AD143" s="88"/>
      <c r="AE143" s="57">
        <f t="shared" si="66"/>
        <v>0</v>
      </c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98">
        <f t="shared" si="79"/>
        <v>0</v>
      </c>
      <c r="AS143" s="46">
        <f t="shared" si="79"/>
        <v>0</v>
      </c>
      <c r="AT143" s="57"/>
      <c r="AU143" s="57"/>
      <c r="AV143" s="57"/>
      <c r="AW143" s="57"/>
      <c r="AX143" s="100">
        <f t="shared" si="80"/>
        <v>0</v>
      </c>
      <c r="AY143" s="58">
        <f t="shared" si="69"/>
        <v>0</v>
      </c>
      <c r="AZ143" s="57"/>
      <c r="BA143" s="90">
        <f t="shared" si="70"/>
        <v>0</v>
      </c>
      <c r="BB143" s="55"/>
      <c r="BC143" s="55"/>
      <c r="BD143" s="55"/>
    </row>
    <row r="144" spans="1:56">
      <c r="A144" s="38" t="s">
        <v>187</v>
      </c>
      <c r="B144" s="39" t="s">
        <v>216</v>
      </c>
      <c r="C144" s="51" t="s">
        <v>217</v>
      </c>
      <c r="D144" s="102" t="s">
        <v>240</v>
      </c>
      <c r="E144" s="117">
        <v>17</v>
      </c>
      <c r="F144" s="52" t="s">
        <v>244</v>
      </c>
      <c r="G144" s="50">
        <v>639</v>
      </c>
      <c r="H144" s="50">
        <v>2244</v>
      </c>
      <c r="I144" s="87"/>
      <c r="J144" s="87"/>
      <c r="K144" s="87"/>
      <c r="L144" s="87"/>
      <c r="M144" s="87"/>
      <c r="N144" s="87"/>
      <c r="O144" s="88">
        <f t="shared" si="76"/>
        <v>0</v>
      </c>
      <c r="P144" s="88">
        <f t="shared" si="77"/>
        <v>0</v>
      </c>
      <c r="Q144" s="88">
        <f t="shared" si="77"/>
        <v>0</v>
      </c>
      <c r="R144" s="22">
        <f t="shared" si="71"/>
        <v>0</v>
      </c>
      <c r="S144" s="88"/>
      <c r="T144" s="88"/>
      <c r="U144" s="88"/>
      <c r="V144" s="88"/>
      <c r="W144" s="88"/>
      <c r="X144" s="88"/>
      <c r="Y144" s="88"/>
      <c r="Z144" s="88"/>
      <c r="AA144" s="88"/>
      <c r="AB144" s="26">
        <f t="shared" si="78"/>
        <v>0</v>
      </c>
      <c r="AC144" s="58">
        <f t="shared" si="78"/>
        <v>0</v>
      </c>
      <c r="AD144" s="88"/>
      <c r="AE144" s="57">
        <f t="shared" si="66"/>
        <v>0</v>
      </c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98">
        <f t="shared" si="79"/>
        <v>0</v>
      </c>
      <c r="AS144" s="46">
        <f t="shared" si="79"/>
        <v>0</v>
      </c>
      <c r="AT144" s="57"/>
      <c r="AU144" s="57"/>
      <c r="AV144" s="57"/>
      <c r="AW144" s="57"/>
      <c r="AX144" s="100">
        <f t="shared" si="80"/>
        <v>0</v>
      </c>
      <c r="AY144" s="58">
        <f t="shared" si="69"/>
        <v>0</v>
      </c>
      <c r="AZ144" s="57"/>
      <c r="BA144" s="90">
        <f t="shared" si="70"/>
        <v>0</v>
      </c>
      <c r="BB144" s="55"/>
      <c r="BC144" s="55"/>
      <c r="BD144" s="55"/>
    </row>
    <row r="145" spans="1:56">
      <c r="A145" s="38" t="s">
        <v>187</v>
      </c>
      <c r="B145" s="39" t="s">
        <v>216</v>
      </c>
      <c r="C145" s="51" t="s">
        <v>217</v>
      </c>
      <c r="D145" s="102" t="s">
        <v>245</v>
      </c>
      <c r="E145" s="50">
        <v>18</v>
      </c>
      <c r="F145" s="52" t="s">
        <v>246</v>
      </c>
      <c r="G145" s="53">
        <v>246</v>
      </c>
      <c r="H145" s="53">
        <v>775</v>
      </c>
      <c r="I145" s="118">
        <v>331</v>
      </c>
      <c r="J145" s="118">
        <v>63</v>
      </c>
      <c r="K145" s="118">
        <v>18</v>
      </c>
      <c r="L145" s="118">
        <v>2</v>
      </c>
      <c r="M145" s="118">
        <v>0</v>
      </c>
      <c r="N145" s="118">
        <v>2</v>
      </c>
      <c r="O145" s="88">
        <f t="shared" si="76"/>
        <v>333</v>
      </c>
      <c r="P145" s="88">
        <f t="shared" si="77"/>
        <v>63</v>
      </c>
      <c r="Q145" s="88">
        <f t="shared" si="77"/>
        <v>20</v>
      </c>
      <c r="R145" s="22">
        <f t="shared" si="71"/>
        <v>416</v>
      </c>
      <c r="S145" s="88">
        <v>9.7799999999999994</v>
      </c>
      <c r="T145" s="88">
        <v>3</v>
      </c>
      <c r="U145" s="88">
        <v>0.05</v>
      </c>
      <c r="V145" s="88">
        <v>330</v>
      </c>
      <c r="W145" s="88">
        <v>8.82</v>
      </c>
      <c r="X145" s="88">
        <v>0</v>
      </c>
      <c r="Y145" s="88">
        <v>0</v>
      </c>
      <c r="Z145" s="91">
        <v>2800</v>
      </c>
      <c r="AA145" s="91">
        <v>977.5</v>
      </c>
      <c r="AB145" s="26">
        <f t="shared" si="78"/>
        <v>3216</v>
      </c>
      <c r="AC145" s="58">
        <f t="shared" si="78"/>
        <v>987.28</v>
      </c>
      <c r="AD145" s="91">
        <v>205</v>
      </c>
      <c r="AE145" s="57">
        <f t="shared" si="66"/>
        <v>83.333333333333343</v>
      </c>
      <c r="AF145" s="91"/>
      <c r="AG145" s="91">
        <v>57</v>
      </c>
      <c r="AH145" s="91">
        <v>57</v>
      </c>
      <c r="AI145" s="91">
        <v>57</v>
      </c>
      <c r="AJ145" s="91"/>
      <c r="AK145" s="91"/>
      <c r="AL145" s="91"/>
      <c r="AM145" s="91"/>
      <c r="AN145" s="91">
        <v>1</v>
      </c>
      <c r="AO145" s="91">
        <v>0.18</v>
      </c>
      <c r="AP145" s="91">
        <v>106</v>
      </c>
      <c r="AQ145" s="91">
        <v>18.25</v>
      </c>
      <c r="AR145" s="98">
        <f t="shared" si="79"/>
        <v>107</v>
      </c>
      <c r="AS145" s="46">
        <f t="shared" si="79"/>
        <v>18.43</v>
      </c>
      <c r="AT145" s="105">
        <v>1.2</v>
      </c>
      <c r="AU145" s="105">
        <v>80.3</v>
      </c>
      <c r="AV145" s="105">
        <v>0.83</v>
      </c>
      <c r="AW145" s="105">
        <v>81.8</v>
      </c>
      <c r="AX145" s="100">
        <f t="shared" si="80"/>
        <v>164.13</v>
      </c>
      <c r="AY145" s="58">
        <f t="shared" si="69"/>
        <v>182.56</v>
      </c>
      <c r="AZ145" s="57">
        <v>46.52</v>
      </c>
      <c r="BA145" s="90">
        <f t="shared" si="70"/>
        <v>229.08</v>
      </c>
      <c r="BB145" s="55">
        <v>6</v>
      </c>
      <c r="BC145" s="55">
        <v>10.25</v>
      </c>
      <c r="BD145" s="55">
        <v>0.25</v>
      </c>
    </row>
    <row r="146" spans="1:56">
      <c r="A146" s="49" t="s">
        <v>187</v>
      </c>
      <c r="B146" s="50" t="s">
        <v>216</v>
      </c>
      <c r="C146" s="51" t="s">
        <v>217</v>
      </c>
      <c r="D146" s="102" t="s">
        <v>247</v>
      </c>
      <c r="E146" s="117">
        <v>19</v>
      </c>
      <c r="F146" s="103" t="s">
        <v>248</v>
      </c>
      <c r="G146" s="53">
        <v>180</v>
      </c>
      <c r="H146" s="53">
        <v>566</v>
      </c>
      <c r="I146" s="87">
        <v>297</v>
      </c>
      <c r="J146" s="87">
        <v>0</v>
      </c>
      <c r="K146" s="87">
        <v>0</v>
      </c>
      <c r="L146" s="87">
        <v>1</v>
      </c>
      <c r="M146" s="87">
        <v>0</v>
      </c>
      <c r="N146" s="87">
        <v>0</v>
      </c>
      <c r="O146" s="88">
        <f t="shared" si="76"/>
        <v>298</v>
      </c>
      <c r="P146" s="88">
        <f t="shared" si="77"/>
        <v>0</v>
      </c>
      <c r="Q146" s="88">
        <f t="shared" si="77"/>
        <v>0</v>
      </c>
      <c r="R146" s="22">
        <f t="shared" si="71"/>
        <v>298</v>
      </c>
      <c r="S146" s="88"/>
      <c r="T146" s="88"/>
      <c r="U146" s="88"/>
      <c r="V146" s="88"/>
      <c r="W146" s="88"/>
      <c r="X146" s="88"/>
      <c r="Y146" s="88"/>
      <c r="Z146" s="88"/>
      <c r="AA146" s="88"/>
      <c r="AB146" s="26">
        <f t="shared" si="78"/>
        <v>298</v>
      </c>
      <c r="AC146" s="58">
        <f t="shared" si="78"/>
        <v>0</v>
      </c>
      <c r="AD146" s="88">
        <v>180</v>
      </c>
      <c r="AE146" s="57">
        <f t="shared" si="66"/>
        <v>100</v>
      </c>
      <c r="AF146" s="88">
        <v>6</v>
      </c>
      <c r="AG146" s="88">
        <v>60</v>
      </c>
      <c r="AH146" s="88">
        <v>60</v>
      </c>
      <c r="AI146" s="88">
        <v>3</v>
      </c>
      <c r="AJ146" s="88"/>
      <c r="AK146" s="88"/>
      <c r="AL146" s="88"/>
      <c r="AM146" s="57"/>
      <c r="AN146" s="88">
        <v>3</v>
      </c>
      <c r="AO146" s="88">
        <v>0.26</v>
      </c>
      <c r="AP146" s="88">
        <v>1</v>
      </c>
      <c r="AQ146" s="88">
        <v>0.5</v>
      </c>
      <c r="AR146" s="98">
        <f t="shared" si="79"/>
        <v>4</v>
      </c>
      <c r="AS146" s="46">
        <f t="shared" si="79"/>
        <v>0.76</v>
      </c>
      <c r="AT146" s="57">
        <v>203.4</v>
      </c>
      <c r="AU146" s="57">
        <v>20.07</v>
      </c>
      <c r="AV146" s="57">
        <v>42</v>
      </c>
      <c r="AW146" s="57">
        <v>1661.49</v>
      </c>
      <c r="AX146" s="100">
        <f t="shared" si="80"/>
        <v>1926.96</v>
      </c>
      <c r="AY146" s="58">
        <f t="shared" si="69"/>
        <v>1927.72</v>
      </c>
      <c r="AZ146" s="57">
        <v>1274.48</v>
      </c>
      <c r="BA146" s="90">
        <f t="shared" si="70"/>
        <v>3202.2</v>
      </c>
      <c r="BB146" s="55"/>
      <c r="BC146" s="55"/>
      <c r="BD146" s="55"/>
    </row>
    <row r="147" spans="1:56" ht="17.25" thickBot="1">
      <c r="A147" s="18" t="s">
        <v>187</v>
      </c>
      <c r="B147" s="20" t="s">
        <v>216</v>
      </c>
      <c r="C147" s="19" t="s">
        <v>217</v>
      </c>
      <c r="D147" s="119" t="s">
        <v>249</v>
      </c>
      <c r="E147" s="50">
        <v>20</v>
      </c>
      <c r="F147" s="21" t="s">
        <v>250</v>
      </c>
      <c r="G147" s="65">
        <v>790</v>
      </c>
      <c r="H147" s="20">
        <v>2773</v>
      </c>
      <c r="I147" s="110"/>
      <c r="J147" s="110"/>
      <c r="K147" s="110"/>
      <c r="L147" s="110"/>
      <c r="M147" s="110"/>
      <c r="N147" s="110"/>
      <c r="O147" s="22">
        <f t="shared" si="76"/>
        <v>0</v>
      </c>
      <c r="P147" s="22">
        <f t="shared" si="77"/>
        <v>0</v>
      </c>
      <c r="Q147" s="22">
        <f t="shared" si="77"/>
        <v>0</v>
      </c>
      <c r="R147" s="22">
        <f t="shared" si="71"/>
        <v>0</v>
      </c>
      <c r="S147" s="22"/>
      <c r="T147" s="22"/>
      <c r="U147" s="22"/>
      <c r="V147" s="22"/>
      <c r="W147" s="22"/>
      <c r="X147" s="22"/>
      <c r="Y147" s="22"/>
      <c r="Z147" s="22"/>
      <c r="AA147" s="22"/>
      <c r="AB147" s="26">
        <f t="shared" si="78"/>
        <v>0</v>
      </c>
      <c r="AC147" s="58">
        <f t="shared" si="78"/>
        <v>0</v>
      </c>
      <c r="AD147" s="22"/>
      <c r="AE147" s="28">
        <f t="shared" si="66"/>
        <v>0</v>
      </c>
      <c r="AF147" s="22"/>
      <c r="AG147" s="22"/>
      <c r="AH147" s="22"/>
      <c r="AI147" s="22"/>
      <c r="AJ147" s="22"/>
      <c r="AK147" s="22"/>
      <c r="AL147" s="22"/>
      <c r="AM147" s="28"/>
      <c r="AN147" s="22"/>
      <c r="AO147" s="22"/>
      <c r="AP147" s="22"/>
      <c r="AQ147" s="22"/>
      <c r="AR147" s="98">
        <f t="shared" si="79"/>
        <v>0</v>
      </c>
      <c r="AS147" s="46">
        <f t="shared" si="79"/>
        <v>0</v>
      </c>
      <c r="AT147" s="28"/>
      <c r="AU147" s="28"/>
      <c r="AV147" s="28"/>
      <c r="AW147" s="28"/>
      <c r="AX147" s="100">
        <f t="shared" si="80"/>
        <v>0</v>
      </c>
      <c r="AY147" s="58">
        <f t="shared" si="69"/>
        <v>0</v>
      </c>
      <c r="AZ147" s="28"/>
      <c r="BA147" s="90">
        <f t="shared" si="70"/>
        <v>0</v>
      </c>
      <c r="BB147" s="412"/>
      <c r="BC147" s="412"/>
      <c r="BD147" s="412"/>
    </row>
    <row r="148" spans="1:56" ht="17.25" thickBot="1">
      <c r="A148" s="505" t="s">
        <v>251</v>
      </c>
      <c r="B148" s="516"/>
      <c r="C148" s="506"/>
      <c r="D148" s="33"/>
      <c r="E148" s="396">
        <v>20</v>
      </c>
      <c r="F148" s="34"/>
      <c r="G148" s="70">
        <f t="shared" ref="G148:AD148" si="81">SUM(G128:G147)</f>
        <v>7437</v>
      </c>
      <c r="H148" s="70">
        <f t="shared" si="81"/>
        <v>24606</v>
      </c>
      <c r="I148" s="71">
        <f t="shared" si="81"/>
        <v>4635</v>
      </c>
      <c r="J148" s="71">
        <f t="shared" si="81"/>
        <v>920</v>
      </c>
      <c r="K148" s="71">
        <f t="shared" si="81"/>
        <v>539</v>
      </c>
      <c r="L148" s="71">
        <f t="shared" si="81"/>
        <v>357</v>
      </c>
      <c r="M148" s="71">
        <f t="shared" si="81"/>
        <v>24</v>
      </c>
      <c r="N148" s="71">
        <f t="shared" si="81"/>
        <v>19</v>
      </c>
      <c r="O148" s="71">
        <f t="shared" si="81"/>
        <v>4992</v>
      </c>
      <c r="P148" s="71">
        <f t="shared" si="81"/>
        <v>944</v>
      </c>
      <c r="Q148" s="71">
        <f t="shared" si="81"/>
        <v>558</v>
      </c>
      <c r="R148" s="71">
        <f t="shared" si="81"/>
        <v>6494</v>
      </c>
      <c r="S148" s="35">
        <f t="shared" si="81"/>
        <v>260</v>
      </c>
      <c r="T148" s="71">
        <f t="shared" si="81"/>
        <v>2667</v>
      </c>
      <c r="U148" s="35">
        <f t="shared" si="81"/>
        <v>131.11000000000001</v>
      </c>
      <c r="V148" s="71">
        <f t="shared" si="81"/>
        <v>1680</v>
      </c>
      <c r="W148" s="35">
        <f t="shared" si="81"/>
        <v>116.82</v>
      </c>
      <c r="X148" s="71">
        <f t="shared" si="81"/>
        <v>0</v>
      </c>
      <c r="Y148" s="71">
        <f t="shared" si="81"/>
        <v>0</v>
      </c>
      <c r="Z148" s="71">
        <f t="shared" si="81"/>
        <v>9873</v>
      </c>
      <c r="AA148" s="35">
        <f t="shared" si="81"/>
        <v>3774.04</v>
      </c>
      <c r="AB148" s="71">
        <f t="shared" si="81"/>
        <v>16367</v>
      </c>
      <c r="AC148" s="35">
        <f t="shared" si="81"/>
        <v>4034.04</v>
      </c>
      <c r="AD148" s="71">
        <f t="shared" si="81"/>
        <v>3862</v>
      </c>
      <c r="AE148" s="35">
        <f t="shared" si="66"/>
        <v>51.929541481780284</v>
      </c>
      <c r="AF148" s="71">
        <v>6</v>
      </c>
      <c r="AG148" s="71">
        <f t="shared" ref="AG148:BD148" si="82">SUM(AG128:AG147)</f>
        <v>1385</v>
      </c>
      <c r="AH148" s="71">
        <f t="shared" si="82"/>
        <v>1380</v>
      </c>
      <c r="AI148" s="71">
        <f t="shared" si="82"/>
        <v>602</v>
      </c>
      <c r="AJ148" s="71">
        <f t="shared" si="82"/>
        <v>1</v>
      </c>
      <c r="AK148" s="35">
        <f t="shared" si="82"/>
        <v>4.0000000000000001E-3</v>
      </c>
      <c r="AL148" s="71">
        <f t="shared" si="82"/>
        <v>313</v>
      </c>
      <c r="AM148" s="35">
        <f t="shared" si="82"/>
        <v>595.87</v>
      </c>
      <c r="AN148" s="71">
        <f t="shared" si="82"/>
        <v>21</v>
      </c>
      <c r="AO148" s="35">
        <f t="shared" si="82"/>
        <v>2.7</v>
      </c>
      <c r="AP148" s="71">
        <f t="shared" si="82"/>
        <v>505</v>
      </c>
      <c r="AQ148" s="35">
        <f t="shared" si="82"/>
        <v>116.09</v>
      </c>
      <c r="AR148" s="71">
        <f t="shared" si="82"/>
        <v>840</v>
      </c>
      <c r="AS148" s="35">
        <f t="shared" si="82"/>
        <v>714.66399999999987</v>
      </c>
      <c r="AT148" s="35">
        <f t="shared" si="82"/>
        <v>558.43000000000006</v>
      </c>
      <c r="AU148" s="35">
        <f t="shared" si="82"/>
        <v>1666.9699999999998</v>
      </c>
      <c r="AV148" s="35">
        <f t="shared" si="82"/>
        <v>91.539999999999992</v>
      </c>
      <c r="AW148" s="35">
        <f t="shared" si="82"/>
        <v>2047.58</v>
      </c>
      <c r="AX148" s="35">
        <f t="shared" si="82"/>
        <v>4364.5200000000004</v>
      </c>
      <c r="AY148" s="35">
        <f t="shared" si="82"/>
        <v>5079.1840000000002</v>
      </c>
      <c r="AZ148" s="35">
        <f t="shared" si="82"/>
        <v>1475.14</v>
      </c>
      <c r="BA148" s="96">
        <f t="shared" si="82"/>
        <v>6554.3240000000005</v>
      </c>
      <c r="BB148" s="71">
        <f t="shared" si="82"/>
        <v>11</v>
      </c>
      <c r="BC148" s="35">
        <f t="shared" si="82"/>
        <v>11.73</v>
      </c>
      <c r="BD148" s="35">
        <f t="shared" si="82"/>
        <v>0.25</v>
      </c>
    </row>
    <row r="149" spans="1:56">
      <c r="A149" s="38" t="s">
        <v>187</v>
      </c>
      <c r="B149" s="39" t="s">
        <v>159</v>
      </c>
      <c r="C149" s="40" t="s">
        <v>217</v>
      </c>
      <c r="D149" s="40" t="s">
        <v>252</v>
      </c>
      <c r="E149" s="117">
        <v>1</v>
      </c>
      <c r="F149" s="120" t="s">
        <v>252</v>
      </c>
      <c r="G149" s="42">
        <v>185</v>
      </c>
      <c r="H149" s="42">
        <v>583</v>
      </c>
      <c r="I149" s="97"/>
      <c r="J149" s="97"/>
      <c r="K149" s="97"/>
      <c r="L149" s="97"/>
      <c r="M149" s="97"/>
      <c r="N149" s="97"/>
      <c r="O149" s="98">
        <f t="shared" ref="O149:O183" si="83">I149+L149</f>
        <v>0</v>
      </c>
      <c r="P149" s="98">
        <f t="shared" ref="P149:Q183" si="84">M149+J149</f>
        <v>0</v>
      </c>
      <c r="Q149" s="98">
        <f t="shared" si="84"/>
        <v>0</v>
      </c>
      <c r="R149" s="22">
        <f t="shared" si="71"/>
        <v>0</v>
      </c>
      <c r="S149" s="97"/>
      <c r="T149" s="97"/>
      <c r="U149" s="97"/>
      <c r="V149" s="97"/>
      <c r="W149" s="97"/>
      <c r="X149" s="97"/>
      <c r="Y149" s="97"/>
      <c r="Z149" s="111"/>
      <c r="AA149" s="111"/>
      <c r="AB149" s="26">
        <f t="shared" ref="AB149:AC183" si="85">Z149+R149</f>
        <v>0</v>
      </c>
      <c r="AC149" s="58">
        <f t="shared" si="85"/>
        <v>0</v>
      </c>
      <c r="AD149" s="99">
        <v>0</v>
      </c>
      <c r="AE149" s="46">
        <f t="shared" si="66"/>
        <v>0</v>
      </c>
      <c r="AF149" s="99"/>
      <c r="AG149" s="99">
        <v>170</v>
      </c>
      <c r="AH149" s="99">
        <v>166</v>
      </c>
      <c r="AI149" s="99">
        <v>30</v>
      </c>
      <c r="AJ149" s="99"/>
      <c r="AK149" s="99"/>
      <c r="AL149" s="99"/>
      <c r="AM149" s="99"/>
      <c r="AN149" s="99"/>
      <c r="AO149" s="99"/>
      <c r="AP149" s="99"/>
      <c r="AQ149" s="99"/>
      <c r="AR149" s="98">
        <f t="shared" ref="AR149:AS183" si="86">AP149+AN149+AL149+AJ149</f>
        <v>0</v>
      </c>
      <c r="AS149" s="46">
        <f t="shared" si="86"/>
        <v>0</v>
      </c>
      <c r="AT149" s="99"/>
      <c r="AU149" s="99"/>
      <c r="AV149" s="99"/>
      <c r="AW149" s="99"/>
      <c r="AX149" s="100">
        <f t="shared" ref="AX149:AX183" si="87">SUM(AT149:AW149)</f>
        <v>0</v>
      </c>
      <c r="AY149" s="58">
        <f t="shared" ref="AY149:AY212" si="88">AX149+AS149</f>
        <v>0</v>
      </c>
      <c r="AZ149" s="98"/>
      <c r="BA149" s="90">
        <f t="shared" ref="BA149:BA212" si="89">AZ149+AY149</f>
        <v>0</v>
      </c>
      <c r="BB149" s="44"/>
      <c r="BC149" s="44"/>
      <c r="BD149" s="44"/>
    </row>
    <row r="150" spans="1:56">
      <c r="A150" s="38" t="s">
        <v>187</v>
      </c>
      <c r="B150" s="39" t="s">
        <v>159</v>
      </c>
      <c r="C150" s="51" t="s">
        <v>217</v>
      </c>
      <c r="D150" s="51" t="s">
        <v>253</v>
      </c>
      <c r="E150" s="117">
        <v>2</v>
      </c>
      <c r="F150" s="52" t="s">
        <v>254</v>
      </c>
      <c r="G150" s="53">
        <v>186</v>
      </c>
      <c r="H150" s="53">
        <v>584</v>
      </c>
      <c r="I150" s="87">
        <v>317</v>
      </c>
      <c r="J150" s="87">
        <v>0</v>
      </c>
      <c r="K150" s="87">
        <v>9</v>
      </c>
      <c r="L150" s="87">
        <v>11</v>
      </c>
      <c r="M150" s="87">
        <v>0</v>
      </c>
      <c r="N150" s="87">
        <v>0</v>
      </c>
      <c r="O150" s="88">
        <f t="shared" si="83"/>
        <v>328</v>
      </c>
      <c r="P150" s="88">
        <f t="shared" si="84"/>
        <v>0</v>
      </c>
      <c r="Q150" s="88">
        <f t="shared" si="84"/>
        <v>9</v>
      </c>
      <c r="R150" s="22">
        <f t="shared" si="71"/>
        <v>337</v>
      </c>
      <c r="S150" s="88">
        <v>9</v>
      </c>
      <c r="T150" s="88">
        <v>2</v>
      </c>
      <c r="U150" s="88">
        <v>0</v>
      </c>
      <c r="V150" s="88">
        <v>326</v>
      </c>
      <c r="W150" s="88">
        <v>0</v>
      </c>
      <c r="X150" s="88">
        <v>0</v>
      </c>
      <c r="Y150" s="88">
        <v>0</v>
      </c>
      <c r="Z150" s="91">
        <v>13</v>
      </c>
      <c r="AA150" s="91">
        <v>11.45</v>
      </c>
      <c r="AB150" s="26">
        <f t="shared" si="85"/>
        <v>350</v>
      </c>
      <c r="AC150" s="58">
        <f t="shared" si="85"/>
        <v>20.45</v>
      </c>
      <c r="AD150" s="91">
        <v>185</v>
      </c>
      <c r="AE150" s="57">
        <f t="shared" si="66"/>
        <v>99.462365591397855</v>
      </c>
      <c r="AF150" s="91"/>
      <c r="AG150" s="91">
        <v>156</v>
      </c>
      <c r="AH150" s="88">
        <v>105</v>
      </c>
      <c r="AI150" s="88">
        <v>79</v>
      </c>
      <c r="AJ150" s="88"/>
      <c r="AK150" s="88"/>
      <c r="AL150" s="88"/>
      <c r="AM150" s="88"/>
      <c r="AN150" s="88"/>
      <c r="AO150" s="88"/>
      <c r="AP150" s="88"/>
      <c r="AQ150" s="88"/>
      <c r="AR150" s="98">
        <f t="shared" si="86"/>
        <v>0</v>
      </c>
      <c r="AS150" s="46">
        <f t="shared" si="86"/>
        <v>0</v>
      </c>
      <c r="AT150" s="88"/>
      <c r="AU150" s="88"/>
      <c r="AV150" s="88"/>
      <c r="AW150" s="88"/>
      <c r="AX150" s="100">
        <f t="shared" si="87"/>
        <v>0</v>
      </c>
      <c r="AY150" s="58">
        <f t="shared" si="88"/>
        <v>0</v>
      </c>
      <c r="AZ150" s="88"/>
      <c r="BA150" s="90">
        <f t="shared" si="89"/>
        <v>0</v>
      </c>
      <c r="BB150" s="55"/>
      <c r="BC150" s="55"/>
      <c r="BD150" s="55"/>
    </row>
    <row r="151" spans="1:56">
      <c r="A151" s="38" t="s">
        <v>187</v>
      </c>
      <c r="B151" s="39" t="s">
        <v>159</v>
      </c>
      <c r="C151" s="51" t="s">
        <v>217</v>
      </c>
      <c r="D151" s="102" t="s">
        <v>253</v>
      </c>
      <c r="E151" s="50">
        <v>3</v>
      </c>
      <c r="F151" s="52" t="s">
        <v>255</v>
      </c>
      <c r="G151" s="53">
        <v>153</v>
      </c>
      <c r="H151" s="53">
        <v>482</v>
      </c>
      <c r="I151" s="87">
        <v>90</v>
      </c>
      <c r="J151" s="87">
        <v>0</v>
      </c>
      <c r="K151" s="87">
        <v>3</v>
      </c>
      <c r="L151" s="87">
        <v>3</v>
      </c>
      <c r="M151" s="87">
        <v>0</v>
      </c>
      <c r="N151" s="87">
        <v>0</v>
      </c>
      <c r="O151" s="88">
        <f t="shared" si="83"/>
        <v>93</v>
      </c>
      <c r="P151" s="88">
        <f t="shared" si="84"/>
        <v>0</v>
      </c>
      <c r="Q151" s="87">
        <f>N151+K151</f>
        <v>3</v>
      </c>
      <c r="R151" s="22">
        <f t="shared" si="71"/>
        <v>96</v>
      </c>
      <c r="S151" s="88">
        <v>3</v>
      </c>
      <c r="T151" s="88">
        <v>0</v>
      </c>
      <c r="U151" s="88">
        <v>0</v>
      </c>
      <c r="V151" s="88">
        <v>93</v>
      </c>
      <c r="W151" s="88">
        <v>0</v>
      </c>
      <c r="X151" s="88">
        <v>0</v>
      </c>
      <c r="Y151" s="88">
        <v>0</v>
      </c>
      <c r="Z151" s="88">
        <v>4</v>
      </c>
      <c r="AA151" s="88">
        <v>0.11</v>
      </c>
      <c r="AB151" s="26">
        <f t="shared" si="85"/>
        <v>100</v>
      </c>
      <c r="AC151" s="58">
        <f t="shared" si="85"/>
        <v>3.11</v>
      </c>
      <c r="AD151" s="88">
        <v>150</v>
      </c>
      <c r="AE151" s="57">
        <f t="shared" si="66"/>
        <v>98.039215686274503</v>
      </c>
      <c r="AF151" s="88"/>
      <c r="AG151" s="88">
        <v>78</v>
      </c>
      <c r="AH151" s="88">
        <v>78</v>
      </c>
      <c r="AI151" s="88">
        <v>4</v>
      </c>
      <c r="AJ151" s="88"/>
      <c r="AK151" s="88"/>
      <c r="AL151" s="88"/>
      <c r="AM151" s="88"/>
      <c r="AN151" s="88"/>
      <c r="AO151" s="88"/>
      <c r="AP151" s="88"/>
      <c r="AQ151" s="88"/>
      <c r="AR151" s="98">
        <f t="shared" si="86"/>
        <v>0</v>
      </c>
      <c r="AS151" s="46">
        <f t="shared" si="86"/>
        <v>0</v>
      </c>
      <c r="AT151" s="88"/>
      <c r="AU151" s="88"/>
      <c r="AV151" s="88"/>
      <c r="AW151" s="88"/>
      <c r="AX151" s="100">
        <f t="shared" si="87"/>
        <v>0</v>
      </c>
      <c r="AY151" s="58">
        <f t="shared" si="88"/>
        <v>0</v>
      </c>
      <c r="AZ151" s="88"/>
      <c r="BA151" s="90">
        <f t="shared" si="89"/>
        <v>0</v>
      </c>
      <c r="BB151" s="55"/>
      <c r="BC151" s="55"/>
      <c r="BD151" s="55"/>
    </row>
    <row r="152" spans="1:56">
      <c r="A152" s="38" t="s">
        <v>187</v>
      </c>
      <c r="B152" s="39" t="s">
        <v>159</v>
      </c>
      <c r="C152" s="51" t="s">
        <v>217</v>
      </c>
      <c r="D152" s="102" t="s">
        <v>256</v>
      </c>
      <c r="E152" s="117">
        <v>4</v>
      </c>
      <c r="F152" s="52" t="s">
        <v>257</v>
      </c>
      <c r="G152" s="53">
        <v>206</v>
      </c>
      <c r="H152" s="53">
        <v>648</v>
      </c>
      <c r="I152" s="87">
        <v>2471</v>
      </c>
      <c r="J152" s="87">
        <v>20</v>
      </c>
      <c r="K152" s="87">
        <v>20</v>
      </c>
      <c r="L152" s="87">
        <v>14</v>
      </c>
      <c r="M152" s="87">
        <v>0</v>
      </c>
      <c r="N152" s="87">
        <v>0</v>
      </c>
      <c r="O152" s="88">
        <f t="shared" si="83"/>
        <v>2485</v>
      </c>
      <c r="P152" s="88">
        <f t="shared" si="84"/>
        <v>20</v>
      </c>
      <c r="Q152" s="88">
        <f t="shared" si="84"/>
        <v>20</v>
      </c>
      <c r="R152" s="22">
        <f t="shared" si="71"/>
        <v>2525</v>
      </c>
      <c r="S152" s="88"/>
      <c r="T152" s="88">
        <v>1845</v>
      </c>
      <c r="U152" s="88">
        <v>0</v>
      </c>
      <c r="V152" s="88">
        <v>640</v>
      </c>
      <c r="W152" s="88">
        <v>0</v>
      </c>
      <c r="X152" s="88">
        <v>0</v>
      </c>
      <c r="Y152" s="88">
        <v>0</v>
      </c>
      <c r="Z152" s="88">
        <v>3969</v>
      </c>
      <c r="AA152" s="88"/>
      <c r="AB152" s="26">
        <f t="shared" si="85"/>
        <v>6494</v>
      </c>
      <c r="AC152" s="58">
        <f t="shared" si="85"/>
        <v>0</v>
      </c>
      <c r="AD152" s="88">
        <v>200</v>
      </c>
      <c r="AE152" s="57">
        <f t="shared" si="66"/>
        <v>97.087378640776706</v>
      </c>
      <c r="AF152" s="88"/>
      <c r="AG152" s="88">
        <v>496</v>
      </c>
      <c r="AH152" s="88">
        <v>492</v>
      </c>
      <c r="AI152" s="88">
        <v>74</v>
      </c>
      <c r="AJ152" s="88"/>
      <c r="AK152" s="88"/>
      <c r="AL152" s="88"/>
      <c r="AM152" s="88"/>
      <c r="AN152" s="88"/>
      <c r="AO152" s="57"/>
      <c r="AP152" s="88">
        <v>19</v>
      </c>
      <c r="AQ152" s="57">
        <v>0</v>
      </c>
      <c r="AR152" s="98">
        <f t="shared" si="86"/>
        <v>19</v>
      </c>
      <c r="AS152" s="46">
        <f t="shared" si="86"/>
        <v>0</v>
      </c>
      <c r="AT152" s="57">
        <v>53.28</v>
      </c>
      <c r="AU152" s="57">
        <v>22.59</v>
      </c>
      <c r="AV152" s="57">
        <v>1.92</v>
      </c>
      <c r="AW152" s="57">
        <v>378.35</v>
      </c>
      <c r="AX152" s="100">
        <f t="shared" si="87"/>
        <v>456.14000000000004</v>
      </c>
      <c r="AY152" s="58">
        <f t="shared" si="88"/>
        <v>456.14000000000004</v>
      </c>
      <c r="AZ152" s="57"/>
      <c r="BA152" s="90">
        <f t="shared" si="89"/>
        <v>456.14000000000004</v>
      </c>
      <c r="BB152" s="55"/>
      <c r="BC152" s="55"/>
      <c r="BD152" s="55"/>
    </row>
    <row r="153" spans="1:56">
      <c r="A153" s="38" t="s">
        <v>187</v>
      </c>
      <c r="B153" s="39" t="s">
        <v>159</v>
      </c>
      <c r="C153" s="51" t="s">
        <v>217</v>
      </c>
      <c r="D153" s="102" t="s">
        <v>258</v>
      </c>
      <c r="E153" s="117">
        <v>5</v>
      </c>
      <c r="F153" s="52" t="s">
        <v>258</v>
      </c>
      <c r="G153" s="53">
        <v>161</v>
      </c>
      <c r="H153" s="53">
        <v>505</v>
      </c>
      <c r="I153" s="55">
        <v>473</v>
      </c>
      <c r="J153" s="340">
        <v>1</v>
      </c>
      <c r="K153" s="414">
        <v>12</v>
      </c>
      <c r="L153" s="414">
        <v>9</v>
      </c>
      <c r="M153" s="56">
        <v>0</v>
      </c>
      <c r="N153" s="56">
        <v>0</v>
      </c>
      <c r="O153" s="88">
        <f t="shared" si="83"/>
        <v>482</v>
      </c>
      <c r="P153" s="88">
        <f t="shared" si="84"/>
        <v>1</v>
      </c>
      <c r="Q153" s="88">
        <f t="shared" si="84"/>
        <v>12</v>
      </c>
      <c r="R153" s="22">
        <f t="shared" si="71"/>
        <v>495</v>
      </c>
      <c r="S153" s="88">
        <v>7</v>
      </c>
      <c r="T153" s="88">
        <v>47</v>
      </c>
      <c r="U153" s="88">
        <v>0</v>
      </c>
      <c r="V153" s="88">
        <v>435</v>
      </c>
      <c r="W153" s="88">
        <v>5</v>
      </c>
      <c r="X153" s="88">
        <v>0</v>
      </c>
      <c r="Y153" s="88">
        <v>0</v>
      </c>
      <c r="Z153" s="88">
        <v>1182</v>
      </c>
      <c r="AA153" s="57">
        <v>301</v>
      </c>
      <c r="AB153" s="26">
        <f t="shared" si="85"/>
        <v>1677</v>
      </c>
      <c r="AC153" s="58">
        <f t="shared" si="85"/>
        <v>308</v>
      </c>
      <c r="AD153" s="88">
        <v>161</v>
      </c>
      <c r="AE153" s="57">
        <f t="shared" si="66"/>
        <v>100</v>
      </c>
      <c r="AF153" s="88">
        <v>1</v>
      </c>
      <c r="AG153" s="88">
        <v>164</v>
      </c>
      <c r="AH153" s="88">
        <v>163</v>
      </c>
      <c r="AI153" s="88">
        <v>28</v>
      </c>
      <c r="AJ153" s="88"/>
      <c r="AK153" s="88"/>
      <c r="AL153" s="88"/>
      <c r="AM153" s="88"/>
      <c r="AN153" s="88">
        <v>4</v>
      </c>
      <c r="AO153" s="57">
        <v>0.41</v>
      </c>
      <c r="AP153" s="88">
        <v>251</v>
      </c>
      <c r="AQ153" s="57">
        <v>463</v>
      </c>
      <c r="AR153" s="98">
        <f t="shared" si="86"/>
        <v>255</v>
      </c>
      <c r="AS153" s="46">
        <f t="shared" si="86"/>
        <v>463.41</v>
      </c>
      <c r="AT153" s="57">
        <v>24</v>
      </c>
      <c r="AU153" s="57">
        <v>0</v>
      </c>
      <c r="AV153" s="57">
        <v>0</v>
      </c>
      <c r="AW153" s="57">
        <v>49</v>
      </c>
      <c r="AX153" s="100">
        <f t="shared" si="87"/>
        <v>73</v>
      </c>
      <c r="AY153" s="58">
        <f t="shared" si="88"/>
        <v>536.41000000000008</v>
      </c>
      <c r="AZ153" s="57">
        <v>15</v>
      </c>
      <c r="BA153" s="90">
        <f t="shared" si="89"/>
        <v>551.41000000000008</v>
      </c>
      <c r="BB153" s="55"/>
      <c r="BC153" s="55"/>
      <c r="BD153" s="55"/>
    </row>
    <row r="154" spans="1:56">
      <c r="A154" s="38" t="s">
        <v>187</v>
      </c>
      <c r="B154" s="39" t="s">
        <v>159</v>
      </c>
      <c r="C154" s="51" t="s">
        <v>217</v>
      </c>
      <c r="D154" s="52" t="s">
        <v>260</v>
      </c>
      <c r="E154" s="50">
        <v>6</v>
      </c>
      <c r="F154" s="52" t="s">
        <v>260</v>
      </c>
      <c r="G154" s="53">
        <v>152</v>
      </c>
      <c r="H154" s="53">
        <v>478</v>
      </c>
      <c r="I154" s="87">
        <v>211</v>
      </c>
      <c r="J154" s="87">
        <v>7</v>
      </c>
      <c r="K154" s="87">
        <v>28</v>
      </c>
      <c r="L154" s="87">
        <v>0</v>
      </c>
      <c r="M154" s="87">
        <v>0</v>
      </c>
      <c r="N154" s="87">
        <v>0</v>
      </c>
      <c r="O154" s="88">
        <f t="shared" si="83"/>
        <v>211</v>
      </c>
      <c r="P154" s="88">
        <f t="shared" si="84"/>
        <v>7</v>
      </c>
      <c r="Q154" s="88">
        <f t="shared" si="84"/>
        <v>28</v>
      </c>
      <c r="R154" s="22">
        <f t="shared" si="71"/>
        <v>246</v>
      </c>
      <c r="S154" s="88"/>
      <c r="T154" s="88"/>
      <c r="U154" s="88"/>
      <c r="V154" s="88"/>
      <c r="W154" s="88"/>
      <c r="X154" s="88"/>
      <c r="Y154" s="88"/>
      <c r="Z154" s="89">
        <v>5</v>
      </c>
      <c r="AA154" s="89"/>
      <c r="AB154" s="26">
        <f t="shared" si="85"/>
        <v>251</v>
      </c>
      <c r="AC154" s="58">
        <f t="shared" si="85"/>
        <v>0</v>
      </c>
      <c r="AD154" s="88">
        <v>152</v>
      </c>
      <c r="AE154" s="57">
        <f t="shared" si="66"/>
        <v>100</v>
      </c>
      <c r="AF154" s="88">
        <v>2</v>
      </c>
      <c r="AG154" s="88">
        <v>161</v>
      </c>
      <c r="AH154" s="88">
        <v>161</v>
      </c>
      <c r="AI154" s="88">
        <v>138</v>
      </c>
      <c r="AJ154" s="88"/>
      <c r="AK154" s="88"/>
      <c r="AL154" s="88"/>
      <c r="AM154" s="88"/>
      <c r="AN154" s="88">
        <v>9</v>
      </c>
      <c r="AO154" s="57">
        <v>0.88</v>
      </c>
      <c r="AP154" s="88">
        <v>26</v>
      </c>
      <c r="AQ154" s="88">
        <v>5.99</v>
      </c>
      <c r="AR154" s="98">
        <f t="shared" si="86"/>
        <v>35</v>
      </c>
      <c r="AS154" s="46">
        <f t="shared" si="86"/>
        <v>6.87</v>
      </c>
      <c r="AT154" s="57">
        <v>55.52</v>
      </c>
      <c r="AU154" s="57">
        <v>22.42</v>
      </c>
      <c r="AV154" s="57">
        <v>18.559999999999999</v>
      </c>
      <c r="AW154" s="57">
        <v>16.43</v>
      </c>
      <c r="AX154" s="100">
        <f t="shared" si="87"/>
        <v>112.93</v>
      </c>
      <c r="AY154" s="58">
        <f t="shared" si="88"/>
        <v>119.80000000000001</v>
      </c>
      <c r="AZ154" s="57"/>
      <c r="BA154" s="90">
        <f t="shared" si="89"/>
        <v>119.80000000000001</v>
      </c>
      <c r="BB154" s="55"/>
      <c r="BC154" s="55"/>
      <c r="BD154" s="55"/>
    </row>
    <row r="155" spans="1:56">
      <c r="A155" s="38" t="s">
        <v>187</v>
      </c>
      <c r="B155" s="39" t="s">
        <v>159</v>
      </c>
      <c r="C155" s="51" t="s">
        <v>217</v>
      </c>
      <c r="D155" s="51" t="s">
        <v>259</v>
      </c>
      <c r="E155" s="117">
        <v>7</v>
      </c>
      <c r="F155" s="52" t="s">
        <v>261</v>
      </c>
      <c r="G155" s="53">
        <v>175</v>
      </c>
      <c r="H155" s="53">
        <v>551</v>
      </c>
      <c r="I155" s="87">
        <v>214</v>
      </c>
      <c r="J155" s="87">
        <v>17</v>
      </c>
      <c r="K155" s="87">
        <v>28</v>
      </c>
      <c r="L155" s="87">
        <v>0</v>
      </c>
      <c r="M155" s="87">
        <v>0</v>
      </c>
      <c r="N155" s="87">
        <v>0</v>
      </c>
      <c r="O155" s="88">
        <f t="shared" si="83"/>
        <v>214</v>
      </c>
      <c r="P155" s="88">
        <f t="shared" si="84"/>
        <v>17</v>
      </c>
      <c r="Q155" s="88">
        <f t="shared" si="84"/>
        <v>28</v>
      </c>
      <c r="R155" s="22">
        <f t="shared" si="71"/>
        <v>259</v>
      </c>
      <c r="S155" s="88"/>
      <c r="T155" s="88"/>
      <c r="U155" s="88"/>
      <c r="V155" s="88"/>
      <c r="W155" s="88"/>
      <c r="X155" s="88"/>
      <c r="Y155" s="88"/>
      <c r="Z155" s="88">
        <v>10</v>
      </c>
      <c r="AA155" s="88"/>
      <c r="AB155" s="26">
        <f t="shared" si="85"/>
        <v>269</v>
      </c>
      <c r="AC155" s="58">
        <f t="shared" si="85"/>
        <v>0</v>
      </c>
      <c r="AD155" s="88">
        <v>150</v>
      </c>
      <c r="AE155" s="57">
        <f t="shared" si="66"/>
        <v>85.714285714285708</v>
      </c>
      <c r="AF155" s="88"/>
      <c r="AG155" s="88">
        <v>135</v>
      </c>
      <c r="AH155" s="88"/>
      <c r="AI155" s="88"/>
      <c r="AJ155" s="88"/>
      <c r="AK155" s="88"/>
      <c r="AL155" s="88"/>
      <c r="AM155" s="88"/>
      <c r="AN155" s="88"/>
      <c r="AO155" s="88"/>
      <c r="AP155" s="88">
        <v>38</v>
      </c>
      <c r="AQ155" s="88">
        <v>4.2300000000000004</v>
      </c>
      <c r="AR155" s="98">
        <f t="shared" si="86"/>
        <v>38</v>
      </c>
      <c r="AS155" s="46">
        <f t="shared" si="86"/>
        <v>4.2300000000000004</v>
      </c>
      <c r="AT155" s="57">
        <v>30.35</v>
      </c>
      <c r="AU155" s="57">
        <v>23.26</v>
      </c>
      <c r="AV155" s="57"/>
      <c r="AW155" s="57">
        <v>20.75</v>
      </c>
      <c r="AX155" s="100">
        <f t="shared" si="87"/>
        <v>74.36</v>
      </c>
      <c r="AY155" s="58">
        <f t="shared" si="88"/>
        <v>78.59</v>
      </c>
      <c r="AZ155" s="57"/>
      <c r="BA155" s="90">
        <f t="shared" si="89"/>
        <v>78.59</v>
      </c>
      <c r="BB155" s="55"/>
      <c r="BC155" s="55"/>
      <c r="BD155" s="55"/>
    </row>
    <row r="156" spans="1:56">
      <c r="A156" s="38" t="s">
        <v>187</v>
      </c>
      <c r="B156" s="39" t="s">
        <v>159</v>
      </c>
      <c r="C156" s="51" t="s">
        <v>217</v>
      </c>
      <c r="D156" s="102" t="s">
        <v>262</v>
      </c>
      <c r="E156" s="117">
        <v>8</v>
      </c>
      <c r="F156" s="52" t="s">
        <v>262</v>
      </c>
      <c r="G156" s="53">
        <v>158</v>
      </c>
      <c r="H156" s="53">
        <v>495</v>
      </c>
      <c r="I156" s="87">
        <v>330</v>
      </c>
      <c r="J156" s="87">
        <v>1</v>
      </c>
      <c r="K156" s="87">
        <v>0</v>
      </c>
      <c r="L156" s="87">
        <v>0</v>
      </c>
      <c r="M156" s="87">
        <v>0</v>
      </c>
      <c r="N156" s="87">
        <v>0</v>
      </c>
      <c r="O156" s="88">
        <f t="shared" si="83"/>
        <v>330</v>
      </c>
      <c r="P156" s="88">
        <f t="shared" si="84"/>
        <v>1</v>
      </c>
      <c r="Q156" s="88">
        <f t="shared" si="84"/>
        <v>0</v>
      </c>
      <c r="R156" s="22">
        <f t="shared" si="71"/>
        <v>331</v>
      </c>
      <c r="S156" s="88">
        <v>3.7</v>
      </c>
      <c r="T156" s="88">
        <v>34</v>
      </c>
      <c r="U156" s="88">
        <v>0.5</v>
      </c>
      <c r="V156" s="88">
        <v>297</v>
      </c>
      <c r="W156" s="88">
        <v>3.2</v>
      </c>
      <c r="X156" s="88">
        <v>0</v>
      </c>
      <c r="Y156" s="88">
        <v>0</v>
      </c>
      <c r="Z156" s="89">
        <v>15958</v>
      </c>
      <c r="AA156" s="89">
        <v>1961.23</v>
      </c>
      <c r="AB156" s="26">
        <f t="shared" si="85"/>
        <v>16289</v>
      </c>
      <c r="AC156" s="58">
        <f t="shared" si="85"/>
        <v>1964.93</v>
      </c>
      <c r="AD156" s="88">
        <v>158</v>
      </c>
      <c r="AE156" s="57">
        <f t="shared" si="66"/>
        <v>100</v>
      </c>
      <c r="AF156" s="88">
        <v>3</v>
      </c>
      <c r="AG156" s="88">
        <v>354</v>
      </c>
      <c r="AH156" s="88">
        <v>354</v>
      </c>
      <c r="AI156" s="88">
        <v>227</v>
      </c>
      <c r="AJ156" s="88"/>
      <c r="AK156" s="88"/>
      <c r="AL156" s="88"/>
      <c r="AM156" s="88"/>
      <c r="AN156" s="88">
        <v>7</v>
      </c>
      <c r="AO156" s="88">
        <v>0.9</v>
      </c>
      <c r="AP156" s="88">
        <v>531</v>
      </c>
      <c r="AQ156" s="88">
        <v>39.159999999999997</v>
      </c>
      <c r="AR156" s="98">
        <f t="shared" si="86"/>
        <v>538</v>
      </c>
      <c r="AS156" s="46">
        <f t="shared" si="86"/>
        <v>40.059999999999995</v>
      </c>
      <c r="AT156" s="57">
        <v>915.72</v>
      </c>
      <c r="AU156" s="57">
        <v>512.37</v>
      </c>
      <c r="AV156" s="57">
        <v>10.4</v>
      </c>
      <c r="AW156" s="57">
        <v>696.4</v>
      </c>
      <c r="AX156" s="100">
        <f t="shared" si="87"/>
        <v>2134.8900000000003</v>
      </c>
      <c r="AY156" s="58">
        <f t="shared" si="88"/>
        <v>2174.9500000000003</v>
      </c>
      <c r="AZ156" s="57">
        <v>266.77</v>
      </c>
      <c r="BA156" s="90">
        <f t="shared" si="89"/>
        <v>2441.7200000000003</v>
      </c>
      <c r="BB156" s="55">
        <v>29</v>
      </c>
      <c r="BC156" s="55">
        <v>42</v>
      </c>
      <c r="BD156" s="55"/>
    </row>
    <row r="157" spans="1:56">
      <c r="A157" s="38" t="s">
        <v>187</v>
      </c>
      <c r="B157" s="39" t="s">
        <v>159</v>
      </c>
      <c r="C157" s="51" t="s">
        <v>217</v>
      </c>
      <c r="D157" s="102" t="s">
        <v>263</v>
      </c>
      <c r="E157" s="50">
        <v>9</v>
      </c>
      <c r="F157" s="52" t="s">
        <v>264</v>
      </c>
      <c r="G157" s="53">
        <v>848</v>
      </c>
      <c r="H157" s="53">
        <v>2666</v>
      </c>
      <c r="I157" s="87">
        <v>122</v>
      </c>
      <c r="J157" s="87">
        <v>1</v>
      </c>
      <c r="K157" s="87">
        <v>101</v>
      </c>
      <c r="L157" s="87">
        <v>1</v>
      </c>
      <c r="M157" s="87">
        <v>0</v>
      </c>
      <c r="N157" s="87">
        <v>1</v>
      </c>
      <c r="O157" s="88">
        <f>I157+L157</f>
        <v>123</v>
      </c>
      <c r="P157" s="88">
        <f>M157+J157</f>
        <v>1</v>
      </c>
      <c r="Q157" s="88">
        <f>N157+K157</f>
        <v>102</v>
      </c>
      <c r="R157" s="22">
        <f>SUM(O157:Q157)</f>
        <v>226</v>
      </c>
      <c r="S157" s="88"/>
      <c r="T157" s="88"/>
      <c r="U157" s="88"/>
      <c r="V157" s="88"/>
      <c r="W157" s="88"/>
      <c r="X157" s="88"/>
      <c r="Y157" s="88"/>
      <c r="Z157" s="88">
        <v>1163</v>
      </c>
      <c r="AA157" s="88"/>
      <c r="AB157" s="26">
        <f t="shared" si="85"/>
        <v>1389</v>
      </c>
      <c r="AC157" s="58">
        <f t="shared" si="85"/>
        <v>0</v>
      </c>
      <c r="AD157" s="88">
        <v>300</v>
      </c>
      <c r="AE157" s="57">
        <f>AD157/G157*100</f>
        <v>35.377358490566039</v>
      </c>
      <c r="AF157" s="88"/>
      <c r="AG157" s="88">
        <v>210</v>
      </c>
      <c r="AH157" s="88">
        <v>210</v>
      </c>
      <c r="AI157" s="88">
        <v>106</v>
      </c>
      <c r="AJ157" s="88"/>
      <c r="AK157" s="88"/>
      <c r="AL157" s="88">
        <v>9</v>
      </c>
      <c r="AM157" s="57">
        <v>4.5</v>
      </c>
      <c r="AN157" s="88"/>
      <c r="AO157" s="88"/>
      <c r="AP157" s="88">
        <v>1</v>
      </c>
      <c r="AQ157" s="88">
        <v>0.31</v>
      </c>
      <c r="AR157" s="98">
        <f>AP157+AN157+AL157+AJ157</f>
        <v>10</v>
      </c>
      <c r="AS157" s="46">
        <f>AQ157+AO157+AM157+AK157</f>
        <v>4.8099999999999996</v>
      </c>
      <c r="AT157" s="57">
        <v>44.01</v>
      </c>
      <c r="AU157" s="57">
        <v>23.47</v>
      </c>
      <c r="AV157" s="57">
        <v>4.53</v>
      </c>
      <c r="AW157" s="57">
        <v>245.87</v>
      </c>
      <c r="AX157" s="100">
        <f>SUM(AT157:AW157)</f>
        <v>317.88</v>
      </c>
      <c r="AY157" s="58">
        <f t="shared" si="88"/>
        <v>322.69</v>
      </c>
      <c r="AZ157" s="57"/>
      <c r="BA157" s="90">
        <f t="shared" si="89"/>
        <v>322.69</v>
      </c>
      <c r="BB157" s="55"/>
      <c r="BC157" s="55"/>
      <c r="BD157" s="55"/>
    </row>
    <row r="158" spans="1:56">
      <c r="A158" s="38" t="s">
        <v>187</v>
      </c>
      <c r="B158" s="39" t="s">
        <v>159</v>
      </c>
      <c r="C158" s="51" t="s">
        <v>217</v>
      </c>
      <c r="D158" s="51" t="s">
        <v>265</v>
      </c>
      <c r="E158" s="117">
        <v>10</v>
      </c>
      <c r="F158" s="52" t="s">
        <v>265</v>
      </c>
      <c r="G158" s="53">
        <v>176</v>
      </c>
      <c r="H158" s="53">
        <v>554</v>
      </c>
      <c r="I158" s="87">
        <v>92</v>
      </c>
      <c r="J158" s="87">
        <v>72</v>
      </c>
      <c r="K158" s="87">
        <v>0</v>
      </c>
      <c r="L158" s="87">
        <v>3</v>
      </c>
      <c r="M158" s="87">
        <v>0</v>
      </c>
      <c r="N158" s="87">
        <v>1</v>
      </c>
      <c r="O158" s="88">
        <f t="shared" si="83"/>
        <v>95</v>
      </c>
      <c r="P158" s="88">
        <f t="shared" si="84"/>
        <v>72</v>
      </c>
      <c r="Q158" s="88">
        <f t="shared" si="84"/>
        <v>1</v>
      </c>
      <c r="R158" s="22">
        <f t="shared" si="71"/>
        <v>168</v>
      </c>
      <c r="S158" s="88"/>
      <c r="T158" s="88"/>
      <c r="U158" s="88"/>
      <c r="V158" s="88"/>
      <c r="W158" s="88"/>
      <c r="X158" s="88"/>
      <c r="Y158" s="88"/>
      <c r="Z158" s="89">
        <v>793</v>
      </c>
      <c r="AA158" s="89"/>
      <c r="AB158" s="26">
        <f t="shared" si="85"/>
        <v>961</v>
      </c>
      <c r="AC158" s="58">
        <f t="shared" si="85"/>
        <v>0</v>
      </c>
      <c r="AD158" s="88">
        <v>175</v>
      </c>
      <c r="AE158" s="57">
        <f t="shared" si="66"/>
        <v>99.431818181818173</v>
      </c>
      <c r="AF158" s="88"/>
      <c r="AG158" s="88">
        <v>60</v>
      </c>
      <c r="AH158" s="88">
        <v>60</v>
      </c>
      <c r="AI158" s="88">
        <v>41</v>
      </c>
      <c r="AJ158" s="88"/>
      <c r="AK158" s="88"/>
      <c r="AL158" s="88"/>
      <c r="AM158" s="57"/>
      <c r="AN158" s="88">
        <v>2</v>
      </c>
      <c r="AO158" s="88">
        <v>0.3</v>
      </c>
      <c r="AP158" s="88"/>
      <c r="AQ158" s="88"/>
      <c r="AR158" s="98">
        <f t="shared" si="86"/>
        <v>2</v>
      </c>
      <c r="AS158" s="46">
        <f t="shared" si="86"/>
        <v>0.3</v>
      </c>
      <c r="AT158" s="57">
        <v>20.49</v>
      </c>
      <c r="AU158" s="57"/>
      <c r="AV158" s="57"/>
      <c r="AW158" s="57">
        <v>189.52</v>
      </c>
      <c r="AX158" s="100">
        <f t="shared" si="87"/>
        <v>210.01000000000002</v>
      </c>
      <c r="AY158" s="58">
        <f t="shared" si="88"/>
        <v>210.31000000000003</v>
      </c>
      <c r="AZ158" s="57"/>
      <c r="BA158" s="90">
        <f t="shared" si="89"/>
        <v>210.31000000000003</v>
      </c>
      <c r="BB158" s="55"/>
      <c r="BC158" s="55"/>
      <c r="BD158" s="55"/>
    </row>
    <row r="159" spans="1:56">
      <c r="A159" s="38" t="s">
        <v>187</v>
      </c>
      <c r="B159" s="39" t="s">
        <v>159</v>
      </c>
      <c r="C159" s="51" t="s">
        <v>217</v>
      </c>
      <c r="D159" s="102" t="s">
        <v>265</v>
      </c>
      <c r="E159" s="117">
        <v>11</v>
      </c>
      <c r="F159" s="52" t="s">
        <v>266</v>
      </c>
      <c r="G159" s="53">
        <v>443</v>
      </c>
      <c r="H159" s="53">
        <v>1393</v>
      </c>
      <c r="I159" s="87">
        <v>137</v>
      </c>
      <c r="J159" s="87">
        <v>78</v>
      </c>
      <c r="K159" s="87">
        <v>13</v>
      </c>
      <c r="L159" s="87">
        <v>2</v>
      </c>
      <c r="M159" s="87">
        <v>0</v>
      </c>
      <c r="N159" s="87">
        <v>0</v>
      </c>
      <c r="O159" s="88">
        <f t="shared" si="83"/>
        <v>139</v>
      </c>
      <c r="P159" s="88">
        <f t="shared" si="84"/>
        <v>78</v>
      </c>
      <c r="Q159" s="88">
        <f t="shared" si="84"/>
        <v>13</v>
      </c>
      <c r="R159" s="22">
        <f t="shared" si="71"/>
        <v>230</v>
      </c>
      <c r="S159" s="88"/>
      <c r="T159" s="88"/>
      <c r="U159" s="88"/>
      <c r="V159" s="88"/>
      <c r="W159" s="88"/>
      <c r="X159" s="88"/>
      <c r="Y159" s="88"/>
      <c r="Z159" s="88">
        <v>509</v>
      </c>
      <c r="AA159" s="88"/>
      <c r="AB159" s="26">
        <f t="shared" si="85"/>
        <v>739</v>
      </c>
      <c r="AC159" s="58">
        <f t="shared" si="85"/>
        <v>0</v>
      </c>
      <c r="AD159" s="88">
        <v>299</v>
      </c>
      <c r="AE159" s="57">
        <f t="shared" si="66"/>
        <v>67.494356659142213</v>
      </c>
      <c r="AF159" s="88"/>
      <c r="AG159" s="88">
        <v>75</v>
      </c>
      <c r="AH159" s="88">
        <v>75</v>
      </c>
      <c r="AI159" s="88">
        <v>1</v>
      </c>
      <c r="AJ159" s="88"/>
      <c r="AK159" s="88"/>
      <c r="AL159" s="88"/>
      <c r="AM159" s="88"/>
      <c r="AN159" s="88"/>
      <c r="AO159" s="88"/>
      <c r="AP159" s="88"/>
      <c r="AQ159" s="88"/>
      <c r="AR159" s="98">
        <f t="shared" si="86"/>
        <v>0</v>
      </c>
      <c r="AS159" s="46">
        <f t="shared" si="86"/>
        <v>0</v>
      </c>
      <c r="AT159" s="57">
        <v>6.89</v>
      </c>
      <c r="AU159" s="57"/>
      <c r="AV159" s="57"/>
      <c r="AW159" s="57">
        <v>16.05</v>
      </c>
      <c r="AX159" s="100">
        <f t="shared" si="87"/>
        <v>22.94</v>
      </c>
      <c r="AY159" s="58">
        <f t="shared" si="88"/>
        <v>22.94</v>
      </c>
      <c r="AZ159" s="57"/>
      <c r="BA159" s="90">
        <f t="shared" si="89"/>
        <v>22.94</v>
      </c>
      <c r="BB159" s="55"/>
      <c r="BC159" s="55"/>
      <c r="BD159" s="55"/>
    </row>
    <row r="160" spans="1:56">
      <c r="A160" s="38" t="s">
        <v>187</v>
      </c>
      <c r="B160" s="39" t="s">
        <v>159</v>
      </c>
      <c r="C160" s="51" t="s">
        <v>217</v>
      </c>
      <c r="D160" s="102" t="s">
        <v>265</v>
      </c>
      <c r="E160" s="50">
        <v>12</v>
      </c>
      <c r="F160" s="73" t="s">
        <v>267</v>
      </c>
      <c r="G160" s="53">
        <v>100</v>
      </c>
      <c r="H160" s="53">
        <v>353</v>
      </c>
      <c r="I160" s="87"/>
      <c r="J160" s="87"/>
      <c r="K160" s="87"/>
      <c r="L160" s="87"/>
      <c r="M160" s="87"/>
      <c r="N160" s="87"/>
      <c r="O160" s="88">
        <f t="shared" si="83"/>
        <v>0</v>
      </c>
      <c r="P160" s="88">
        <f t="shared" si="84"/>
        <v>0</v>
      </c>
      <c r="Q160" s="88">
        <f t="shared" si="84"/>
        <v>0</v>
      </c>
      <c r="R160" s="22">
        <f t="shared" si="71"/>
        <v>0</v>
      </c>
      <c r="S160" s="88"/>
      <c r="T160" s="88"/>
      <c r="U160" s="88"/>
      <c r="V160" s="88"/>
      <c r="W160" s="88"/>
      <c r="X160" s="88"/>
      <c r="Y160" s="88"/>
      <c r="Z160" s="88"/>
      <c r="AA160" s="88"/>
      <c r="AB160" s="26">
        <f t="shared" si="85"/>
        <v>0</v>
      </c>
      <c r="AC160" s="58">
        <f t="shared" si="85"/>
        <v>0</v>
      </c>
      <c r="AD160" s="88"/>
      <c r="AE160" s="57">
        <f t="shared" si="66"/>
        <v>0</v>
      </c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98">
        <f t="shared" si="86"/>
        <v>0</v>
      </c>
      <c r="AS160" s="46">
        <f t="shared" si="86"/>
        <v>0</v>
      </c>
      <c r="AT160" s="57"/>
      <c r="AU160" s="57"/>
      <c r="AV160" s="57"/>
      <c r="AW160" s="57"/>
      <c r="AX160" s="100">
        <f t="shared" si="87"/>
        <v>0</v>
      </c>
      <c r="AY160" s="58">
        <f t="shared" si="88"/>
        <v>0</v>
      </c>
      <c r="AZ160" s="57"/>
      <c r="BA160" s="90">
        <f t="shared" si="89"/>
        <v>0</v>
      </c>
      <c r="BB160" s="55"/>
      <c r="BC160" s="55"/>
      <c r="BD160" s="55"/>
    </row>
    <row r="161" spans="1:56">
      <c r="A161" s="38" t="s">
        <v>187</v>
      </c>
      <c r="B161" s="39" t="s">
        <v>159</v>
      </c>
      <c r="C161" s="51" t="s">
        <v>217</v>
      </c>
      <c r="D161" s="51" t="s">
        <v>268</v>
      </c>
      <c r="E161" s="117">
        <v>13</v>
      </c>
      <c r="F161" s="52" t="s">
        <v>268</v>
      </c>
      <c r="G161" s="53">
        <v>150</v>
      </c>
      <c r="H161" s="53">
        <v>473</v>
      </c>
      <c r="I161" s="87">
        <v>208</v>
      </c>
      <c r="J161" s="87">
        <v>0</v>
      </c>
      <c r="K161" s="87">
        <v>0</v>
      </c>
      <c r="L161" s="87">
        <v>0</v>
      </c>
      <c r="M161" s="87">
        <v>0</v>
      </c>
      <c r="N161" s="87">
        <v>0</v>
      </c>
      <c r="O161" s="88">
        <f t="shared" si="83"/>
        <v>208</v>
      </c>
      <c r="P161" s="88">
        <f t="shared" si="84"/>
        <v>0</v>
      </c>
      <c r="Q161" s="88">
        <f t="shared" si="84"/>
        <v>0</v>
      </c>
      <c r="R161" s="22">
        <f t="shared" si="71"/>
        <v>208</v>
      </c>
      <c r="S161" s="88"/>
      <c r="T161" s="88"/>
      <c r="U161" s="88"/>
      <c r="V161" s="88"/>
      <c r="W161" s="88"/>
      <c r="X161" s="88"/>
      <c r="Y161" s="88"/>
      <c r="Z161" s="89">
        <v>1</v>
      </c>
      <c r="AA161" s="89"/>
      <c r="AB161" s="26">
        <f t="shared" si="85"/>
        <v>209</v>
      </c>
      <c r="AC161" s="58">
        <f t="shared" si="85"/>
        <v>0</v>
      </c>
      <c r="AD161" s="88">
        <v>150</v>
      </c>
      <c r="AE161" s="57">
        <f t="shared" si="66"/>
        <v>100</v>
      </c>
      <c r="AF161" s="88">
        <v>4</v>
      </c>
      <c r="AG161" s="88">
        <v>30</v>
      </c>
      <c r="AH161" s="88">
        <v>30</v>
      </c>
      <c r="AI161" s="88"/>
      <c r="AJ161" s="88"/>
      <c r="AK161" s="88"/>
      <c r="AL161" s="88"/>
      <c r="AM161" s="88"/>
      <c r="AN161" s="88"/>
      <c r="AO161" s="88"/>
      <c r="AP161" s="88"/>
      <c r="AQ161" s="88"/>
      <c r="AR161" s="98">
        <f t="shared" si="86"/>
        <v>0</v>
      </c>
      <c r="AS161" s="46">
        <f t="shared" si="86"/>
        <v>0</v>
      </c>
      <c r="AT161" s="57"/>
      <c r="AU161" s="57"/>
      <c r="AV161" s="57"/>
      <c r="AW161" s="57"/>
      <c r="AX161" s="100">
        <f t="shared" si="87"/>
        <v>0</v>
      </c>
      <c r="AY161" s="58">
        <f t="shared" si="88"/>
        <v>0</v>
      </c>
      <c r="AZ161" s="57"/>
      <c r="BA161" s="90">
        <f t="shared" si="89"/>
        <v>0</v>
      </c>
      <c r="BB161" s="55"/>
      <c r="BC161" s="55"/>
      <c r="BD161" s="55"/>
    </row>
    <row r="162" spans="1:56">
      <c r="A162" s="38" t="s">
        <v>187</v>
      </c>
      <c r="B162" s="39" t="s">
        <v>159</v>
      </c>
      <c r="C162" s="51" t="s">
        <v>217</v>
      </c>
      <c r="D162" s="51" t="s">
        <v>268</v>
      </c>
      <c r="E162" s="117">
        <v>14</v>
      </c>
      <c r="F162" s="52" t="s">
        <v>269</v>
      </c>
      <c r="G162" s="53">
        <v>130</v>
      </c>
      <c r="H162" s="50">
        <v>456</v>
      </c>
      <c r="I162" s="87"/>
      <c r="J162" s="87"/>
      <c r="K162" s="87"/>
      <c r="L162" s="87"/>
      <c r="M162" s="87"/>
      <c r="N162" s="87"/>
      <c r="O162" s="88">
        <f t="shared" si="83"/>
        <v>0</v>
      </c>
      <c r="P162" s="88">
        <f t="shared" si="84"/>
        <v>0</v>
      </c>
      <c r="Q162" s="88">
        <f t="shared" si="84"/>
        <v>0</v>
      </c>
      <c r="R162" s="22">
        <f t="shared" si="71"/>
        <v>0</v>
      </c>
      <c r="S162" s="88"/>
      <c r="T162" s="88"/>
      <c r="U162" s="88"/>
      <c r="V162" s="88"/>
      <c r="W162" s="88"/>
      <c r="X162" s="88"/>
      <c r="Y162" s="88"/>
      <c r="Z162" s="88"/>
      <c r="AA162" s="88"/>
      <c r="AB162" s="26">
        <f t="shared" si="85"/>
        <v>0</v>
      </c>
      <c r="AC162" s="58">
        <f t="shared" si="85"/>
        <v>0</v>
      </c>
      <c r="AD162" s="88"/>
      <c r="AE162" s="57">
        <f t="shared" si="66"/>
        <v>0</v>
      </c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98">
        <f t="shared" si="86"/>
        <v>0</v>
      </c>
      <c r="AS162" s="46">
        <f t="shared" si="86"/>
        <v>0</v>
      </c>
      <c r="AT162" s="57"/>
      <c r="AU162" s="57"/>
      <c r="AV162" s="57"/>
      <c r="AW162" s="57"/>
      <c r="AX162" s="100">
        <f t="shared" si="87"/>
        <v>0</v>
      </c>
      <c r="AY162" s="58">
        <f t="shared" si="88"/>
        <v>0</v>
      </c>
      <c r="AZ162" s="57"/>
      <c r="BA162" s="90">
        <f t="shared" si="89"/>
        <v>0</v>
      </c>
      <c r="BB162" s="55"/>
      <c r="BC162" s="55"/>
      <c r="BD162" s="55"/>
    </row>
    <row r="163" spans="1:56">
      <c r="A163" s="38" t="s">
        <v>187</v>
      </c>
      <c r="B163" s="39" t="s">
        <v>159</v>
      </c>
      <c r="C163" s="51" t="s">
        <v>217</v>
      </c>
      <c r="D163" s="51" t="s">
        <v>270</v>
      </c>
      <c r="E163" s="50">
        <v>15</v>
      </c>
      <c r="F163" s="52" t="s">
        <v>271</v>
      </c>
      <c r="G163" s="53">
        <v>209</v>
      </c>
      <c r="H163" s="53">
        <v>656</v>
      </c>
      <c r="I163" s="87">
        <v>81</v>
      </c>
      <c r="J163" s="87">
        <v>1</v>
      </c>
      <c r="K163" s="87">
        <v>0</v>
      </c>
      <c r="L163" s="87">
        <v>4</v>
      </c>
      <c r="M163" s="87">
        <v>0</v>
      </c>
      <c r="N163" s="87">
        <v>0</v>
      </c>
      <c r="O163" s="88">
        <f t="shared" si="83"/>
        <v>85</v>
      </c>
      <c r="P163" s="88">
        <f t="shared" si="84"/>
        <v>1</v>
      </c>
      <c r="Q163" s="88">
        <f t="shared" si="84"/>
        <v>0</v>
      </c>
      <c r="R163" s="22">
        <f t="shared" si="71"/>
        <v>86</v>
      </c>
      <c r="S163" s="88">
        <v>3.54</v>
      </c>
      <c r="T163" s="88"/>
      <c r="U163" s="88"/>
      <c r="V163" s="88"/>
      <c r="W163" s="88"/>
      <c r="X163" s="88"/>
      <c r="Y163" s="88"/>
      <c r="Z163" s="88">
        <v>59</v>
      </c>
      <c r="AA163" s="88">
        <v>42.99</v>
      </c>
      <c r="AB163" s="26">
        <f t="shared" si="85"/>
        <v>145</v>
      </c>
      <c r="AC163" s="58">
        <f t="shared" si="85"/>
        <v>46.53</v>
      </c>
      <c r="AD163" s="88">
        <v>125</v>
      </c>
      <c r="AE163" s="57">
        <f t="shared" si="66"/>
        <v>59.808612440191389</v>
      </c>
      <c r="AF163" s="88"/>
      <c r="AG163" s="88">
        <v>26</v>
      </c>
      <c r="AH163" s="88">
        <v>26</v>
      </c>
      <c r="AI163" s="88"/>
      <c r="AJ163" s="88"/>
      <c r="AK163" s="88"/>
      <c r="AL163" s="88"/>
      <c r="AM163" s="88"/>
      <c r="AN163" s="88"/>
      <c r="AO163" s="88"/>
      <c r="AP163" s="88">
        <v>147</v>
      </c>
      <c r="AQ163" s="88">
        <v>16.02</v>
      </c>
      <c r="AR163" s="98">
        <f t="shared" si="86"/>
        <v>147</v>
      </c>
      <c r="AS163" s="46">
        <f t="shared" si="86"/>
        <v>16.02</v>
      </c>
      <c r="AT163" s="57">
        <v>19.02</v>
      </c>
      <c r="AU163" s="57">
        <v>0</v>
      </c>
      <c r="AV163" s="57">
        <v>0</v>
      </c>
      <c r="AW163" s="57">
        <v>3</v>
      </c>
      <c r="AX163" s="100">
        <f t="shared" si="87"/>
        <v>22.02</v>
      </c>
      <c r="AY163" s="58">
        <f t="shared" si="88"/>
        <v>38.04</v>
      </c>
      <c r="AZ163" s="57">
        <v>2.5</v>
      </c>
      <c r="BA163" s="90">
        <f t="shared" si="89"/>
        <v>40.54</v>
      </c>
      <c r="BB163" s="55"/>
      <c r="BC163" s="55"/>
      <c r="BD163" s="55"/>
    </row>
    <row r="164" spans="1:56">
      <c r="A164" s="38" t="s">
        <v>187</v>
      </c>
      <c r="B164" s="39" t="s">
        <v>159</v>
      </c>
      <c r="C164" s="51" t="s">
        <v>217</v>
      </c>
      <c r="D164" s="102" t="s">
        <v>272</v>
      </c>
      <c r="E164" s="117">
        <v>16</v>
      </c>
      <c r="F164" s="52" t="s">
        <v>273</v>
      </c>
      <c r="G164" s="53">
        <v>55</v>
      </c>
      <c r="H164" s="50">
        <v>192</v>
      </c>
      <c r="I164" s="87">
        <v>196</v>
      </c>
      <c r="J164" s="87">
        <v>15</v>
      </c>
      <c r="K164" s="87">
        <v>45</v>
      </c>
      <c r="L164" s="87">
        <v>2</v>
      </c>
      <c r="M164" s="87">
        <v>0</v>
      </c>
      <c r="N164" s="87">
        <v>0</v>
      </c>
      <c r="O164" s="88">
        <f t="shared" si="83"/>
        <v>198</v>
      </c>
      <c r="P164" s="88">
        <f t="shared" si="84"/>
        <v>15</v>
      </c>
      <c r="Q164" s="88">
        <f t="shared" si="84"/>
        <v>45</v>
      </c>
      <c r="R164" s="22">
        <f t="shared" si="71"/>
        <v>258</v>
      </c>
      <c r="S164" s="88">
        <v>14.04</v>
      </c>
      <c r="T164" s="88">
        <v>6</v>
      </c>
      <c r="U164" s="88">
        <v>2.17</v>
      </c>
      <c r="V164" s="88">
        <v>192</v>
      </c>
      <c r="W164" s="88">
        <v>11.87</v>
      </c>
      <c r="X164" s="88">
        <v>0</v>
      </c>
      <c r="Y164" s="88">
        <v>0</v>
      </c>
      <c r="Z164" s="88">
        <v>206</v>
      </c>
      <c r="AA164" s="88">
        <v>48.57</v>
      </c>
      <c r="AB164" s="26">
        <f t="shared" si="85"/>
        <v>464</v>
      </c>
      <c r="AC164" s="58">
        <f t="shared" si="85"/>
        <v>62.61</v>
      </c>
      <c r="AD164" s="88">
        <v>55</v>
      </c>
      <c r="AE164" s="57">
        <f t="shared" si="66"/>
        <v>100</v>
      </c>
      <c r="AF164" s="88">
        <v>5</v>
      </c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98">
        <f t="shared" si="86"/>
        <v>0</v>
      </c>
      <c r="AS164" s="46">
        <f t="shared" si="86"/>
        <v>0</v>
      </c>
      <c r="AT164" s="57">
        <v>0</v>
      </c>
      <c r="AU164" s="57">
        <v>6.66</v>
      </c>
      <c r="AV164" s="57">
        <v>0</v>
      </c>
      <c r="AW164" s="57">
        <v>0</v>
      </c>
      <c r="AX164" s="100">
        <f t="shared" si="87"/>
        <v>6.66</v>
      </c>
      <c r="AY164" s="58">
        <f t="shared" si="88"/>
        <v>6.66</v>
      </c>
      <c r="AZ164" s="57"/>
      <c r="BA164" s="90">
        <f t="shared" si="89"/>
        <v>6.66</v>
      </c>
      <c r="BB164" s="55"/>
      <c r="BC164" s="55"/>
      <c r="BD164" s="55"/>
    </row>
    <row r="165" spans="1:56">
      <c r="A165" s="38" t="s">
        <v>187</v>
      </c>
      <c r="B165" s="39" t="s">
        <v>159</v>
      </c>
      <c r="C165" s="51" t="s">
        <v>217</v>
      </c>
      <c r="D165" s="102" t="s">
        <v>274</v>
      </c>
      <c r="E165" s="117">
        <v>17</v>
      </c>
      <c r="F165" s="52" t="s">
        <v>275</v>
      </c>
      <c r="G165" s="121">
        <v>205</v>
      </c>
      <c r="H165" s="121">
        <v>645</v>
      </c>
      <c r="I165" s="55">
        <v>893</v>
      </c>
      <c r="J165" s="55">
        <v>25</v>
      </c>
      <c r="K165" s="55">
        <v>245</v>
      </c>
      <c r="L165" s="55">
        <v>5</v>
      </c>
      <c r="M165" s="54">
        <v>0</v>
      </c>
      <c r="N165" s="415">
        <v>0</v>
      </c>
      <c r="O165" s="88">
        <f t="shared" si="83"/>
        <v>898</v>
      </c>
      <c r="P165" s="88">
        <f t="shared" si="84"/>
        <v>25</v>
      </c>
      <c r="Q165" s="88">
        <f t="shared" si="84"/>
        <v>245</v>
      </c>
      <c r="R165" s="22">
        <f t="shared" si="71"/>
        <v>1168</v>
      </c>
      <c r="S165" s="55">
        <v>12.14</v>
      </c>
      <c r="T165" s="55"/>
      <c r="U165" s="55"/>
      <c r="V165" s="55"/>
      <c r="W165" s="55"/>
      <c r="X165" s="55"/>
      <c r="Y165" s="55"/>
      <c r="Z165" s="55">
        <v>2540</v>
      </c>
      <c r="AA165" s="88"/>
      <c r="AB165" s="26">
        <f t="shared" si="85"/>
        <v>3708</v>
      </c>
      <c r="AC165" s="58">
        <f t="shared" si="85"/>
        <v>12.14</v>
      </c>
      <c r="AD165" s="91">
        <v>205</v>
      </c>
      <c r="AE165" s="57">
        <f t="shared" si="66"/>
        <v>100</v>
      </c>
      <c r="AF165" s="91">
        <v>6</v>
      </c>
      <c r="AG165" s="91">
        <v>408</v>
      </c>
      <c r="AH165" s="88">
        <v>408</v>
      </c>
      <c r="AI165" s="1">
        <v>226</v>
      </c>
      <c r="AJ165" s="91"/>
      <c r="AK165" s="91"/>
      <c r="AL165" s="91"/>
      <c r="AM165" s="91"/>
      <c r="AN165" s="91"/>
      <c r="AO165" s="91"/>
      <c r="AP165" s="91"/>
      <c r="AQ165" s="91"/>
      <c r="AR165" s="98">
        <f t="shared" si="86"/>
        <v>0</v>
      </c>
      <c r="AS165" s="46">
        <f t="shared" si="86"/>
        <v>0</v>
      </c>
      <c r="AT165" s="105"/>
      <c r="AU165" s="105"/>
      <c r="AV165" s="105"/>
      <c r="AW165" s="105"/>
      <c r="AX165" s="100">
        <f t="shared" si="87"/>
        <v>0</v>
      </c>
      <c r="AY165" s="58">
        <f t="shared" si="88"/>
        <v>0</v>
      </c>
      <c r="AZ165" s="57"/>
      <c r="BA165" s="90">
        <f t="shared" si="89"/>
        <v>0</v>
      </c>
      <c r="BB165" s="55"/>
      <c r="BC165" s="55"/>
      <c r="BD165" s="55"/>
    </row>
    <row r="166" spans="1:56">
      <c r="A166" s="38" t="s">
        <v>187</v>
      </c>
      <c r="B166" s="39" t="s">
        <v>159</v>
      </c>
      <c r="C166" s="51" t="s">
        <v>217</v>
      </c>
      <c r="D166" s="102" t="s">
        <v>274</v>
      </c>
      <c r="E166" s="50">
        <v>18</v>
      </c>
      <c r="F166" s="52" t="s">
        <v>276</v>
      </c>
      <c r="G166" s="53">
        <v>179</v>
      </c>
      <c r="H166" s="53">
        <v>563</v>
      </c>
      <c r="I166" s="55">
        <v>949</v>
      </c>
      <c r="J166" s="55">
        <v>16</v>
      </c>
      <c r="K166" s="55">
        <v>84</v>
      </c>
      <c r="L166" s="55">
        <v>10</v>
      </c>
      <c r="M166" s="54">
        <v>0</v>
      </c>
      <c r="N166" s="54">
        <v>0</v>
      </c>
      <c r="O166" s="88">
        <f t="shared" si="83"/>
        <v>959</v>
      </c>
      <c r="P166" s="88">
        <f t="shared" si="84"/>
        <v>16</v>
      </c>
      <c r="Q166" s="88">
        <f t="shared" si="84"/>
        <v>84</v>
      </c>
      <c r="R166" s="22">
        <f t="shared" si="71"/>
        <v>1059</v>
      </c>
      <c r="S166" s="55">
        <v>4.58</v>
      </c>
      <c r="T166" s="55">
        <v>760</v>
      </c>
      <c r="U166" s="55"/>
      <c r="V166" s="55">
        <f>O166-T166</f>
        <v>199</v>
      </c>
      <c r="W166" s="55"/>
      <c r="X166" s="55"/>
      <c r="Y166" s="55"/>
      <c r="Z166" s="55">
        <v>201</v>
      </c>
      <c r="AA166" s="91"/>
      <c r="AB166" s="26">
        <f t="shared" si="85"/>
        <v>1260</v>
      </c>
      <c r="AC166" s="58">
        <f t="shared" si="85"/>
        <v>4.58</v>
      </c>
      <c r="AD166" s="91">
        <v>179</v>
      </c>
      <c r="AE166" s="57">
        <f t="shared" si="66"/>
        <v>100</v>
      </c>
      <c r="AF166" s="91">
        <v>7</v>
      </c>
      <c r="AG166" s="91">
        <v>675</v>
      </c>
      <c r="AH166" s="88">
        <v>652</v>
      </c>
      <c r="AI166" s="91">
        <v>484</v>
      </c>
      <c r="AJ166" s="88"/>
      <c r="AK166" s="88"/>
      <c r="AL166" s="88"/>
      <c r="AM166" s="88"/>
      <c r="AN166" s="88"/>
      <c r="AO166" s="88"/>
      <c r="AP166" s="88"/>
      <c r="AQ166" s="88"/>
      <c r="AR166" s="98">
        <f t="shared" si="86"/>
        <v>0</v>
      </c>
      <c r="AS166" s="46">
        <f t="shared" si="86"/>
        <v>0</v>
      </c>
      <c r="AT166" s="57"/>
      <c r="AU166" s="57"/>
      <c r="AV166" s="57"/>
      <c r="AW166" s="57"/>
      <c r="AX166" s="100">
        <f t="shared" si="87"/>
        <v>0</v>
      </c>
      <c r="AY166" s="58">
        <f t="shared" si="88"/>
        <v>0</v>
      </c>
      <c r="AZ166" s="57"/>
      <c r="BA166" s="90">
        <f t="shared" si="89"/>
        <v>0</v>
      </c>
      <c r="BB166" s="55"/>
      <c r="BC166" s="55"/>
      <c r="BD166" s="55"/>
    </row>
    <row r="167" spans="1:56">
      <c r="A167" s="38" t="s">
        <v>187</v>
      </c>
      <c r="B167" s="39" t="s">
        <v>159</v>
      </c>
      <c r="C167" s="51" t="s">
        <v>217</v>
      </c>
      <c r="D167" s="51" t="s">
        <v>277</v>
      </c>
      <c r="E167" s="117">
        <v>19</v>
      </c>
      <c r="F167" s="52" t="s">
        <v>278</v>
      </c>
      <c r="G167" s="53">
        <v>246</v>
      </c>
      <c r="H167" s="53">
        <v>775</v>
      </c>
      <c r="I167" s="87">
        <v>564</v>
      </c>
      <c r="J167" s="87">
        <v>142</v>
      </c>
      <c r="K167" s="87">
        <v>86</v>
      </c>
      <c r="L167" s="87">
        <v>0</v>
      </c>
      <c r="M167" s="87">
        <v>0</v>
      </c>
      <c r="N167" s="87">
        <v>0</v>
      </c>
      <c r="O167" s="88">
        <f t="shared" si="83"/>
        <v>564</v>
      </c>
      <c r="P167" s="88">
        <f t="shared" si="84"/>
        <v>142</v>
      </c>
      <c r="Q167" s="88">
        <f t="shared" si="84"/>
        <v>86</v>
      </c>
      <c r="R167" s="22">
        <f t="shared" si="71"/>
        <v>792</v>
      </c>
      <c r="S167" s="88">
        <v>15.49</v>
      </c>
      <c r="T167" s="88"/>
      <c r="U167" s="88"/>
      <c r="V167" s="88"/>
      <c r="W167" s="88"/>
      <c r="X167" s="88"/>
      <c r="Y167" s="88"/>
      <c r="Z167" s="89">
        <v>4070</v>
      </c>
      <c r="AA167" s="89">
        <v>1010.12</v>
      </c>
      <c r="AB167" s="26">
        <f t="shared" si="85"/>
        <v>4862</v>
      </c>
      <c r="AC167" s="58">
        <f t="shared" si="85"/>
        <v>1025.6099999999999</v>
      </c>
      <c r="AD167" s="88">
        <v>246</v>
      </c>
      <c r="AE167" s="57">
        <f t="shared" si="66"/>
        <v>100</v>
      </c>
      <c r="AF167" s="88">
        <v>8</v>
      </c>
      <c r="AG167" s="88">
        <v>263</v>
      </c>
      <c r="AH167" s="88">
        <v>261</v>
      </c>
      <c r="AI167" s="88">
        <v>60</v>
      </c>
      <c r="AJ167" s="88"/>
      <c r="AK167" s="88"/>
      <c r="AL167" s="88"/>
      <c r="AM167" s="88"/>
      <c r="AN167" s="88">
        <v>4</v>
      </c>
      <c r="AO167" s="88">
        <v>0.54</v>
      </c>
      <c r="AP167" s="88">
        <v>13</v>
      </c>
      <c r="AQ167" s="88">
        <v>2.35</v>
      </c>
      <c r="AR167" s="98">
        <f t="shared" si="86"/>
        <v>17</v>
      </c>
      <c r="AS167" s="46">
        <f t="shared" si="86"/>
        <v>2.89</v>
      </c>
      <c r="AT167" s="57">
        <v>3.15</v>
      </c>
      <c r="AU167" s="57">
        <v>16.47</v>
      </c>
      <c r="AV167" s="57">
        <v>1.67</v>
      </c>
      <c r="AW167" s="57">
        <v>341.95</v>
      </c>
      <c r="AX167" s="100">
        <f t="shared" si="87"/>
        <v>363.24</v>
      </c>
      <c r="AY167" s="58">
        <f t="shared" si="88"/>
        <v>366.13</v>
      </c>
      <c r="AZ167" s="57">
        <v>41.04</v>
      </c>
      <c r="BA167" s="90">
        <f t="shared" si="89"/>
        <v>407.17</v>
      </c>
      <c r="BB167" s="55">
        <v>3</v>
      </c>
      <c r="BC167" s="55">
        <v>1.32</v>
      </c>
      <c r="BD167" s="55"/>
    </row>
    <row r="168" spans="1:56">
      <c r="A168" s="38" t="s">
        <v>187</v>
      </c>
      <c r="B168" s="39" t="s">
        <v>159</v>
      </c>
      <c r="C168" s="102" t="s">
        <v>217</v>
      </c>
      <c r="D168" s="51" t="s">
        <v>277</v>
      </c>
      <c r="E168" s="117">
        <v>20</v>
      </c>
      <c r="F168" s="103" t="s">
        <v>279</v>
      </c>
      <c r="G168" s="121">
        <v>184</v>
      </c>
      <c r="H168" s="121">
        <v>578</v>
      </c>
      <c r="I168" s="118">
        <v>220</v>
      </c>
      <c r="J168" s="118">
        <v>120</v>
      </c>
      <c r="K168" s="118">
        <v>46</v>
      </c>
      <c r="L168" s="118">
        <v>0</v>
      </c>
      <c r="M168" s="118">
        <v>0</v>
      </c>
      <c r="N168" s="118">
        <v>0</v>
      </c>
      <c r="O168" s="88">
        <f t="shared" si="83"/>
        <v>220</v>
      </c>
      <c r="P168" s="88">
        <f t="shared" si="84"/>
        <v>120</v>
      </c>
      <c r="Q168" s="88">
        <f t="shared" si="84"/>
        <v>46</v>
      </c>
      <c r="R168" s="22">
        <f t="shared" si="71"/>
        <v>386</v>
      </c>
      <c r="S168" s="88">
        <v>10.08</v>
      </c>
      <c r="T168" s="88"/>
      <c r="U168" s="88"/>
      <c r="V168" s="88"/>
      <c r="W168" s="88"/>
      <c r="X168" s="88"/>
      <c r="Y168" s="88"/>
      <c r="Z168" s="91">
        <v>938</v>
      </c>
      <c r="AA168" s="91">
        <v>192.68</v>
      </c>
      <c r="AB168" s="26">
        <f t="shared" si="85"/>
        <v>1324</v>
      </c>
      <c r="AC168" s="58">
        <f t="shared" si="85"/>
        <v>202.76000000000002</v>
      </c>
      <c r="AD168" s="91">
        <v>184</v>
      </c>
      <c r="AE168" s="57">
        <f t="shared" si="66"/>
        <v>100</v>
      </c>
      <c r="AF168" s="91">
        <v>9</v>
      </c>
      <c r="AG168" s="91">
        <v>157</v>
      </c>
      <c r="AH168" s="91">
        <v>157</v>
      </c>
      <c r="AI168" s="91">
        <v>13</v>
      </c>
      <c r="AJ168" s="91"/>
      <c r="AK168" s="91"/>
      <c r="AL168" s="91"/>
      <c r="AM168" s="91"/>
      <c r="AN168" s="91"/>
      <c r="AO168" s="91"/>
      <c r="AP168" s="91">
        <v>17</v>
      </c>
      <c r="AQ168" s="91">
        <v>2.57</v>
      </c>
      <c r="AR168" s="98">
        <f t="shared" si="86"/>
        <v>17</v>
      </c>
      <c r="AS168" s="46">
        <f t="shared" si="86"/>
        <v>2.57</v>
      </c>
      <c r="AT168" s="105">
        <v>7.17</v>
      </c>
      <c r="AU168" s="105">
        <v>0.88</v>
      </c>
      <c r="AV168" s="105"/>
      <c r="AW168" s="105">
        <v>94.29</v>
      </c>
      <c r="AX168" s="100">
        <f t="shared" si="87"/>
        <v>102.34</v>
      </c>
      <c r="AY168" s="58">
        <f t="shared" si="88"/>
        <v>104.91</v>
      </c>
      <c r="AZ168" s="57">
        <v>11.09</v>
      </c>
      <c r="BA168" s="90">
        <f t="shared" si="89"/>
        <v>116</v>
      </c>
      <c r="BB168" s="55">
        <v>2</v>
      </c>
      <c r="BC168" s="55">
        <v>1.3</v>
      </c>
      <c r="BD168" s="55"/>
    </row>
    <row r="169" spans="1:56">
      <c r="A169" s="38" t="s">
        <v>187</v>
      </c>
      <c r="B169" s="39" t="s">
        <v>159</v>
      </c>
      <c r="C169" s="102" t="s">
        <v>217</v>
      </c>
      <c r="D169" s="51" t="s">
        <v>277</v>
      </c>
      <c r="E169" s="50">
        <v>21</v>
      </c>
      <c r="F169" s="52" t="s">
        <v>280</v>
      </c>
      <c r="G169" s="121">
        <v>167</v>
      </c>
      <c r="H169" s="50">
        <v>587</v>
      </c>
      <c r="I169" s="118">
        <v>17</v>
      </c>
      <c r="J169" s="118">
        <v>32</v>
      </c>
      <c r="K169" s="118">
        <v>13</v>
      </c>
      <c r="L169" s="118">
        <v>0</v>
      </c>
      <c r="M169" s="118">
        <v>0</v>
      </c>
      <c r="N169" s="118">
        <v>0</v>
      </c>
      <c r="O169" s="88">
        <f t="shared" si="83"/>
        <v>17</v>
      </c>
      <c r="P169" s="88">
        <f t="shared" si="84"/>
        <v>32</v>
      </c>
      <c r="Q169" s="88">
        <f t="shared" si="84"/>
        <v>13</v>
      </c>
      <c r="R169" s="22">
        <f t="shared" si="71"/>
        <v>62</v>
      </c>
      <c r="S169" s="88">
        <v>2.08</v>
      </c>
      <c r="T169" s="88"/>
      <c r="U169" s="88"/>
      <c r="V169" s="88"/>
      <c r="W169" s="88"/>
      <c r="X169" s="88"/>
      <c r="Y169" s="88"/>
      <c r="Z169" s="91">
        <v>344</v>
      </c>
      <c r="AA169" s="91">
        <v>80.91</v>
      </c>
      <c r="AB169" s="26">
        <f t="shared" si="85"/>
        <v>406</v>
      </c>
      <c r="AC169" s="58">
        <f t="shared" si="85"/>
        <v>82.99</v>
      </c>
      <c r="AD169" s="91">
        <v>120</v>
      </c>
      <c r="AE169" s="57">
        <f t="shared" si="66"/>
        <v>71.856287425149702</v>
      </c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>
        <v>3</v>
      </c>
      <c r="AQ169" s="91">
        <v>0.42</v>
      </c>
      <c r="AR169" s="98">
        <f t="shared" si="86"/>
        <v>3</v>
      </c>
      <c r="AS169" s="46">
        <f t="shared" si="86"/>
        <v>0.42</v>
      </c>
      <c r="AT169" s="105">
        <v>0.08</v>
      </c>
      <c r="AU169" s="105">
        <v>3.45</v>
      </c>
      <c r="AV169" s="105"/>
      <c r="AW169" s="105">
        <v>22.25</v>
      </c>
      <c r="AX169" s="100">
        <f t="shared" si="87"/>
        <v>25.78</v>
      </c>
      <c r="AY169" s="58">
        <f t="shared" si="88"/>
        <v>26.200000000000003</v>
      </c>
      <c r="AZ169" s="57"/>
      <c r="BA169" s="90">
        <f t="shared" si="89"/>
        <v>26.200000000000003</v>
      </c>
      <c r="BB169" s="55"/>
      <c r="BC169" s="55"/>
      <c r="BD169" s="55"/>
    </row>
    <row r="170" spans="1:56">
      <c r="A170" s="38" t="s">
        <v>187</v>
      </c>
      <c r="B170" s="39" t="s">
        <v>159</v>
      </c>
      <c r="C170" s="51" t="s">
        <v>217</v>
      </c>
      <c r="D170" s="102" t="s">
        <v>281</v>
      </c>
      <c r="E170" s="117">
        <v>22</v>
      </c>
      <c r="F170" s="52" t="s">
        <v>282</v>
      </c>
      <c r="G170" s="53">
        <v>945</v>
      </c>
      <c r="H170" s="53">
        <v>2972</v>
      </c>
      <c r="I170" s="87">
        <v>146</v>
      </c>
      <c r="J170" s="87">
        <v>0</v>
      </c>
      <c r="K170" s="87">
        <v>0</v>
      </c>
      <c r="L170" s="87">
        <v>1674</v>
      </c>
      <c r="M170" s="87">
        <v>15</v>
      </c>
      <c r="N170" s="87">
        <v>40</v>
      </c>
      <c r="O170" s="88">
        <f t="shared" si="83"/>
        <v>1820</v>
      </c>
      <c r="P170" s="88">
        <f t="shared" si="84"/>
        <v>15</v>
      </c>
      <c r="Q170" s="88">
        <f t="shared" si="84"/>
        <v>40</v>
      </c>
      <c r="R170" s="22">
        <f t="shared" si="71"/>
        <v>1875</v>
      </c>
      <c r="S170" s="88">
        <v>0.65</v>
      </c>
      <c r="T170" s="88">
        <v>135</v>
      </c>
      <c r="U170" s="88">
        <v>0</v>
      </c>
      <c r="V170" s="88">
        <v>1685</v>
      </c>
      <c r="W170" s="88">
        <v>0.65</v>
      </c>
      <c r="X170" s="88">
        <v>0</v>
      </c>
      <c r="Y170" s="88">
        <v>0</v>
      </c>
      <c r="Z170" s="88">
        <v>1563</v>
      </c>
      <c r="AA170" s="88">
        <v>8.1</v>
      </c>
      <c r="AB170" s="26">
        <f t="shared" si="85"/>
        <v>3438</v>
      </c>
      <c r="AC170" s="58">
        <f t="shared" si="85"/>
        <v>8.75</v>
      </c>
      <c r="AD170" s="88">
        <v>945</v>
      </c>
      <c r="AE170" s="57">
        <f t="shared" si="66"/>
        <v>100</v>
      </c>
      <c r="AF170" s="88">
        <v>10</v>
      </c>
      <c r="AG170" s="88">
        <v>194</v>
      </c>
      <c r="AH170" s="88">
        <v>194</v>
      </c>
      <c r="AI170" s="88">
        <v>38</v>
      </c>
      <c r="AJ170" s="88"/>
      <c r="AK170" s="88"/>
      <c r="AL170" s="88"/>
      <c r="AM170" s="88"/>
      <c r="AN170" s="88"/>
      <c r="AO170" s="88"/>
      <c r="AP170" s="88"/>
      <c r="AQ170" s="88"/>
      <c r="AR170" s="98">
        <f t="shared" si="86"/>
        <v>0</v>
      </c>
      <c r="AS170" s="46">
        <f t="shared" si="86"/>
        <v>0</v>
      </c>
      <c r="AT170" s="57"/>
      <c r="AU170" s="57"/>
      <c r="AV170" s="57"/>
      <c r="AW170" s="57"/>
      <c r="AX170" s="100">
        <f t="shared" si="87"/>
        <v>0</v>
      </c>
      <c r="AY170" s="58">
        <f t="shared" si="88"/>
        <v>0</v>
      </c>
      <c r="AZ170" s="57"/>
      <c r="BA170" s="90">
        <f t="shared" si="89"/>
        <v>0</v>
      </c>
      <c r="BB170" s="55"/>
      <c r="BC170" s="55"/>
      <c r="BD170" s="55"/>
    </row>
    <row r="171" spans="1:56">
      <c r="A171" s="38" t="s">
        <v>187</v>
      </c>
      <c r="B171" s="39" t="s">
        <v>159</v>
      </c>
      <c r="C171" s="51" t="s">
        <v>217</v>
      </c>
      <c r="D171" s="102" t="s">
        <v>281</v>
      </c>
      <c r="E171" s="117">
        <v>23</v>
      </c>
      <c r="F171" s="52" t="s">
        <v>283</v>
      </c>
      <c r="G171" s="53">
        <v>411</v>
      </c>
      <c r="H171" s="53">
        <v>1291</v>
      </c>
      <c r="I171" s="87">
        <v>0</v>
      </c>
      <c r="J171" s="87">
        <v>0</v>
      </c>
      <c r="K171" s="87">
        <v>0</v>
      </c>
      <c r="L171" s="87">
        <v>131</v>
      </c>
      <c r="M171" s="87">
        <v>3</v>
      </c>
      <c r="N171" s="87">
        <v>27</v>
      </c>
      <c r="O171" s="88">
        <f t="shared" si="83"/>
        <v>131</v>
      </c>
      <c r="P171" s="88">
        <f t="shared" si="84"/>
        <v>3</v>
      </c>
      <c r="Q171" s="88">
        <f t="shared" si="84"/>
        <v>27</v>
      </c>
      <c r="R171" s="22">
        <f t="shared" si="71"/>
        <v>161</v>
      </c>
      <c r="S171" s="88">
        <v>0.01</v>
      </c>
      <c r="T171" s="88">
        <v>25</v>
      </c>
      <c r="U171" s="88">
        <v>0</v>
      </c>
      <c r="V171" s="88">
        <v>106</v>
      </c>
      <c r="W171" s="88">
        <v>0.01</v>
      </c>
      <c r="X171" s="88">
        <v>0</v>
      </c>
      <c r="Y171" s="88">
        <v>0</v>
      </c>
      <c r="Z171" s="88">
        <v>95</v>
      </c>
      <c r="AA171" s="88">
        <v>0.16</v>
      </c>
      <c r="AB171" s="26">
        <f t="shared" si="85"/>
        <v>256</v>
      </c>
      <c r="AC171" s="58">
        <f t="shared" si="85"/>
        <v>0.17</v>
      </c>
      <c r="AD171" s="88">
        <v>204</v>
      </c>
      <c r="AE171" s="57">
        <f t="shared" si="66"/>
        <v>49.635036496350367</v>
      </c>
      <c r="AF171" s="88"/>
      <c r="AG171" s="88">
        <v>129</v>
      </c>
      <c r="AH171" s="88">
        <v>127</v>
      </c>
      <c r="AI171" s="88">
        <v>7</v>
      </c>
      <c r="AJ171" s="88"/>
      <c r="AK171" s="88"/>
      <c r="AL171" s="88"/>
      <c r="AM171" s="88"/>
      <c r="AN171" s="88"/>
      <c r="AO171" s="88"/>
      <c r="AP171" s="88"/>
      <c r="AQ171" s="88"/>
      <c r="AR171" s="98">
        <f t="shared" si="86"/>
        <v>0</v>
      </c>
      <c r="AS171" s="46">
        <f t="shared" si="86"/>
        <v>0</v>
      </c>
      <c r="AT171" s="57"/>
      <c r="AU171" s="57"/>
      <c r="AV171" s="57"/>
      <c r="AW171" s="57"/>
      <c r="AX171" s="100">
        <f t="shared" si="87"/>
        <v>0</v>
      </c>
      <c r="AY171" s="58">
        <f t="shared" si="88"/>
        <v>0</v>
      </c>
      <c r="AZ171" s="57"/>
      <c r="BA171" s="90">
        <f t="shared" si="89"/>
        <v>0</v>
      </c>
      <c r="BB171" s="55"/>
      <c r="BC171" s="55"/>
      <c r="BD171" s="55"/>
    </row>
    <row r="172" spans="1:56">
      <c r="A172" s="38" t="s">
        <v>187</v>
      </c>
      <c r="B172" s="39" t="s">
        <v>159</v>
      </c>
      <c r="C172" s="51" t="s">
        <v>217</v>
      </c>
      <c r="D172" s="102" t="s">
        <v>284</v>
      </c>
      <c r="E172" s="50">
        <v>24</v>
      </c>
      <c r="F172" s="52" t="s">
        <v>284</v>
      </c>
      <c r="G172" s="53">
        <v>132</v>
      </c>
      <c r="H172" s="53">
        <v>415</v>
      </c>
      <c r="I172" s="87">
        <v>1000</v>
      </c>
      <c r="J172" s="87">
        <v>22</v>
      </c>
      <c r="K172" s="87">
        <v>5</v>
      </c>
      <c r="L172" s="87">
        <v>4</v>
      </c>
      <c r="M172" s="87">
        <v>0</v>
      </c>
      <c r="N172" s="87">
        <v>0</v>
      </c>
      <c r="O172" s="88">
        <f t="shared" si="83"/>
        <v>1004</v>
      </c>
      <c r="P172" s="88">
        <f t="shared" si="84"/>
        <v>22</v>
      </c>
      <c r="Q172" s="88">
        <f t="shared" si="84"/>
        <v>5</v>
      </c>
      <c r="R172" s="22">
        <f t="shared" si="71"/>
        <v>1031</v>
      </c>
      <c r="S172" s="88"/>
      <c r="T172" s="88"/>
      <c r="U172" s="88"/>
      <c r="V172" s="88"/>
      <c r="W172" s="88"/>
      <c r="X172" s="88"/>
      <c r="Y172" s="88"/>
      <c r="Z172" s="88">
        <v>1055</v>
      </c>
      <c r="AA172" s="88"/>
      <c r="AB172" s="26">
        <f t="shared" si="85"/>
        <v>2086</v>
      </c>
      <c r="AC172" s="58">
        <f t="shared" si="85"/>
        <v>0</v>
      </c>
      <c r="AD172" s="88">
        <v>132</v>
      </c>
      <c r="AE172" s="57">
        <f t="shared" ref="AE172:AE224" si="90">AD172/G172*100</f>
        <v>100</v>
      </c>
      <c r="AF172" s="88">
        <v>11</v>
      </c>
      <c r="AG172" s="88">
        <v>46</v>
      </c>
      <c r="AH172" s="88">
        <v>46</v>
      </c>
      <c r="AI172" s="88"/>
      <c r="AJ172" s="88"/>
      <c r="AK172" s="88"/>
      <c r="AL172" s="88"/>
      <c r="AM172" s="88"/>
      <c r="AN172" s="88"/>
      <c r="AO172" s="88"/>
      <c r="AP172" s="88"/>
      <c r="AQ172" s="88"/>
      <c r="AR172" s="98">
        <f t="shared" si="86"/>
        <v>0</v>
      </c>
      <c r="AS172" s="46">
        <f t="shared" si="86"/>
        <v>0</v>
      </c>
      <c r="AT172" s="57"/>
      <c r="AU172" s="57"/>
      <c r="AV172" s="57"/>
      <c r="AW172" s="57"/>
      <c r="AX172" s="100">
        <f t="shared" si="87"/>
        <v>0</v>
      </c>
      <c r="AY172" s="58">
        <f t="shared" si="88"/>
        <v>0</v>
      </c>
      <c r="AZ172" s="57"/>
      <c r="BA172" s="90">
        <f t="shared" si="89"/>
        <v>0</v>
      </c>
      <c r="BB172" s="55"/>
      <c r="BC172" s="55"/>
      <c r="BD172" s="55"/>
    </row>
    <row r="173" spans="1:56" s="129" customFormat="1">
      <c r="A173" s="122" t="s">
        <v>187</v>
      </c>
      <c r="B173" s="123" t="s">
        <v>159</v>
      </c>
      <c r="C173" s="124" t="s">
        <v>217</v>
      </c>
      <c r="D173" s="125" t="s">
        <v>284</v>
      </c>
      <c r="E173" s="117">
        <v>25</v>
      </c>
      <c r="F173" s="126" t="s">
        <v>285</v>
      </c>
      <c r="G173" s="127">
        <v>183</v>
      </c>
      <c r="H173" s="127">
        <v>576</v>
      </c>
      <c r="I173" s="54">
        <v>829</v>
      </c>
      <c r="J173" s="54">
        <v>10</v>
      </c>
      <c r="K173" s="54">
        <v>7</v>
      </c>
      <c r="L173" s="54">
        <v>0</v>
      </c>
      <c r="M173" s="54">
        <v>0</v>
      </c>
      <c r="N173" s="54">
        <v>0</v>
      </c>
      <c r="O173" s="55">
        <f t="shared" si="83"/>
        <v>829</v>
      </c>
      <c r="P173" s="55">
        <f t="shared" si="84"/>
        <v>10</v>
      </c>
      <c r="Q173" s="55">
        <f t="shared" si="84"/>
        <v>7</v>
      </c>
      <c r="R173" s="22">
        <f t="shared" si="71"/>
        <v>846</v>
      </c>
      <c r="S173" s="55"/>
      <c r="T173" s="55"/>
      <c r="U173" s="55"/>
      <c r="V173" s="55"/>
      <c r="W173" s="55"/>
      <c r="X173" s="55"/>
      <c r="Y173" s="55"/>
      <c r="Z173" s="55">
        <v>317</v>
      </c>
      <c r="AA173" s="55"/>
      <c r="AB173" s="26">
        <f t="shared" si="85"/>
        <v>1163</v>
      </c>
      <c r="AC173" s="58">
        <f t="shared" si="85"/>
        <v>0</v>
      </c>
      <c r="AD173" s="55">
        <v>183</v>
      </c>
      <c r="AE173" s="57">
        <f t="shared" si="90"/>
        <v>100</v>
      </c>
      <c r="AF173" s="55">
        <v>12</v>
      </c>
      <c r="AG173" s="55">
        <v>112</v>
      </c>
      <c r="AH173" s="55">
        <v>112</v>
      </c>
      <c r="AI173" s="55"/>
      <c r="AJ173" s="55"/>
      <c r="AK173" s="55"/>
      <c r="AL173" s="55"/>
      <c r="AM173" s="55"/>
      <c r="AN173" s="55"/>
      <c r="AO173" s="55"/>
      <c r="AP173" s="55">
        <f>AN173+AL173+AJ173+AH173</f>
        <v>112</v>
      </c>
      <c r="AQ173" s="58">
        <f>AO173+AM173+AK173+AI173</f>
        <v>0</v>
      </c>
      <c r="AR173" s="98">
        <f t="shared" si="86"/>
        <v>112</v>
      </c>
      <c r="AS173" s="46">
        <f t="shared" si="86"/>
        <v>0</v>
      </c>
      <c r="AT173" s="55"/>
      <c r="AU173" s="55"/>
      <c r="AV173" s="59"/>
      <c r="AW173" s="128"/>
      <c r="AX173" s="100">
        <f t="shared" si="87"/>
        <v>0</v>
      </c>
      <c r="AY173" s="58">
        <f t="shared" si="88"/>
        <v>0</v>
      </c>
      <c r="BA173" s="90">
        <f t="shared" si="89"/>
        <v>0</v>
      </c>
      <c r="BB173" s="130"/>
      <c r="BC173" s="130"/>
      <c r="BD173" s="130"/>
    </row>
    <row r="174" spans="1:56">
      <c r="A174" s="38" t="s">
        <v>187</v>
      </c>
      <c r="B174" s="39" t="s">
        <v>159</v>
      </c>
      <c r="C174" s="51" t="s">
        <v>217</v>
      </c>
      <c r="D174" s="102" t="s">
        <v>286</v>
      </c>
      <c r="E174" s="117">
        <v>26</v>
      </c>
      <c r="F174" s="52" t="s">
        <v>90</v>
      </c>
      <c r="G174" s="53">
        <v>1255</v>
      </c>
      <c r="H174" s="53">
        <v>3948</v>
      </c>
      <c r="I174" s="87">
        <v>1059</v>
      </c>
      <c r="J174" s="87">
        <v>61</v>
      </c>
      <c r="K174" s="87">
        <v>53</v>
      </c>
      <c r="L174" s="87">
        <v>0</v>
      </c>
      <c r="M174" s="87">
        <v>0</v>
      </c>
      <c r="N174" s="87">
        <v>0</v>
      </c>
      <c r="O174" s="88">
        <f t="shared" si="83"/>
        <v>1059</v>
      </c>
      <c r="P174" s="88">
        <f t="shared" si="84"/>
        <v>61</v>
      </c>
      <c r="Q174" s="88">
        <f t="shared" si="84"/>
        <v>53</v>
      </c>
      <c r="R174" s="22">
        <f t="shared" si="71"/>
        <v>1173</v>
      </c>
      <c r="S174" s="88"/>
      <c r="T174" s="88"/>
      <c r="U174" s="88"/>
      <c r="V174" s="88"/>
      <c r="W174" s="88"/>
      <c r="X174" s="88"/>
      <c r="Y174" s="88"/>
      <c r="Z174" s="88">
        <v>920</v>
      </c>
      <c r="AA174" s="88"/>
      <c r="AB174" s="26">
        <f t="shared" si="85"/>
        <v>2093</v>
      </c>
      <c r="AC174" s="58">
        <f t="shared" si="85"/>
        <v>0</v>
      </c>
      <c r="AD174" s="88">
        <v>892</v>
      </c>
      <c r="AE174" s="57">
        <f t="shared" si="90"/>
        <v>71.075697211155372</v>
      </c>
      <c r="AF174" s="88"/>
      <c r="AG174" s="88">
        <v>193</v>
      </c>
      <c r="AH174" s="88">
        <v>193</v>
      </c>
      <c r="AI174" s="88"/>
      <c r="AJ174" s="88"/>
      <c r="AK174" s="88"/>
      <c r="AL174" s="88"/>
      <c r="AM174" s="88"/>
      <c r="AN174" s="88"/>
      <c r="AO174" s="88"/>
      <c r="AP174" s="88"/>
      <c r="AQ174" s="88"/>
      <c r="AR174" s="98">
        <f t="shared" si="86"/>
        <v>0</v>
      </c>
      <c r="AS174" s="46">
        <f t="shared" si="86"/>
        <v>0</v>
      </c>
      <c r="AT174" s="57"/>
      <c r="AU174" s="57"/>
      <c r="AV174" s="57"/>
      <c r="AW174" s="57"/>
      <c r="AX174" s="100">
        <f t="shared" si="87"/>
        <v>0</v>
      </c>
      <c r="AY174" s="58">
        <f t="shared" si="88"/>
        <v>0</v>
      </c>
      <c r="AZ174" s="57"/>
      <c r="BA174" s="90">
        <f t="shared" si="89"/>
        <v>0</v>
      </c>
      <c r="BB174" s="55"/>
      <c r="BC174" s="55"/>
      <c r="BD174" s="55"/>
    </row>
    <row r="175" spans="1:56">
      <c r="A175" s="38" t="s">
        <v>187</v>
      </c>
      <c r="B175" s="39" t="s">
        <v>159</v>
      </c>
      <c r="C175" s="51" t="s">
        <v>217</v>
      </c>
      <c r="D175" s="102" t="s">
        <v>287</v>
      </c>
      <c r="E175" s="50">
        <v>27</v>
      </c>
      <c r="F175" s="52" t="s">
        <v>288</v>
      </c>
      <c r="G175" s="53">
        <v>421</v>
      </c>
      <c r="H175" s="53">
        <v>1325</v>
      </c>
      <c r="I175" s="87"/>
      <c r="J175" s="87"/>
      <c r="K175" s="87"/>
      <c r="L175" s="87"/>
      <c r="M175" s="87"/>
      <c r="N175" s="87"/>
      <c r="O175" s="88">
        <f t="shared" si="83"/>
        <v>0</v>
      </c>
      <c r="P175" s="88">
        <f t="shared" si="84"/>
        <v>0</v>
      </c>
      <c r="Q175" s="88">
        <f t="shared" si="84"/>
        <v>0</v>
      </c>
      <c r="R175" s="22">
        <f t="shared" si="71"/>
        <v>0</v>
      </c>
      <c r="S175" s="87"/>
      <c r="T175" s="87"/>
      <c r="U175" s="87"/>
      <c r="V175" s="87"/>
      <c r="W175" s="87"/>
      <c r="X175" s="87"/>
      <c r="Y175" s="87"/>
      <c r="Z175" s="88"/>
      <c r="AA175" s="88"/>
      <c r="AB175" s="26">
        <f t="shared" si="85"/>
        <v>0</v>
      </c>
      <c r="AC175" s="58">
        <f t="shared" si="85"/>
        <v>0</v>
      </c>
      <c r="AD175" s="88"/>
      <c r="AE175" s="57">
        <f t="shared" si="90"/>
        <v>0</v>
      </c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98">
        <f t="shared" si="86"/>
        <v>0</v>
      </c>
      <c r="AS175" s="46">
        <f t="shared" si="86"/>
        <v>0</v>
      </c>
      <c r="AT175" s="57"/>
      <c r="AU175" s="57"/>
      <c r="AV175" s="57"/>
      <c r="AW175" s="57"/>
      <c r="AX175" s="100">
        <f t="shared" si="87"/>
        <v>0</v>
      </c>
      <c r="AY175" s="58">
        <f t="shared" si="88"/>
        <v>0</v>
      </c>
      <c r="AZ175" s="57">
        <v>0</v>
      </c>
      <c r="BA175" s="90">
        <f t="shared" si="89"/>
        <v>0</v>
      </c>
      <c r="BB175" s="55"/>
      <c r="BC175" s="55"/>
      <c r="BD175" s="55"/>
    </row>
    <row r="176" spans="1:56">
      <c r="A176" s="38" t="s">
        <v>187</v>
      </c>
      <c r="B176" s="39" t="s">
        <v>159</v>
      </c>
      <c r="C176" s="51" t="s">
        <v>217</v>
      </c>
      <c r="D176" s="102" t="s">
        <v>289</v>
      </c>
      <c r="E176" s="50">
        <v>28</v>
      </c>
      <c r="F176" s="52" t="s">
        <v>290</v>
      </c>
      <c r="G176" s="53">
        <v>473</v>
      </c>
      <c r="H176" s="53">
        <v>1487</v>
      </c>
      <c r="I176" s="87">
        <v>1023</v>
      </c>
      <c r="J176" s="87">
        <v>135</v>
      </c>
      <c r="K176" s="87">
        <v>162</v>
      </c>
      <c r="L176" s="87">
        <v>10</v>
      </c>
      <c r="M176" s="87">
        <v>6</v>
      </c>
      <c r="N176" s="87">
        <v>3</v>
      </c>
      <c r="O176" s="88">
        <f t="shared" si="83"/>
        <v>1033</v>
      </c>
      <c r="P176" s="88">
        <f t="shared" si="84"/>
        <v>141</v>
      </c>
      <c r="Q176" s="88">
        <f t="shared" si="84"/>
        <v>165</v>
      </c>
      <c r="R176" s="22">
        <f t="shared" si="71"/>
        <v>1339</v>
      </c>
      <c r="S176" s="88">
        <v>41.35</v>
      </c>
      <c r="T176" s="88">
        <v>351</v>
      </c>
      <c r="U176" s="88">
        <v>28.1</v>
      </c>
      <c r="V176" s="88">
        <v>682</v>
      </c>
      <c r="W176" s="88">
        <v>7</v>
      </c>
      <c r="X176" s="88">
        <v>10</v>
      </c>
      <c r="Y176" s="88">
        <v>6</v>
      </c>
      <c r="Z176" s="88">
        <v>375</v>
      </c>
      <c r="AA176" s="88">
        <v>155</v>
      </c>
      <c r="AB176" s="26">
        <f t="shared" si="85"/>
        <v>1714</v>
      </c>
      <c r="AC176" s="58">
        <f t="shared" si="85"/>
        <v>196.35</v>
      </c>
      <c r="AD176" s="88">
        <v>473</v>
      </c>
      <c r="AE176" s="57">
        <f t="shared" si="90"/>
        <v>100</v>
      </c>
      <c r="AF176" s="88">
        <v>13</v>
      </c>
      <c r="AG176" s="88"/>
      <c r="AH176" s="88"/>
      <c r="AI176" s="88"/>
      <c r="AJ176" s="88"/>
      <c r="AK176" s="88"/>
      <c r="AL176" s="88">
        <v>26</v>
      </c>
      <c r="AM176" s="57">
        <v>10.199999999999999</v>
      </c>
      <c r="AN176" s="88">
        <v>10</v>
      </c>
      <c r="AO176" s="88">
        <v>1.41</v>
      </c>
      <c r="AP176" s="88">
        <v>55</v>
      </c>
      <c r="AQ176" s="57">
        <v>51</v>
      </c>
      <c r="AR176" s="98">
        <f t="shared" si="86"/>
        <v>91</v>
      </c>
      <c r="AS176" s="46">
        <f t="shared" si="86"/>
        <v>62.61</v>
      </c>
      <c r="AT176" s="57">
        <v>11.1</v>
      </c>
      <c r="AU176" s="57">
        <v>5.15</v>
      </c>
      <c r="AV176" s="57">
        <v>2.5</v>
      </c>
      <c r="AW176" s="57">
        <v>9.5</v>
      </c>
      <c r="AX176" s="100">
        <f t="shared" si="87"/>
        <v>28.25</v>
      </c>
      <c r="AY176" s="58">
        <f t="shared" si="88"/>
        <v>90.86</v>
      </c>
      <c r="AZ176" s="57">
        <v>41.5</v>
      </c>
      <c r="BA176" s="90">
        <f t="shared" si="89"/>
        <v>132.36000000000001</v>
      </c>
      <c r="BB176" s="55">
        <v>6</v>
      </c>
      <c r="BC176" s="55">
        <v>0.55000000000000004</v>
      </c>
      <c r="BD176" s="55"/>
    </row>
    <row r="177" spans="1:56">
      <c r="A177" s="38" t="s">
        <v>187</v>
      </c>
      <c r="B177" s="39" t="s">
        <v>159</v>
      </c>
      <c r="C177" s="51" t="s">
        <v>217</v>
      </c>
      <c r="D177" s="102" t="s">
        <v>289</v>
      </c>
      <c r="E177" s="117">
        <v>29</v>
      </c>
      <c r="F177" s="52" t="s">
        <v>291</v>
      </c>
      <c r="G177" s="53">
        <v>446</v>
      </c>
      <c r="H177" s="53">
        <v>1403</v>
      </c>
      <c r="I177" s="87">
        <v>435</v>
      </c>
      <c r="J177" s="87">
        <v>143</v>
      </c>
      <c r="K177" s="87">
        <v>203</v>
      </c>
      <c r="L177" s="87">
        <v>15</v>
      </c>
      <c r="M177" s="87">
        <v>5</v>
      </c>
      <c r="N177" s="87">
        <v>5</v>
      </c>
      <c r="O177" s="88">
        <f t="shared" si="83"/>
        <v>450</v>
      </c>
      <c r="P177" s="88">
        <f t="shared" si="84"/>
        <v>148</v>
      </c>
      <c r="Q177" s="88">
        <f t="shared" si="84"/>
        <v>208</v>
      </c>
      <c r="R177" s="22">
        <f t="shared" ref="R177:R183" si="91">SUM(O177:Q177)</f>
        <v>806</v>
      </c>
      <c r="S177" s="88">
        <v>20.100000000000001</v>
      </c>
      <c r="T177" s="88">
        <v>155</v>
      </c>
      <c r="U177" s="88">
        <v>13.05</v>
      </c>
      <c r="V177" s="88">
        <v>295</v>
      </c>
      <c r="W177" s="88">
        <v>3.1</v>
      </c>
      <c r="X177" s="88">
        <v>6</v>
      </c>
      <c r="Y177" s="88">
        <v>4</v>
      </c>
      <c r="Z177" s="88">
        <v>360</v>
      </c>
      <c r="AA177" s="88">
        <v>76</v>
      </c>
      <c r="AB177" s="26">
        <f t="shared" si="85"/>
        <v>1166</v>
      </c>
      <c r="AC177" s="58">
        <f t="shared" si="85"/>
        <v>96.1</v>
      </c>
      <c r="AD177" s="88">
        <v>421</v>
      </c>
      <c r="AE177" s="57">
        <f t="shared" si="90"/>
        <v>94.394618834080717</v>
      </c>
      <c r="AF177" s="88"/>
      <c r="AG177" s="88">
        <v>63</v>
      </c>
      <c r="AH177" s="88">
        <v>63</v>
      </c>
      <c r="AI177" s="88">
        <v>17</v>
      </c>
      <c r="AJ177" s="88"/>
      <c r="AK177" s="88"/>
      <c r="AL177" s="88">
        <v>35</v>
      </c>
      <c r="AM177" s="88">
        <v>5.05</v>
      </c>
      <c r="AN177" s="88">
        <v>7</v>
      </c>
      <c r="AO177" s="88">
        <v>1.76</v>
      </c>
      <c r="AP177" s="88">
        <v>61</v>
      </c>
      <c r="AQ177" s="57">
        <v>39</v>
      </c>
      <c r="AR177" s="98">
        <f t="shared" si="86"/>
        <v>103</v>
      </c>
      <c r="AS177" s="46">
        <f t="shared" si="86"/>
        <v>45.809999999999995</v>
      </c>
      <c r="AT177" s="57">
        <v>17.5</v>
      </c>
      <c r="AU177" s="57">
        <v>3.7</v>
      </c>
      <c r="AV177" s="57">
        <v>3.3</v>
      </c>
      <c r="AW177" s="57">
        <v>12.5</v>
      </c>
      <c r="AX177" s="100">
        <f t="shared" si="87"/>
        <v>37</v>
      </c>
      <c r="AY177" s="58">
        <f t="shared" si="88"/>
        <v>82.81</v>
      </c>
      <c r="AZ177" s="57">
        <v>47.5</v>
      </c>
      <c r="BA177" s="90">
        <f t="shared" si="89"/>
        <v>130.31</v>
      </c>
      <c r="BB177" s="55"/>
      <c r="BC177" s="55"/>
      <c r="BD177" s="55"/>
    </row>
    <row r="178" spans="1:56">
      <c r="A178" s="38" t="s">
        <v>187</v>
      </c>
      <c r="B178" s="39" t="s">
        <v>159</v>
      </c>
      <c r="C178" s="51" t="s">
        <v>217</v>
      </c>
      <c r="D178" s="102" t="s">
        <v>289</v>
      </c>
      <c r="E178" s="117">
        <v>30</v>
      </c>
      <c r="F178" s="52" t="s">
        <v>292</v>
      </c>
      <c r="G178" s="53">
        <v>451</v>
      </c>
      <c r="H178" s="53">
        <v>1419</v>
      </c>
      <c r="I178" s="87">
        <v>320</v>
      </c>
      <c r="J178" s="87">
        <v>190</v>
      </c>
      <c r="K178" s="87">
        <v>215</v>
      </c>
      <c r="L178" s="87">
        <v>8</v>
      </c>
      <c r="M178" s="87">
        <v>4</v>
      </c>
      <c r="N178" s="87">
        <v>3</v>
      </c>
      <c r="O178" s="88">
        <f t="shared" si="83"/>
        <v>328</v>
      </c>
      <c r="P178" s="88">
        <f t="shared" si="84"/>
        <v>194</v>
      </c>
      <c r="Q178" s="88">
        <f t="shared" si="84"/>
        <v>218</v>
      </c>
      <c r="R178" s="22">
        <f t="shared" si="91"/>
        <v>740</v>
      </c>
      <c r="S178" s="88">
        <v>17.5</v>
      </c>
      <c r="T178" s="88">
        <v>160</v>
      </c>
      <c r="U178" s="88">
        <v>13.1</v>
      </c>
      <c r="V178" s="88">
        <v>168</v>
      </c>
      <c r="W178" s="88">
        <v>1.6</v>
      </c>
      <c r="X178" s="88">
        <v>4</v>
      </c>
      <c r="Y178" s="88">
        <v>7</v>
      </c>
      <c r="Z178" s="88">
        <v>215</v>
      </c>
      <c r="AA178" s="57">
        <v>121.3</v>
      </c>
      <c r="AB178" s="26">
        <f t="shared" si="85"/>
        <v>955</v>
      </c>
      <c r="AC178" s="58">
        <f t="shared" si="85"/>
        <v>138.80000000000001</v>
      </c>
      <c r="AD178" s="88">
        <v>441</v>
      </c>
      <c r="AE178" s="57">
        <f t="shared" si="90"/>
        <v>97.782705099778269</v>
      </c>
      <c r="AF178" s="88"/>
      <c r="AG178" s="88"/>
      <c r="AH178" s="88"/>
      <c r="AI178" s="88"/>
      <c r="AJ178" s="88"/>
      <c r="AK178" s="88"/>
      <c r="AL178" s="88">
        <v>22</v>
      </c>
      <c r="AM178" s="57">
        <v>5.5</v>
      </c>
      <c r="AN178" s="88">
        <v>7</v>
      </c>
      <c r="AO178" s="88">
        <v>1.6</v>
      </c>
      <c r="AP178" s="88">
        <v>57</v>
      </c>
      <c r="AQ178" s="57">
        <v>41</v>
      </c>
      <c r="AR178" s="98">
        <f t="shared" si="86"/>
        <v>86</v>
      </c>
      <c r="AS178" s="46">
        <f t="shared" si="86"/>
        <v>48.1</v>
      </c>
      <c r="AT178" s="57">
        <v>15.3</v>
      </c>
      <c r="AU178" s="57">
        <v>4.9000000000000004</v>
      </c>
      <c r="AV178" s="57">
        <v>3.7</v>
      </c>
      <c r="AW178" s="57">
        <v>6.6</v>
      </c>
      <c r="AX178" s="100">
        <f t="shared" si="87"/>
        <v>30.5</v>
      </c>
      <c r="AY178" s="58">
        <f t="shared" si="88"/>
        <v>78.599999999999994</v>
      </c>
      <c r="AZ178" s="57">
        <v>38.1</v>
      </c>
      <c r="BA178" s="90">
        <f t="shared" si="89"/>
        <v>116.69999999999999</v>
      </c>
      <c r="BB178" s="55">
        <v>1</v>
      </c>
      <c r="BC178" s="55">
        <v>0.2</v>
      </c>
      <c r="BD178" s="55"/>
    </row>
    <row r="179" spans="1:56">
      <c r="A179" s="38" t="s">
        <v>187</v>
      </c>
      <c r="B179" s="39" t="s">
        <v>159</v>
      </c>
      <c r="C179" s="51" t="s">
        <v>217</v>
      </c>
      <c r="D179" s="102" t="s">
        <v>289</v>
      </c>
      <c r="E179" s="50">
        <v>31</v>
      </c>
      <c r="F179" s="52" t="s">
        <v>293</v>
      </c>
      <c r="G179" s="53">
        <v>530</v>
      </c>
      <c r="H179" s="53">
        <v>1666</v>
      </c>
      <c r="I179" s="87">
        <v>768</v>
      </c>
      <c r="J179" s="87">
        <v>193</v>
      </c>
      <c r="K179" s="87">
        <v>223</v>
      </c>
      <c r="L179" s="87">
        <v>7</v>
      </c>
      <c r="M179" s="87">
        <v>6</v>
      </c>
      <c r="N179" s="87">
        <v>10</v>
      </c>
      <c r="O179" s="88">
        <f t="shared" si="83"/>
        <v>775</v>
      </c>
      <c r="P179" s="88">
        <f t="shared" si="84"/>
        <v>199</v>
      </c>
      <c r="Q179" s="88">
        <f t="shared" si="84"/>
        <v>233</v>
      </c>
      <c r="R179" s="22">
        <f t="shared" si="91"/>
        <v>1207</v>
      </c>
      <c r="S179" s="88">
        <v>28.3</v>
      </c>
      <c r="T179" s="88">
        <v>345</v>
      </c>
      <c r="U179" s="88">
        <v>16.2</v>
      </c>
      <c r="V179" s="88">
        <v>430</v>
      </c>
      <c r="W179" s="88">
        <v>6.5</v>
      </c>
      <c r="X179" s="88">
        <v>9</v>
      </c>
      <c r="Y179" s="88">
        <v>13</v>
      </c>
      <c r="Z179" s="88">
        <v>286</v>
      </c>
      <c r="AA179" s="88">
        <v>141</v>
      </c>
      <c r="AB179" s="26">
        <f t="shared" si="85"/>
        <v>1493</v>
      </c>
      <c r="AC179" s="58">
        <f t="shared" si="85"/>
        <v>169.3</v>
      </c>
      <c r="AD179" s="88">
        <v>530</v>
      </c>
      <c r="AE179" s="57">
        <f t="shared" si="90"/>
        <v>100</v>
      </c>
      <c r="AF179" s="88">
        <v>14</v>
      </c>
      <c r="AG179" s="88">
        <v>114</v>
      </c>
      <c r="AH179" s="88">
        <v>114</v>
      </c>
      <c r="AI179" s="88">
        <v>14</v>
      </c>
      <c r="AJ179" s="88"/>
      <c r="AK179" s="88"/>
      <c r="AL179" s="88">
        <v>28</v>
      </c>
      <c r="AM179" s="57">
        <v>16</v>
      </c>
      <c r="AN179" s="88">
        <v>4</v>
      </c>
      <c r="AO179" s="88">
        <v>1.9</v>
      </c>
      <c r="AP179" s="88">
        <v>50</v>
      </c>
      <c r="AQ179" s="57">
        <v>41</v>
      </c>
      <c r="AR179" s="98">
        <f t="shared" si="86"/>
        <v>82</v>
      </c>
      <c r="AS179" s="46">
        <f t="shared" si="86"/>
        <v>58.9</v>
      </c>
      <c r="AT179" s="57">
        <v>10.9</v>
      </c>
      <c r="AU179" s="57">
        <v>9</v>
      </c>
      <c r="AV179" s="57">
        <v>7.1</v>
      </c>
      <c r="AW179" s="57">
        <v>42.1</v>
      </c>
      <c r="AX179" s="100">
        <f t="shared" si="87"/>
        <v>69.099999999999994</v>
      </c>
      <c r="AY179" s="58">
        <f t="shared" si="88"/>
        <v>128</v>
      </c>
      <c r="AZ179" s="57">
        <v>59.5</v>
      </c>
      <c r="BA179" s="90">
        <f t="shared" si="89"/>
        <v>187.5</v>
      </c>
      <c r="BB179" s="55">
        <v>4</v>
      </c>
      <c r="BC179" s="55">
        <v>4.8099999999999996</v>
      </c>
      <c r="BD179" s="55"/>
    </row>
    <row r="180" spans="1:56">
      <c r="A180" s="38" t="s">
        <v>187</v>
      </c>
      <c r="B180" s="39" t="s">
        <v>159</v>
      </c>
      <c r="C180" s="51" t="s">
        <v>217</v>
      </c>
      <c r="D180" s="102" t="s">
        <v>294</v>
      </c>
      <c r="E180" s="50">
        <v>32</v>
      </c>
      <c r="F180" s="52" t="s">
        <v>295</v>
      </c>
      <c r="G180" s="53">
        <v>206</v>
      </c>
      <c r="H180" s="53">
        <v>646</v>
      </c>
      <c r="I180" s="87">
        <v>259</v>
      </c>
      <c r="J180" s="87">
        <v>4</v>
      </c>
      <c r="K180" s="87">
        <v>0</v>
      </c>
      <c r="L180" s="87">
        <v>15</v>
      </c>
      <c r="M180" s="87">
        <v>0</v>
      </c>
      <c r="N180" s="87">
        <v>0</v>
      </c>
      <c r="O180" s="88">
        <f t="shared" si="83"/>
        <v>274</v>
      </c>
      <c r="P180" s="88">
        <f t="shared" si="84"/>
        <v>4</v>
      </c>
      <c r="Q180" s="88">
        <f t="shared" si="84"/>
        <v>0</v>
      </c>
      <c r="R180" s="22">
        <f t="shared" si="91"/>
        <v>278</v>
      </c>
      <c r="S180" s="88"/>
      <c r="T180" s="88"/>
      <c r="U180" s="88"/>
      <c r="V180" s="88"/>
      <c r="W180" s="88"/>
      <c r="X180" s="88"/>
      <c r="Y180" s="88"/>
      <c r="Z180" s="88">
        <v>23</v>
      </c>
      <c r="AA180" s="88"/>
      <c r="AB180" s="26">
        <f t="shared" si="85"/>
        <v>301</v>
      </c>
      <c r="AC180" s="58">
        <f t="shared" si="85"/>
        <v>0</v>
      </c>
      <c r="AD180" s="88">
        <v>206</v>
      </c>
      <c r="AE180" s="57">
        <f t="shared" si="90"/>
        <v>100</v>
      </c>
      <c r="AF180" s="88">
        <v>15</v>
      </c>
      <c r="AG180" s="88">
        <v>113</v>
      </c>
      <c r="AH180" s="88">
        <v>113</v>
      </c>
      <c r="AI180" s="88"/>
      <c r="AJ180" s="88"/>
      <c r="AK180" s="88"/>
      <c r="AL180" s="88"/>
      <c r="AM180" s="57"/>
      <c r="AN180" s="88"/>
      <c r="AO180" s="88"/>
      <c r="AP180" s="88"/>
      <c r="AQ180" s="57"/>
      <c r="AR180" s="98">
        <f t="shared" si="86"/>
        <v>0</v>
      </c>
      <c r="AS180" s="46">
        <f t="shared" si="86"/>
        <v>0</v>
      </c>
      <c r="AT180" s="57"/>
      <c r="AU180" s="57"/>
      <c r="AV180" s="57"/>
      <c r="AW180" s="57"/>
      <c r="AX180" s="100">
        <f t="shared" si="87"/>
        <v>0</v>
      </c>
      <c r="AY180" s="58">
        <f t="shared" si="88"/>
        <v>0</v>
      </c>
      <c r="AZ180" s="57"/>
      <c r="BA180" s="90">
        <f t="shared" si="89"/>
        <v>0</v>
      </c>
      <c r="BB180" s="55"/>
      <c r="BC180" s="55"/>
      <c r="BD180" s="55"/>
    </row>
    <row r="181" spans="1:56">
      <c r="A181" s="38" t="s">
        <v>187</v>
      </c>
      <c r="B181" s="39" t="s">
        <v>159</v>
      </c>
      <c r="C181" s="51" t="s">
        <v>217</v>
      </c>
      <c r="D181" s="102" t="s">
        <v>296</v>
      </c>
      <c r="E181" s="117">
        <v>33</v>
      </c>
      <c r="F181" s="52" t="s">
        <v>297</v>
      </c>
      <c r="G181" s="53">
        <v>449</v>
      </c>
      <c r="H181" s="53">
        <v>1413</v>
      </c>
      <c r="I181" s="87">
        <v>236</v>
      </c>
      <c r="J181" s="87">
        <v>20</v>
      </c>
      <c r="K181" s="87">
        <v>0</v>
      </c>
      <c r="L181" s="87">
        <v>3</v>
      </c>
      <c r="M181" s="87">
        <v>0</v>
      </c>
      <c r="N181" s="87">
        <v>0</v>
      </c>
      <c r="O181" s="88">
        <f t="shared" si="83"/>
        <v>239</v>
      </c>
      <c r="P181" s="88">
        <f t="shared" si="84"/>
        <v>20</v>
      </c>
      <c r="Q181" s="88">
        <f t="shared" si="84"/>
        <v>0</v>
      </c>
      <c r="R181" s="22">
        <f t="shared" si="91"/>
        <v>259</v>
      </c>
      <c r="S181" s="88">
        <v>8</v>
      </c>
      <c r="T181" s="88">
        <v>0</v>
      </c>
      <c r="U181" s="57">
        <v>0</v>
      </c>
      <c r="V181" s="88">
        <v>239</v>
      </c>
      <c r="W181" s="88">
        <v>7.65</v>
      </c>
      <c r="X181" s="88">
        <v>0</v>
      </c>
      <c r="Y181" s="88">
        <v>0</v>
      </c>
      <c r="Z181" s="88">
        <v>393</v>
      </c>
      <c r="AA181" s="57">
        <v>75</v>
      </c>
      <c r="AB181" s="26">
        <f t="shared" si="85"/>
        <v>652</v>
      </c>
      <c r="AC181" s="58">
        <f t="shared" si="85"/>
        <v>83</v>
      </c>
      <c r="AD181" s="88">
        <v>400</v>
      </c>
      <c r="AE181" s="57">
        <f t="shared" si="90"/>
        <v>89.086859688196</v>
      </c>
      <c r="AF181" s="88"/>
      <c r="AG181" s="88">
        <v>79</v>
      </c>
      <c r="AH181" s="88">
        <v>63</v>
      </c>
      <c r="AI181" s="88">
        <v>37</v>
      </c>
      <c r="AJ181" s="88"/>
      <c r="AK181" s="88"/>
      <c r="AL181" s="88"/>
      <c r="AM181" s="57"/>
      <c r="AN181" s="88"/>
      <c r="AO181" s="88"/>
      <c r="AP181" s="88">
        <v>28</v>
      </c>
      <c r="AQ181" s="57">
        <v>37</v>
      </c>
      <c r="AR181" s="98">
        <f t="shared" si="86"/>
        <v>28</v>
      </c>
      <c r="AS181" s="46">
        <f t="shared" si="86"/>
        <v>37</v>
      </c>
      <c r="AT181" s="57">
        <v>37</v>
      </c>
      <c r="AU181" s="57">
        <v>0</v>
      </c>
      <c r="AV181" s="57">
        <v>0</v>
      </c>
      <c r="AW181" s="57">
        <v>1</v>
      </c>
      <c r="AX181" s="100">
        <f t="shared" si="87"/>
        <v>38</v>
      </c>
      <c r="AY181" s="58">
        <f t="shared" si="88"/>
        <v>75</v>
      </c>
      <c r="AZ181" s="57">
        <v>36</v>
      </c>
      <c r="BA181" s="90">
        <f t="shared" si="89"/>
        <v>111</v>
      </c>
      <c r="BB181" s="55"/>
      <c r="BC181" s="55"/>
      <c r="BD181" s="55"/>
    </row>
    <row r="182" spans="1:56">
      <c r="A182" s="38" t="s">
        <v>187</v>
      </c>
      <c r="B182" s="39" t="s">
        <v>159</v>
      </c>
      <c r="C182" s="51" t="s">
        <v>217</v>
      </c>
      <c r="D182" s="102" t="s">
        <v>296</v>
      </c>
      <c r="E182" s="117">
        <v>34</v>
      </c>
      <c r="F182" s="52" t="s">
        <v>228</v>
      </c>
      <c r="G182" s="53">
        <v>540</v>
      </c>
      <c r="H182" s="53">
        <v>1699</v>
      </c>
      <c r="I182" s="87">
        <v>344</v>
      </c>
      <c r="J182" s="87">
        <v>0</v>
      </c>
      <c r="K182" s="87">
        <v>0</v>
      </c>
      <c r="L182" s="87">
        <v>45</v>
      </c>
      <c r="M182" s="87">
        <v>0</v>
      </c>
      <c r="N182" s="87">
        <v>0</v>
      </c>
      <c r="O182" s="88">
        <f>I182+L182</f>
        <v>389</v>
      </c>
      <c r="P182" s="88">
        <f>M182+J182</f>
        <v>0</v>
      </c>
      <c r="Q182" s="88">
        <f>N182+K182</f>
        <v>0</v>
      </c>
      <c r="R182" s="22">
        <f>SUM(O182:Q182)</f>
        <v>389</v>
      </c>
      <c r="S182" s="88">
        <v>1.85</v>
      </c>
      <c r="T182" s="88">
        <v>389</v>
      </c>
      <c r="U182" s="88">
        <v>1.85</v>
      </c>
      <c r="V182" s="88">
        <v>0</v>
      </c>
      <c r="W182" s="88">
        <v>0</v>
      </c>
      <c r="X182" s="88">
        <v>0</v>
      </c>
      <c r="Y182" s="88">
        <v>0</v>
      </c>
      <c r="Z182" s="88">
        <v>96</v>
      </c>
      <c r="AA182" s="88">
        <v>16.829999999999998</v>
      </c>
      <c r="AB182" s="26">
        <f t="shared" si="85"/>
        <v>485</v>
      </c>
      <c r="AC182" s="58">
        <f t="shared" si="85"/>
        <v>18.68</v>
      </c>
      <c r="AD182" s="88">
        <v>385</v>
      </c>
      <c r="AE182" s="57">
        <f>AD182/G182*100</f>
        <v>71.296296296296291</v>
      </c>
      <c r="AF182" s="88"/>
      <c r="AG182" s="88">
        <v>349</v>
      </c>
      <c r="AH182" s="88">
        <v>349</v>
      </c>
      <c r="AI182" s="88">
        <v>115</v>
      </c>
      <c r="AJ182" s="88"/>
      <c r="AK182" s="88"/>
      <c r="AL182" s="88"/>
      <c r="AM182" s="88"/>
      <c r="AN182" s="88"/>
      <c r="AO182" s="88"/>
      <c r="AP182" s="88"/>
      <c r="AQ182" s="88"/>
      <c r="AR182" s="98">
        <f>AP182+AN182+AL182+AJ182</f>
        <v>0</v>
      </c>
      <c r="AS182" s="46">
        <f>AQ182+AO182+AM182+AK182</f>
        <v>0</v>
      </c>
      <c r="AT182" s="57"/>
      <c r="AU182" s="57"/>
      <c r="AV182" s="57"/>
      <c r="AW182" s="57"/>
      <c r="AX182" s="100">
        <f>SUM(AT182:AW182)</f>
        <v>0</v>
      </c>
      <c r="AY182" s="58">
        <f t="shared" si="88"/>
        <v>0</v>
      </c>
      <c r="AZ182" s="57"/>
      <c r="BA182" s="90">
        <f t="shared" si="89"/>
        <v>0</v>
      </c>
      <c r="BB182" s="55"/>
      <c r="BC182" s="55"/>
      <c r="BD182" s="55"/>
    </row>
    <row r="183" spans="1:56" ht="17.25" customHeight="1" thickBot="1">
      <c r="A183" s="115" t="s">
        <v>187</v>
      </c>
      <c r="B183" s="131" t="s">
        <v>159</v>
      </c>
      <c r="C183" s="19" t="s">
        <v>217</v>
      </c>
      <c r="D183" s="119" t="s">
        <v>298</v>
      </c>
      <c r="E183" s="50">
        <v>35</v>
      </c>
      <c r="F183" s="21" t="s">
        <v>299</v>
      </c>
      <c r="G183" s="65">
        <v>206</v>
      </c>
      <c r="H183" s="65">
        <v>647</v>
      </c>
      <c r="I183" s="110">
        <v>1292</v>
      </c>
      <c r="J183" s="110">
        <v>34</v>
      </c>
      <c r="K183" s="110">
        <v>35</v>
      </c>
      <c r="L183" s="110">
        <v>2</v>
      </c>
      <c r="M183" s="110">
        <v>0</v>
      </c>
      <c r="N183" s="110">
        <v>0</v>
      </c>
      <c r="O183" s="22">
        <f t="shared" si="83"/>
        <v>1294</v>
      </c>
      <c r="P183" s="22">
        <f t="shared" si="84"/>
        <v>34</v>
      </c>
      <c r="Q183" s="22">
        <f t="shared" si="84"/>
        <v>35</v>
      </c>
      <c r="R183" s="22">
        <f t="shared" si="91"/>
        <v>1363</v>
      </c>
      <c r="S183" s="22">
        <v>28.39</v>
      </c>
      <c r="T183" s="22">
        <v>1230</v>
      </c>
      <c r="U183" s="22">
        <v>27</v>
      </c>
      <c r="V183" s="22">
        <v>64</v>
      </c>
      <c r="W183" s="22">
        <v>0.89</v>
      </c>
      <c r="X183" s="22">
        <v>192</v>
      </c>
      <c r="Y183" s="22">
        <v>14</v>
      </c>
      <c r="Z183" s="22">
        <v>8828</v>
      </c>
      <c r="AA183" s="22">
        <v>44.02</v>
      </c>
      <c r="AB183" s="26">
        <f t="shared" si="85"/>
        <v>10191</v>
      </c>
      <c r="AC183" s="58">
        <f t="shared" si="85"/>
        <v>72.41</v>
      </c>
      <c r="AD183" s="22">
        <v>206</v>
      </c>
      <c r="AE183" s="28">
        <f t="shared" si="90"/>
        <v>100</v>
      </c>
      <c r="AF183" s="22">
        <v>16</v>
      </c>
      <c r="AG183" s="22">
        <v>780</v>
      </c>
      <c r="AH183" s="22">
        <v>672</v>
      </c>
      <c r="AI183" s="22">
        <v>448</v>
      </c>
      <c r="AJ183" s="22"/>
      <c r="AK183" s="22"/>
      <c r="AL183" s="22"/>
      <c r="AM183" s="28"/>
      <c r="AN183" s="22"/>
      <c r="AO183" s="28"/>
      <c r="AP183" s="22">
        <v>88</v>
      </c>
      <c r="AQ183" s="28">
        <v>12.02</v>
      </c>
      <c r="AR183" s="98">
        <f t="shared" si="86"/>
        <v>88</v>
      </c>
      <c r="AS183" s="46">
        <f t="shared" si="86"/>
        <v>12.02</v>
      </c>
      <c r="AT183" s="28">
        <v>241.1</v>
      </c>
      <c r="AU183" s="28">
        <v>1231</v>
      </c>
      <c r="AV183" s="28">
        <v>26</v>
      </c>
      <c r="AW183" s="28">
        <v>472.29</v>
      </c>
      <c r="AX183" s="100">
        <f t="shared" si="87"/>
        <v>1970.3899999999999</v>
      </c>
      <c r="AY183" s="58">
        <f t="shared" si="88"/>
        <v>1982.4099999999999</v>
      </c>
      <c r="AZ183" s="28"/>
      <c r="BA183" s="90">
        <f t="shared" si="89"/>
        <v>1982.4099999999999</v>
      </c>
      <c r="BB183" s="412"/>
      <c r="BC183" s="412"/>
      <c r="BD183" s="412"/>
    </row>
    <row r="184" spans="1:56" ht="17.25" thickBot="1">
      <c r="A184" s="517" t="s">
        <v>164</v>
      </c>
      <c r="B184" s="518"/>
      <c r="C184" s="518"/>
      <c r="D184" s="132"/>
      <c r="E184" s="396">
        <v>35</v>
      </c>
      <c r="F184" s="34"/>
      <c r="G184" s="70">
        <f t="shared" ref="G184:AD184" si="92">SUM(G149:G183)</f>
        <v>11116</v>
      </c>
      <c r="H184" s="70">
        <f t="shared" si="92"/>
        <v>35124</v>
      </c>
      <c r="I184" s="71">
        <f t="shared" si="92"/>
        <v>15296</v>
      </c>
      <c r="J184" s="71">
        <f t="shared" si="92"/>
        <v>1360</v>
      </c>
      <c r="K184" s="71">
        <f t="shared" si="92"/>
        <v>1636</v>
      </c>
      <c r="L184" s="71">
        <f t="shared" si="92"/>
        <v>1978</v>
      </c>
      <c r="M184" s="71">
        <f t="shared" si="92"/>
        <v>39</v>
      </c>
      <c r="N184" s="71">
        <f t="shared" si="92"/>
        <v>90</v>
      </c>
      <c r="O184" s="71">
        <f t="shared" si="92"/>
        <v>17274</v>
      </c>
      <c r="P184" s="71">
        <f t="shared" si="92"/>
        <v>1399</v>
      </c>
      <c r="Q184" s="71">
        <f t="shared" si="92"/>
        <v>1726</v>
      </c>
      <c r="R184" s="71">
        <f t="shared" si="92"/>
        <v>20399</v>
      </c>
      <c r="S184" s="35">
        <f t="shared" si="92"/>
        <v>230.8</v>
      </c>
      <c r="T184" s="71">
        <f t="shared" si="92"/>
        <v>5484</v>
      </c>
      <c r="U184" s="133">
        <f t="shared" si="92"/>
        <v>101.97</v>
      </c>
      <c r="V184" s="71">
        <f t="shared" si="92"/>
        <v>5851</v>
      </c>
      <c r="W184" s="71">
        <f t="shared" si="92"/>
        <v>47.47</v>
      </c>
      <c r="X184" s="71">
        <f t="shared" si="92"/>
        <v>221</v>
      </c>
      <c r="Y184" s="71">
        <f t="shared" si="92"/>
        <v>44</v>
      </c>
      <c r="Z184" s="71">
        <f t="shared" si="92"/>
        <v>46491</v>
      </c>
      <c r="AA184" s="35">
        <f t="shared" si="92"/>
        <v>4286.4699999999993</v>
      </c>
      <c r="AB184" s="71">
        <f t="shared" si="92"/>
        <v>66890</v>
      </c>
      <c r="AC184" s="404">
        <f t="shared" si="92"/>
        <v>4517.2700000000004</v>
      </c>
      <c r="AD184" s="71">
        <f t="shared" si="92"/>
        <v>8612</v>
      </c>
      <c r="AE184" s="35">
        <f t="shared" si="90"/>
        <v>77.473911478949262</v>
      </c>
      <c r="AF184" s="71">
        <v>16</v>
      </c>
      <c r="AG184" s="71">
        <f t="shared" ref="AG184:AX184" si="93">SUM(AG149:AG183)</f>
        <v>5790</v>
      </c>
      <c r="AH184" s="404">
        <f t="shared" si="93"/>
        <v>5444</v>
      </c>
      <c r="AI184" s="404">
        <f t="shared" si="93"/>
        <v>2187</v>
      </c>
      <c r="AJ184" s="404">
        <f t="shared" si="93"/>
        <v>0</v>
      </c>
      <c r="AK184" s="35">
        <f t="shared" si="93"/>
        <v>0</v>
      </c>
      <c r="AL184" s="404">
        <f t="shared" si="93"/>
        <v>120</v>
      </c>
      <c r="AM184" s="35">
        <f t="shared" si="93"/>
        <v>41.25</v>
      </c>
      <c r="AN184" s="404">
        <f t="shared" si="93"/>
        <v>54</v>
      </c>
      <c r="AO184" s="35">
        <f t="shared" si="93"/>
        <v>9.6999999999999993</v>
      </c>
      <c r="AP184" s="404">
        <f t="shared" si="93"/>
        <v>1497</v>
      </c>
      <c r="AQ184" s="35">
        <f t="shared" si="93"/>
        <v>755.06999999999994</v>
      </c>
      <c r="AR184" s="404">
        <f t="shared" si="93"/>
        <v>1671</v>
      </c>
      <c r="AS184" s="35">
        <f t="shared" si="93"/>
        <v>806.01999999999987</v>
      </c>
      <c r="AT184" s="35">
        <f t="shared" si="93"/>
        <v>1512.5800000000002</v>
      </c>
      <c r="AU184" s="35">
        <f t="shared" si="93"/>
        <v>1885.3200000000002</v>
      </c>
      <c r="AV184" s="35">
        <f t="shared" si="93"/>
        <v>79.680000000000007</v>
      </c>
      <c r="AW184" s="35">
        <f t="shared" si="93"/>
        <v>2617.85</v>
      </c>
      <c r="AX184" s="35">
        <f t="shared" si="93"/>
        <v>6095.43</v>
      </c>
      <c r="AY184" s="35">
        <f t="shared" si="88"/>
        <v>6901.45</v>
      </c>
      <c r="AZ184" s="35">
        <f>SUM(AZ149:AZ183)</f>
        <v>559</v>
      </c>
      <c r="BA184" s="96">
        <f t="shared" si="89"/>
        <v>7460.45</v>
      </c>
      <c r="BB184" s="404">
        <f>SUM(BB149:BB183)</f>
        <v>45</v>
      </c>
      <c r="BC184" s="35">
        <f>SUM(BC149:BC183)</f>
        <v>50.18</v>
      </c>
      <c r="BD184" s="35">
        <f>SUM(BD149:BD183)</f>
        <v>0</v>
      </c>
    </row>
    <row r="185" spans="1:56" ht="17.25" customHeight="1">
      <c r="A185" s="38" t="s">
        <v>187</v>
      </c>
      <c r="B185" s="39" t="s">
        <v>165</v>
      </c>
      <c r="C185" s="40" t="s">
        <v>300</v>
      </c>
      <c r="D185" s="40" t="s">
        <v>301</v>
      </c>
      <c r="E185" s="117">
        <v>1</v>
      </c>
      <c r="F185" s="41" t="s">
        <v>302</v>
      </c>
      <c r="G185" s="42">
        <v>452</v>
      </c>
      <c r="H185" s="42">
        <v>1422</v>
      </c>
      <c r="I185" s="97">
        <v>44</v>
      </c>
      <c r="J185" s="97">
        <v>45</v>
      </c>
      <c r="K185" s="97">
        <v>7</v>
      </c>
      <c r="L185" s="97">
        <v>7</v>
      </c>
      <c r="M185" s="97">
        <v>1</v>
      </c>
      <c r="N185" s="97">
        <v>1</v>
      </c>
      <c r="O185" s="98">
        <f>I185+L185</f>
        <v>51</v>
      </c>
      <c r="P185" s="98">
        <f t="shared" ref="P185:Q188" si="94">M185+J185</f>
        <v>46</v>
      </c>
      <c r="Q185" s="98">
        <f t="shared" si="94"/>
        <v>8</v>
      </c>
      <c r="R185" s="98">
        <f>SUM(O185:Q185)</f>
        <v>105</v>
      </c>
      <c r="S185" s="46">
        <v>2</v>
      </c>
      <c r="T185" s="98">
        <v>42</v>
      </c>
      <c r="U185" s="46">
        <v>1</v>
      </c>
      <c r="V185" s="98">
        <v>4</v>
      </c>
      <c r="W185" s="98">
        <v>0.5</v>
      </c>
      <c r="X185" s="98">
        <v>0</v>
      </c>
      <c r="Y185" s="98">
        <v>0</v>
      </c>
      <c r="Z185" s="111">
        <v>111</v>
      </c>
      <c r="AA185" s="111">
        <v>2.5</v>
      </c>
      <c r="AB185" s="26">
        <f t="shared" ref="AB185:AC214" si="95">Z185+R185</f>
        <v>216</v>
      </c>
      <c r="AC185" s="58">
        <f t="shared" si="95"/>
        <v>4.5</v>
      </c>
      <c r="AD185" s="98">
        <v>216</v>
      </c>
      <c r="AE185" s="46">
        <f t="shared" si="90"/>
        <v>47.787610619469028</v>
      </c>
      <c r="AF185" s="98"/>
      <c r="AG185" s="98">
        <v>2</v>
      </c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>
        <f t="shared" ref="AR185:AS214" si="96">AP185+AN185+AL185+AJ185</f>
        <v>0</v>
      </c>
      <c r="AS185" s="46">
        <f t="shared" si="96"/>
        <v>0</v>
      </c>
      <c r="AT185" s="46">
        <v>4</v>
      </c>
      <c r="AU185" s="46">
        <v>0</v>
      </c>
      <c r="AV185" s="46">
        <v>0</v>
      </c>
      <c r="AW185" s="46">
        <v>3.5</v>
      </c>
      <c r="AX185" s="100">
        <f t="shared" ref="AX185:AX214" si="97">SUM(AT185:AW185)</f>
        <v>7.5</v>
      </c>
      <c r="AY185" s="58">
        <f t="shared" si="88"/>
        <v>7.5</v>
      </c>
      <c r="AZ185" s="98"/>
      <c r="BA185" s="90">
        <f t="shared" si="89"/>
        <v>7.5</v>
      </c>
      <c r="BB185" s="44"/>
      <c r="BC185" s="44"/>
      <c r="BD185" s="44"/>
    </row>
    <row r="186" spans="1:56" ht="17.25" customHeight="1">
      <c r="A186" s="38" t="s">
        <v>187</v>
      </c>
      <c r="B186" s="39" t="s">
        <v>165</v>
      </c>
      <c r="C186" s="51" t="s">
        <v>300</v>
      </c>
      <c r="D186" s="51" t="s">
        <v>301</v>
      </c>
      <c r="E186" s="50">
        <v>2</v>
      </c>
      <c r="F186" s="52" t="s">
        <v>303</v>
      </c>
      <c r="G186" s="53">
        <v>587</v>
      </c>
      <c r="H186" s="53">
        <v>1847</v>
      </c>
      <c r="I186" s="87">
        <v>46</v>
      </c>
      <c r="J186" s="87">
        <v>36</v>
      </c>
      <c r="K186" s="87">
        <v>47</v>
      </c>
      <c r="L186" s="87">
        <v>0</v>
      </c>
      <c r="M186" s="87">
        <v>0</v>
      </c>
      <c r="N186" s="87">
        <v>0</v>
      </c>
      <c r="O186" s="88">
        <f>I186+L186</f>
        <v>46</v>
      </c>
      <c r="P186" s="88">
        <f t="shared" si="94"/>
        <v>36</v>
      </c>
      <c r="Q186" s="88">
        <f t="shared" si="94"/>
        <v>47</v>
      </c>
      <c r="R186" s="88">
        <f>SUM(O186:Q186)</f>
        <v>129</v>
      </c>
      <c r="S186" s="57">
        <v>3</v>
      </c>
      <c r="T186" s="88">
        <v>36</v>
      </c>
      <c r="U186" s="57">
        <v>1</v>
      </c>
      <c r="V186" s="88">
        <v>0</v>
      </c>
      <c r="W186" s="57">
        <v>0</v>
      </c>
      <c r="X186" s="88">
        <v>0</v>
      </c>
      <c r="Y186" s="88">
        <v>0</v>
      </c>
      <c r="Z186" s="89">
        <v>555</v>
      </c>
      <c r="AA186" s="89">
        <v>4.5</v>
      </c>
      <c r="AB186" s="26">
        <f t="shared" si="95"/>
        <v>684</v>
      </c>
      <c r="AC186" s="58">
        <f t="shared" si="95"/>
        <v>7.5</v>
      </c>
      <c r="AD186" s="88">
        <v>587</v>
      </c>
      <c r="AE186" s="57">
        <f t="shared" si="90"/>
        <v>100</v>
      </c>
      <c r="AF186" s="88">
        <v>1</v>
      </c>
      <c r="AG186" s="88">
        <v>25</v>
      </c>
      <c r="AH186" s="88">
        <v>25</v>
      </c>
      <c r="AI186" s="88"/>
      <c r="AJ186" s="88"/>
      <c r="AK186" s="88"/>
      <c r="AL186" s="88"/>
      <c r="AM186" s="88"/>
      <c r="AN186" s="88"/>
      <c r="AO186" s="88"/>
      <c r="AP186" s="88">
        <v>1</v>
      </c>
      <c r="AQ186" s="57">
        <v>0.95</v>
      </c>
      <c r="AR186" s="98">
        <f t="shared" si="96"/>
        <v>1</v>
      </c>
      <c r="AS186" s="46">
        <f t="shared" si="96"/>
        <v>0.95</v>
      </c>
      <c r="AT186" s="57">
        <v>0</v>
      </c>
      <c r="AU186" s="57">
        <v>0</v>
      </c>
      <c r="AV186" s="57">
        <v>0</v>
      </c>
      <c r="AW186" s="88">
        <v>35.880000000000003</v>
      </c>
      <c r="AX186" s="100">
        <f t="shared" si="97"/>
        <v>35.880000000000003</v>
      </c>
      <c r="AY186" s="58">
        <f t="shared" si="88"/>
        <v>36.830000000000005</v>
      </c>
      <c r="AZ186" s="88"/>
      <c r="BA186" s="90">
        <f t="shared" si="89"/>
        <v>36.830000000000005</v>
      </c>
      <c r="BB186" s="55"/>
      <c r="BC186" s="55"/>
      <c r="BD186" s="55"/>
    </row>
    <row r="187" spans="1:56" ht="17.25" customHeight="1">
      <c r="A187" s="38" t="s">
        <v>187</v>
      </c>
      <c r="B187" s="39" t="s">
        <v>165</v>
      </c>
      <c r="C187" s="51" t="s">
        <v>300</v>
      </c>
      <c r="D187" s="51" t="s">
        <v>304</v>
      </c>
      <c r="E187" s="117">
        <v>3</v>
      </c>
      <c r="F187" s="52" t="s">
        <v>304</v>
      </c>
      <c r="G187" s="53">
        <v>204</v>
      </c>
      <c r="H187" s="53">
        <v>641</v>
      </c>
      <c r="I187" s="87">
        <v>92</v>
      </c>
      <c r="J187" s="87">
        <v>36</v>
      </c>
      <c r="K187" s="87">
        <v>222</v>
      </c>
      <c r="L187" s="87">
        <v>0</v>
      </c>
      <c r="M187" s="87">
        <v>3</v>
      </c>
      <c r="N187" s="87">
        <v>0</v>
      </c>
      <c r="O187" s="88">
        <f>I187+L187</f>
        <v>92</v>
      </c>
      <c r="P187" s="88">
        <f t="shared" si="94"/>
        <v>39</v>
      </c>
      <c r="Q187" s="88">
        <f t="shared" si="94"/>
        <v>222</v>
      </c>
      <c r="R187" s="88">
        <f>SUM(O187:Q187)</f>
        <v>353</v>
      </c>
      <c r="S187" s="88">
        <v>2.31</v>
      </c>
      <c r="T187" s="88">
        <v>92</v>
      </c>
      <c r="U187" s="88">
        <v>0.1</v>
      </c>
      <c r="V187" s="88">
        <v>0</v>
      </c>
      <c r="W187" s="88">
        <v>0</v>
      </c>
      <c r="X187" s="88">
        <v>0</v>
      </c>
      <c r="Y187" s="88">
        <v>0</v>
      </c>
      <c r="Z187" s="89">
        <v>814</v>
      </c>
      <c r="AA187" s="92">
        <v>142.1</v>
      </c>
      <c r="AB187" s="26">
        <f t="shared" si="95"/>
        <v>1167</v>
      </c>
      <c r="AC187" s="58">
        <f t="shared" si="95"/>
        <v>144.41</v>
      </c>
      <c r="AD187" s="88">
        <v>204</v>
      </c>
      <c r="AE187" s="57">
        <f t="shared" si="90"/>
        <v>100</v>
      </c>
      <c r="AF187" s="88">
        <v>2</v>
      </c>
      <c r="AG187" s="88">
        <v>123</v>
      </c>
      <c r="AH187" s="88">
        <v>123</v>
      </c>
      <c r="AI187" s="88">
        <v>111</v>
      </c>
      <c r="AJ187" s="88"/>
      <c r="AK187" s="88"/>
      <c r="AL187" s="88">
        <v>12</v>
      </c>
      <c r="AM187" s="57">
        <v>14</v>
      </c>
      <c r="AN187" s="88">
        <v>3</v>
      </c>
      <c r="AO187" s="88">
        <v>0.45</v>
      </c>
      <c r="AP187" s="88">
        <v>108</v>
      </c>
      <c r="AQ187" s="57">
        <v>204</v>
      </c>
      <c r="AR187" s="98">
        <f t="shared" si="96"/>
        <v>123</v>
      </c>
      <c r="AS187" s="46">
        <f t="shared" si="96"/>
        <v>218.45</v>
      </c>
      <c r="AT187" s="57">
        <v>50</v>
      </c>
      <c r="AU187" s="57">
        <v>25</v>
      </c>
      <c r="AV187" s="57">
        <v>0</v>
      </c>
      <c r="AW187" s="57">
        <v>22</v>
      </c>
      <c r="AX187" s="100">
        <f t="shared" si="97"/>
        <v>97</v>
      </c>
      <c r="AY187" s="58">
        <f t="shared" si="88"/>
        <v>315.45</v>
      </c>
      <c r="AZ187" s="57">
        <v>15</v>
      </c>
      <c r="BA187" s="90">
        <f t="shared" si="89"/>
        <v>330.45</v>
      </c>
      <c r="BB187" s="55"/>
      <c r="BC187" s="55"/>
      <c r="BD187" s="55"/>
    </row>
    <row r="188" spans="1:56">
      <c r="A188" s="38" t="s">
        <v>187</v>
      </c>
      <c r="B188" s="39" t="s">
        <v>165</v>
      </c>
      <c r="C188" s="51" t="s">
        <v>300</v>
      </c>
      <c r="D188" s="51" t="s">
        <v>304</v>
      </c>
      <c r="E188" s="117">
        <v>4</v>
      </c>
      <c r="F188" s="52" t="s">
        <v>305</v>
      </c>
      <c r="G188" s="53">
        <v>87</v>
      </c>
      <c r="H188" s="53">
        <v>273</v>
      </c>
      <c r="I188" s="87">
        <v>52</v>
      </c>
      <c r="J188" s="87">
        <v>1</v>
      </c>
      <c r="K188" s="87">
        <v>0</v>
      </c>
      <c r="L188" s="87">
        <v>0</v>
      </c>
      <c r="M188" s="87">
        <v>0</v>
      </c>
      <c r="N188" s="87">
        <v>0</v>
      </c>
      <c r="O188" s="88">
        <f>I188+L188</f>
        <v>52</v>
      </c>
      <c r="P188" s="88">
        <f t="shared" si="94"/>
        <v>1</v>
      </c>
      <c r="Q188" s="88">
        <f t="shared" si="94"/>
        <v>0</v>
      </c>
      <c r="R188" s="88">
        <f>SUM(O188:Q188)</f>
        <v>53</v>
      </c>
      <c r="S188" s="87">
        <v>0.01</v>
      </c>
      <c r="T188" s="87">
        <v>52</v>
      </c>
      <c r="U188" s="87">
        <v>0</v>
      </c>
      <c r="V188" s="87">
        <v>0</v>
      </c>
      <c r="W188" s="87">
        <v>0</v>
      </c>
      <c r="X188" s="87">
        <v>0</v>
      </c>
      <c r="Y188" s="87">
        <v>0</v>
      </c>
      <c r="Z188" s="89">
        <v>45</v>
      </c>
      <c r="AA188" s="89">
        <v>1.1000000000000001</v>
      </c>
      <c r="AB188" s="26">
        <f t="shared" si="95"/>
        <v>98</v>
      </c>
      <c r="AC188" s="58">
        <f t="shared" si="95"/>
        <v>1.1100000000000001</v>
      </c>
      <c r="AD188" s="91">
        <v>87</v>
      </c>
      <c r="AE188" s="57">
        <f t="shared" si="90"/>
        <v>100</v>
      </c>
      <c r="AF188" s="91">
        <v>3</v>
      </c>
      <c r="AG188" s="91">
        <v>52</v>
      </c>
      <c r="AH188" s="91">
        <v>52</v>
      </c>
      <c r="AI188" s="91">
        <v>52</v>
      </c>
      <c r="AJ188" s="91"/>
      <c r="AK188" s="91"/>
      <c r="AL188" s="91"/>
      <c r="AM188" s="91"/>
      <c r="AN188" s="91"/>
      <c r="AO188" s="91"/>
      <c r="AP188" s="91">
        <v>1</v>
      </c>
      <c r="AQ188" s="105">
        <v>1</v>
      </c>
      <c r="AR188" s="98">
        <f t="shared" si="96"/>
        <v>1</v>
      </c>
      <c r="AS188" s="46">
        <f t="shared" si="96"/>
        <v>1</v>
      </c>
      <c r="AT188" s="105"/>
      <c r="AU188" s="105"/>
      <c r="AV188" s="105"/>
      <c r="AW188" s="105"/>
      <c r="AX188" s="100">
        <f t="shared" si="97"/>
        <v>0</v>
      </c>
      <c r="AY188" s="58">
        <f t="shared" si="88"/>
        <v>1</v>
      </c>
      <c r="AZ188" s="88"/>
      <c r="BA188" s="90">
        <f t="shared" si="89"/>
        <v>1</v>
      </c>
      <c r="BB188" s="55"/>
      <c r="BC188" s="55"/>
      <c r="BD188" s="55"/>
    </row>
    <row r="189" spans="1:56">
      <c r="A189" s="38" t="s">
        <v>187</v>
      </c>
      <c r="B189" s="39" t="s">
        <v>165</v>
      </c>
      <c r="C189" s="51" t="s">
        <v>300</v>
      </c>
      <c r="D189" s="51" t="s">
        <v>306</v>
      </c>
      <c r="E189" s="50">
        <v>5</v>
      </c>
      <c r="F189" s="52" t="s">
        <v>323</v>
      </c>
      <c r="G189" s="53">
        <v>590</v>
      </c>
      <c r="H189" s="53">
        <v>1856</v>
      </c>
      <c r="I189" s="87">
        <v>45</v>
      </c>
      <c r="J189" s="87">
        <v>11</v>
      </c>
      <c r="K189" s="87">
        <v>358</v>
      </c>
      <c r="L189" s="87">
        <v>0</v>
      </c>
      <c r="M189" s="87">
        <v>0</v>
      </c>
      <c r="N189" s="87">
        <v>0</v>
      </c>
      <c r="O189" s="88">
        <f>I189+L189</f>
        <v>45</v>
      </c>
      <c r="P189" s="88">
        <f>M189+J189</f>
        <v>11</v>
      </c>
      <c r="Q189" s="88">
        <f>N189+K189</f>
        <v>358</v>
      </c>
      <c r="R189" s="88">
        <f>SUM(O189:Q189)</f>
        <v>414</v>
      </c>
      <c r="S189" s="88">
        <v>14.45</v>
      </c>
      <c r="T189" s="88">
        <v>45</v>
      </c>
      <c r="U189" s="88">
        <v>1.3</v>
      </c>
      <c r="V189" s="88">
        <v>0</v>
      </c>
      <c r="W189" s="88">
        <v>0</v>
      </c>
      <c r="X189" s="88">
        <v>0</v>
      </c>
      <c r="Y189" s="88">
        <v>8</v>
      </c>
      <c r="Z189" s="89">
        <v>299</v>
      </c>
      <c r="AA189" s="92">
        <v>60</v>
      </c>
      <c r="AB189" s="26">
        <f t="shared" si="95"/>
        <v>713</v>
      </c>
      <c r="AC189" s="58">
        <f t="shared" si="95"/>
        <v>74.45</v>
      </c>
      <c r="AD189" s="88">
        <v>560</v>
      </c>
      <c r="AE189" s="57">
        <f>AD189/G189*100</f>
        <v>94.915254237288138</v>
      </c>
      <c r="AF189" s="88"/>
      <c r="AG189" s="88">
        <v>359</v>
      </c>
      <c r="AH189" s="88">
        <v>359</v>
      </c>
      <c r="AI189" s="88">
        <v>246</v>
      </c>
      <c r="AJ189" s="88"/>
      <c r="AK189" s="88"/>
      <c r="AL189" s="88"/>
      <c r="AM189" s="88"/>
      <c r="AN189" s="88"/>
      <c r="AO189" s="88"/>
      <c r="AP189" s="88"/>
      <c r="AQ189" s="57"/>
      <c r="AR189" s="98">
        <f>AP189+AN189+AL189+AJ189</f>
        <v>0</v>
      </c>
      <c r="AS189" s="46">
        <f>AQ189+AO189+AM189+AK189</f>
        <v>0</v>
      </c>
      <c r="AT189" s="57">
        <v>3.5</v>
      </c>
      <c r="AU189" s="57">
        <v>0</v>
      </c>
      <c r="AV189" s="57">
        <v>0</v>
      </c>
      <c r="AW189" s="57">
        <v>0</v>
      </c>
      <c r="AX189" s="100">
        <f>SUM(AT189:AW189)</f>
        <v>3.5</v>
      </c>
      <c r="AY189" s="58">
        <f t="shared" si="88"/>
        <v>3.5</v>
      </c>
      <c r="AZ189" s="88"/>
      <c r="BA189" s="90">
        <f t="shared" si="89"/>
        <v>3.5</v>
      </c>
      <c r="BB189" s="55"/>
      <c r="BC189" s="55"/>
      <c r="BD189" s="55"/>
    </row>
    <row r="190" spans="1:56" ht="17.25" customHeight="1">
      <c r="A190" s="38" t="s">
        <v>187</v>
      </c>
      <c r="B190" s="39" t="s">
        <v>165</v>
      </c>
      <c r="C190" s="51" t="s">
        <v>300</v>
      </c>
      <c r="D190" s="51" t="s">
        <v>307</v>
      </c>
      <c r="E190" s="117">
        <v>6</v>
      </c>
      <c r="F190" s="52" t="s">
        <v>308</v>
      </c>
      <c r="G190" s="53">
        <v>241</v>
      </c>
      <c r="H190" s="53">
        <v>759</v>
      </c>
      <c r="I190" s="87">
        <v>35</v>
      </c>
      <c r="J190" s="87">
        <v>370</v>
      </c>
      <c r="K190" s="87">
        <v>55</v>
      </c>
      <c r="L190" s="87">
        <v>10</v>
      </c>
      <c r="M190" s="87">
        <v>15</v>
      </c>
      <c r="N190" s="87">
        <v>10</v>
      </c>
      <c r="O190" s="88">
        <f t="shared" ref="O190:O214" si="98">I190+L190</f>
        <v>45</v>
      </c>
      <c r="P190" s="88">
        <f t="shared" ref="P190:Q214" si="99">M190+J190</f>
        <v>385</v>
      </c>
      <c r="Q190" s="88">
        <f t="shared" si="99"/>
        <v>65</v>
      </c>
      <c r="R190" s="88">
        <f t="shared" ref="R190:R214" si="100">SUM(O190:Q190)</f>
        <v>495</v>
      </c>
      <c r="S190" s="57">
        <v>7</v>
      </c>
      <c r="T190" s="88">
        <v>0</v>
      </c>
      <c r="U190" s="88">
        <v>0</v>
      </c>
      <c r="V190" s="88">
        <v>45</v>
      </c>
      <c r="W190" s="88">
        <v>0</v>
      </c>
      <c r="X190" s="88">
        <v>0</v>
      </c>
      <c r="Y190" s="88">
        <v>0</v>
      </c>
      <c r="Z190" s="89">
        <v>1800</v>
      </c>
      <c r="AA190" s="92">
        <v>10</v>
      </c>
      <c r="AB190" s="26">
        <f t="shared" si="95"/>
        <v>2295</v>
      </c>
      <c r="AC190" s="58">
        <f t="shared" si="95"/>
        <v>17</v>
      </c>
      <c r="AD190" s="88">
        <v>241</v>
      </c>
      <c r="AE190" s="57">
        <f t="shared" si="90"/>
        <v>100</v>
      </c>
      <c r="AF190" s="88">
        <v>4</v>
      </c>
      <c r="AG190" s="88"/>
      <c r="AH190" s="88"/>
      <c r="AI190" s="88"/>
      <c r="AJ190" s="88"/>
      <c r="AK190" s="88"/>
      <c r="AL190" s="88"/>
      <c r="AM190" s="88"/>
      <c r="AN190" s="88">
        <v>4</v>
      </c>
      <c r="AO190" s="88">
        <v>0.76</v>
      </c>
      <c r="AP190" s="88">
        <v>200</v>
      </c>
      <c r="AQ190" s="57">
        <v>280</v>
      </c>
      <c r="AR190" s="98">
        <f t="shared" si="96"/>
        <v>204</v>
      </c>
      <c r="AS190" s="46">
        <f t="shared" si="96"/>
        <v>280.76</v>
      </c>
      <c r="AT190" s="88">
        <v>0.5</v>
      </c>
      <c r="AU190" s="88">
        <v>5.3</v>
      </c>
      <c r="AV190" s="88">
        <v>3.5</v>
      </c>
      <c r="AW190" s="88">
        <v>7.9</v>
      </c>
      <c r="AX190" s="100">
        <f t="shared" si="97"/>
        <v>17.200000000000003</v>
      </c>
      <c r="AY190" s="58">
        <f t="shared" si="88"/>
        <v>297.95999999999998</v>
      </c>
      <c r="AZ190" s="88">
        <v>134.85</v>
      </c>
      <c r="BA190" s="90">
        <f t="shared" si="89"/>
        <v>432.80999999999995</v>
      </c>
      <c r="BB190" s="55"/>
      <c r="BC190" s="55"/>
      <c r="BD190" s="55"/>
    </row>
    <row r="191" spans="1:56">
      <c r="A191" s="38" t="s">
        <v>187</v>
      </c>
      <c r="B191" s="39" t="s">
        <v>165</v>
      </c>
      <c r="C191" s="51" t="s">
        <v>300</v>
      </c>
      <c r="D191" s="51" t="s">
        <v>307</v>
      </c>
      <c r="E191" s="117">
        <v>7</v>
      </c>
      <c r="F191" s="52" t="s">
        <v>309</v>
      </c>
      <c r="G191" s="53">
        <v>474</v>
      </c>
      <c r="H191" s="53">
        <v>1489</v>
      </c>
      <c r="I191" s="87">
        <v>105</v>
      </c>
      <c r="J191" s="87">
        <v>105</v>
      </c>
      <c r="K191" s="87">
        <v>35</v>
      </c>
      <c r="L191" s="87">
        <v>10</v>
      </c>
      <c r="M191" s="87">
        <v>20</v>
      </c>
      <c r="N191" s="87">
        <v>15</v>
      </c>
      <c r="O191" s="88">
        <f t="shared" si="98"/>
        <v>115</v>
      </c>
      <c r="P191" s="88">
        <f t="shared" si="99"/>
        <v>125</v>
      </c>
      <c r="Q191" s="88">
        <f t="shared" si="99"/>
        <v>50</v>
      </c>
      <c r="R191" s="88">
        <f t="shared" si="100"/>
        <v>290</v>
      </c>
      <c r="S191" s="88">
        <v>0.33</v>
      </c>
      <c r="T191" s="88">
        <v>0</v>
      </c>
      <c r="U191" s="88">
        <v>0</v>
      </c>
      <c r="V191" s="88">
        <v>115</v>
      </c>
      <c r="W191" s="88">
        <v>0</v>
      </c>
      <c r="X191" s="88">
        <v>0</v>
      </c>
      <c r="Y191" s="88">
        <v>0</v>
      </c>
      <c r="Z191" s="89">
        <v>250</v>
      </c>
      <c r="AA191" s="92">
        <v>10</v>
      </c>
      <c r="AB191" s="26">
        <f t="shared" si="95"/>
        <v>540</v>
      </c>
      <c r="AC191" s="58">
        <f t="shared" si="95"/>
        <v>10.33</v>
      </c>
      <c r="AD191" s="88">
        <v>474</v>
      </c>
      <c r="AE191" s="57">
        <f t="shared" si="90"/>
        <v>100</v>
      </c>
      <c r="AF191" s="88">
        <v>5</v>
      </c>
      <c r="AG191" s="88">
        <v>76</v>
      </c>
      <c r="AH191" s="88">
        <v>75</v>
      </c>
      <c r="AI191" s="88">
        <v>3</v>
      </c>
      <c r="AJ191" s="88"/>
      <c r="AK191" s="88"/>
      <c r="AL191" s="88"/>
      <c r="AM191" s="88"/>
      <c r="AN191" s="88">
        <v>1</v>
      </c>
      <c r="AO191" s="88">
        <v>0.16</v>
      </c>
      <c r="AP191" s="88">
        <v>70</v>
      </c>
      <c r="AQ191" s="57">
        <v>97</v>
      </c>
      <c r="AR191" s="98">
        <f t="shared" si="96"/>
        <v>71</v>
      </c>
      <c r="AS191" s="46">
        <f t="shared" si="96"/>
        <v>97.16</v>
      </c>
      <c r="AT191" s="88">
        <v>0.63</v>
      </c>
      <c r="AU191" s="88">
        <v>2.1</v>
      </c>
      <c r="AV191" s="88">
        <v>2.7</v>
      </c>
      <c r="AW191" s="88">
        <v>4.5</v>
      </c>
      <c r="AX191" s="100">
        <f t="shared" si="97"/>
        <v>9.93</v>
      </c>
      <c r="AY191" s="58">
        <f t="shared" si="88"/>
        <v>107.09</v>
      </c>
      <c r="AZ191" s="88">
        <v>107.09</v>
      </c>
      <c r="BA191" s="90">
        <f t="shared" si="89"/>
        <v>214.18</v>
      </c>
      <c r="BB191" s="55"/>
      <c r="BC191" s="55"/>
      <c r="BD191" s="55"/>
    </row>
    <row r="192" spans="1:56">
      <c r="A192" s="38" t="s">
        <v>187</v>
      </c>
      <c r="B192" s="39" t="s">
        <v>165</v>
      </c>
      <c r="C192" s="51" t="s">
        <v>300</v>
      </c>
      <c r="D192" s="51" t="s">
        <v>307</v>
      </c>
      <c r="E192" s="50">
        <v>8</v>
      </c>
      <c r="F192" s="52" t="s">
        <v>310</v>
      </c>
      <c r="G192" s="53">
        <v>198</v>
      </c>
      <c r="H192" s="53">
        <v>624</v>
      </c>
      <c r="I192" s="87">
        <v>75</v>
      </c>
      <c r="J192" s="87">
        <v>214</v>
      </c>
      <c r="K192" s="87">
        <v>33</v>
      </c>
      <c r="L192" s="87">
        <v>15</v>
      </c>
      <c r="M192" s="87">
        <v>10</v>
      </c>
      <c r="N192" s="87">
        <v>10</v>
      </c>
      <c r="O192" s="88">
        <f t="shared" si="98"/>
        <v>90</v>
      </c>
      <c r="P192" s="88">
        <f t="shared" si="99"/>
        <v>224</v>
      </c>
      <c r="Q192" s="88">
        <f t="shared" si="99"/>
        <v>43</v>
      </c>
      <c r="R192" s="88">
        <f t="shared" si="100"/>
        <v>357</v>
      </c>
      <c r="S192" s="88">
        <v>0.45</v>
      </c>
      <c r="T192" s="88">
        <v>0</v>
      </c>
      <c r="U192" s="88">
        <v>0</v>
      </c>
      <c r="V192" s="88">
        <v>90</v>
      </c>
      <c r="W192" s="88">
        <v>0</v>
      </c>
      <c r="X192" s="88">
        <v>0</v>
      </c>
      <c r="Y192" s="88">
        <v>0</v>
      </c>
      <c r="Z192" s="89">
        <v>90</v>
      </c>
      <c r="AA192" s="92">
        <v>20</v>
      </c>
      <c r="AB192" s="26">
        <f t="shared" si="95"/>
        <v>447</v>
      </c>
      <c r="AC192" s="58">
        <f t="shared" si="95"/>
        <v>20.45</v>
      </c>
      <c r="AD192" s="88">
        <v>198</v>
      </c>
      <c r="AE192" s="57">
        <f t="shared" si="90"/>
        <v>100</v>
      </c>
      <c r="AF192" s="88">
        <v>6</v>
      </c>
      <c r="AG192" s="88">
        <v>62</v>
      </c>
      <c r="AH192" s="88">
        <v>62</v>
      </c>
      <c r="AI192" s="88">
        <v>2</v>
      </c>
      <c r="AJ192" s="88"/>
      <c r="AK192" s="88"/>
      <c r="AL192" s="88"/>
      <c r="AM192" s="88"/>
      <c r="AN192" s="88"/>
      <c r="AO192" s="88"/>
      <c r="AP192" s="88">
        <v>4</v>
      </c>
      <c r="AQ192" s="88">
        <v>8.32</v>
      </c>
      <c r="AR192" s="98">
        <f t="shared" si="96"/>
        <v>4</v>
      </c>
      <c r="AS192" s="46">
        <f t="shared" si="96"/>
        <v>8.32</v>
      </c>
      <c r="AT192" s="57">
        <v>0</v>
      </c>
      <c r="AU192" s="57">
        <v>6.5</v>
      </c>
      <c r="AV192" s="57">
        <v>0</v>
      </c>
      <c r="AW192" s="57">
        <v>6.5</v>
      </c>
      <c r="AX192" s="100">
        <f t="shared" si="97"/>
        <v>13</v>
      </c>
      <c r="AY192" s="58">
        <f t="shared" si="88"/>
        <v>21.32</v>
      </c>
      <c r="AZ192" s="88"/>
      <c r="BA192" s="90">
        <f t="shared" si="89"/>
        <v>21.32</v>
      </c>
      <c r="BB192" s="55"/>
      <c r="BC192" s="55"/>
      <c r="BD192" s="55"/>
    </row>
    <row r="193" spans="1:56">
      <c r="A193" s="38" t="s">
        <v>187</v>
      </c>
      <c r="B193" s="39" t="s">
        <v>165</v>
      </c>
      <c r="C193" s="51" t="s">
        <v>300</v>
      </c>
      <c r="D193" s="51" t="s">
        <v>311</v>
      </c>
      <c r="E193" s="117">
        <v>9</v>
      </c>
      <c r="F193" s="52" t="s">
        <v>312</v>
      </c>
      <c r="G193" s="53">
        <v>70</v>
      </c>
      <c r="H193" s="53">
        <v>221</v>
      </c>
      <c r="I193" s="87">
        <v>137</v>
      </c>
      <c r="J193" s="87">
        <v>3</v>
      </c>
      <c r="K193" s="87">
        <v>9</v>
      </c>
      <c r="L193" s="87">
        <v>1</v>
      </c>
      <c r="M193" s="87">
        <v>0</v>
      </c>
      <c r="N193" s="87">
        <v>0</v>
      </c>
      <c r="O193" s="88">
        <f t="shared" si="98"/>
        <v>138</v>
      </c>
      <c r="P193" s="88">
        <f t="shared" si="99"/>
        <v>3</v>
      </c>
      <c r="Q193" s="88">
        <f t="shared" si="99"/>
        <v>9</v>
      </c>
      <c r="R193" s="88">
        <f t="shared" si="100"/>
        <v>150</v>
      </c>
      <c r="S193" s="88">
        <v>0.86</v>
      </c>
      <c r="T193" s="88">
        <v>77</v>
      </c>
      <c r="U193" s="88">
        <v>0.51</v>
      </c>
      <c r="V193" s="88">
        <v>61</v>
      </c>
      <c r="W193" s="88">
        <v>0.35</v>
      </c>
      <c r="X193" s="88">
        <v>0</v>
      </c>
      <c r="Y193" s="88">
        <v>0</v>
      </c>
      <c r="Z193" s="89">
        <v>130</v>
      </c>
      <c r="AA193" s="89">
        <v>41.32</v>
      </c>
      <c r="AB193" s="26">
        <f t="shared" si="95"/>
        <v>280</v>
      </c>
      <c r="AC193" s="58">
        <f t="shared" si="95"/>
        <v>42.18</v>
      </c>
      <c r="AD193" s="88">
        <v>70</v>
      </c>
      <c r="AE193" s="57">
        <f t="shared" si="90"/>
        <v>100</v>
      </c>
      <c r="AF193" s="88">
        <v>7</v>
      </c>
      <c r="AG193" s="88"/>
      <c r="AH193" s="88"/>
      <c r="AI193" s="88"/>
      <c r="AJ193" s="88"/>
      <c r="AK193" s="88"/>
      <c r="AL193" s="88"/>
      <c r="AM193" s="88"/>
      <c r="AN193" s="88"/>
      <c r="AO193" s="88"/>
      <c r="AP193" s="88">
        <v>68</v>
      </c>
      <c r="AQ193" s="88">
        <v>92.07</v>
      </c>
      <c r="AR193" s="98">
        <f t="shared" si="96"/>
        <v>68</v>
      </c>
      <c r="AS193" s="46">
        <f t="shared" si="96"/>
        <v>92.07</v>
      </c>
      <c r="AT193" s="88">
        <v>4.03</v>
      </c>
      <c r="AU193" s="57">
        <v>0</v>
      </c>
      <c r="AV193" s="88">
        <v>3.22</v>
      </c>
      <c r="AW193" s="88">
        <v>10.78</v>
      </c>
      <c r="AX193" s="100">
        <f t="shared" si="97"/>
        <v>18.03</v>
      </c>
      <c r="AY193" s="58">
        <f t="shared" si="88"/>
        <v>110.1</v>
      </c>
      <c r="AZ193" s="88">
        <v>0.54</v>
      </c>
      <c r="BA193" s="90">
        <f t="shared" si="89"/>
        <v>110.64</v>
      </c>
      <c r="BB193" s="55"/>
      <c r="BC193" s="55"/>
      <c r="BD193" s="55"/>
    </row>
    <row r="194" spans="1:56">
      <c r="A194" s="38" t="s">
        <v>187</v>
      </c>
      <c r="B194" s="39" t="s">
        <v>165</v>
      </c>
      <c r="C194" s="51" t="s">
        <v>300</v>
      </c>
      <c r="D194" s="51" t="s">
        <v>313</v>
      </c>
      <c r="E194" s="117">
        <v>10</v>
      </c>
      <c r="F194" s="52" t="s">
        <v>314</v>
      </c>
      <c r="G194" s="53">
        <v>162</v>
      </c>
      <c r="H194" s="53">
        <v>511</v>
      </c>
      <c r="I194" s="87">
        <v>328</v>
      </c>
      <c r="J194" s="87">
        <v>29</v>
      </c>
      <c r="K194" s="87">
        <v>32</v>
      </c>
      <c r="L194" s="87">
        <v>0</v>
      </c>
      <c r="M194" s="87">
        <v>0</v>
      </c>
      <c r="N194" s="87">
        <v>0</v>
      </c>
      <c r="O194" s="88">
        <f t="shared" si="98"/>
        <v>328</v>
      </c>
      <c r="P194" s="88">
        <f t="shared" si="99"/>
        <v>29</v>
      </c>
      <c r="Q194" s="88">
        <f t="shared" si="99"/>
        <v>32</v>
      </c>
      <c r="R194" s="88">
        <f t="shared" si="100"/>
        <v>389</v>
      </c>
      <c r="S194" s="88">
        <v>6.06</v>
      </c>
      <c r="T194" s="88">
        <v>200</v>
      </c>
      <c r="U194" s="88">
        <v>0.1</v>
      </c>
      <c r="V194" s="88">
        <v>128</v>
      </c>
      <c r="W194" s="88">
        <v>5</v>
      </c>
      <c r="X194" s="88">
        <v>15</v>
      </c>
      <c r="Y194" s="88">
        <v>3</v>
      </c>
      <c r="Z194" s="89">
        <v>660</v>
      </c>
      <c r="AA194" s="92">
        <v>70</v>
      </c>
      <c r="AB194" s="26">
        <f t="shared" si="95"/>
        <v>1049</v>
      </c>
      <c r="AC194" s="58">
        <f t="shared" si="95"/>
        <v>76.06</v>
      </c>
      <c r="AD194" s="88">
        <v>162</v>
      </c>
      <c r="AE194" s="57">
        <f t="shared" si="90"/>
        <v>100</v>
      </c>
      <c r="AF194" s="88">
        <v>8</v>
      </c>
      <c r="AG194" s="88">
        <v>186</v>
      </c>
      <c r="AH194" s="88">
        <v>184</v>
      </c>
      <c r="AI194" s="88"/>
      <c r="AJ194" s="88"/>
      <c r="AK194" s="88"/>
      <c r="AL194" s="88"/>
      <c r="AM194" s="88"/>
      <c r="AN194" s="88"/>
      <c r="AO194" s="88"/>
      <c r="AP194" s="88">
        <v>2</v>
      </c>
      <c r="AQ194" s="88">
        <v>1.42</v>
      </c>
      <c r="AR194" s="98">
        <f t="shared" si="96"/>
        <v>2</v>
      </c>
      <c r="AS194" s="46">
        <f t="shared" si="96"/>
        <v>1.42</v>
      </c>
      <c r="AT194" s="57">
        <v>71</v>
      </c>
      <c r="AU194" s="57">
        <v>4</v>
      </c>
      <c r="AV194" s="57">
        <v>0</v>
      </c>
      <c r="AW194" s="57">
        <v>24</v>
      </c>
      <c r="AX194" s="100">
        <f t="shared" si="97"/>
        <v>99</v>
      </c>
      <c r="AY194" s="58">
        <f t="shared" si="88"/>
        <v>100.42</v>
      </c>
      <c r="AZ194" s="57">
        <v>20</v>
      </c>
      <c r="BA194" s="90">
        <f t="shared" si="89"/>
        <v>120.42</v>
      </c>
      <c r="BB194" s="55"/>
      <c r="BC194" s="55"/>
      <c r="BD194" s="55"/>
    </row>
    <row r="195" spans="1:56">
      <c r="A195" s="38" t="s">
        <v>187</v>
      </c>
      <c r="B195" s="39" t="s">
        <v>165</v>
      </c>
      <c r="C195" s="51" t="s">
        <v>300</v>
      </c>
      <c r="D195" s="51" t="s">
        <v>315</v>
      </c>
      <c r="E195" s="50">
        <v>11</v>
      </c>
      <c r="F195" s="52" t="s">
        <v>317</v>
      </c>
      <c r="G195" s="53">
        <v>257</v>
      </c>
      <c r="H195" s="53">
        <v>809</v>
      </c>
      <c r="I195" s="87">
        <v>520</v>
      </c>
      <c r="J195" s="87">
        <v>31</v>
      </c>
      <c r="K195" s="87">
        <v>18</v>
      </c>
      <c r="L195" s="87">
        <v>0</v>
      </c>
      <c r="M195" s="87">
        <v>0</v>
      </c>
      <c r="N195" s="87">
        <v>0</v>
      </c>
      <c r="O195" s="88">
        <f t="shared" si="98"/>
        <v>520</v>
      </c>
      <c r="P195" s="88">
        <f t="shared" si="99"/>
        <v>31</v>
      </c>
      <c r="Q195" s="88">
        <f t="shared" si="99"/>
        <v>18</v>
      </c>
      <c r="R195" s="88">
        <f t="shared" si="100"/>
        <v>569</v>
      </c>
      <c r="S195" s="88">
        <v>28.13</v>
      </c>
      <c r="T195" s="88">
        <v>40</v>
      </c>
      <c r="U195" s="88">
        <v>4.1500000000000004</v>
      </c>
      <c r="V195" s="88">
        <v>480</v>
      </c>
      <c r="W195" s="88">
        <v>23.98</v>
      </c>
      <c r="X195" s="88">
        <v>0</v>
      </c>
      <c r="Y195" s="88">
        <v>0</v>
      </c>
      <c r="Z195" s="89">
        <v>1670</v>
      </c>
      <c r="AA195" s="92">
        <v>476.42</v>
      </c>
      <c r="AB195" s="26">
        <f t="shared" si="95"/>
        <v>2239</v>
      </c>
      <c r="AC195" s="58">
        <f t="shared" si="95"/>
        <v>504.55</v>
      </c>
      <c r="AD195" s="88">
        <v>257</v>
      </c>
      <c r="AE195" s="57">
        <f t="shared" si="90"/>
        <v>100</v>
      </c>
      <c r="AF195" s="88">
        <v>9</v>
      </c>
      <c r="AG195" s="88"/>
      <c r="AH195" s="88"/>
      <c r="AI195" s="88"/>
      <c r="AJ195" s="88"/>
      <c r="AK195" s="88"/>
      <c r="AL195" s="88"/>
      <c r="AM195" s="88"/>
      <c r="AN195" s="88"/>
      <c r="AO195" s="88"/>
      <c r="AP195" s="88">
        <v>14</v>
      </c>
      <c r="AQ195" s="88">
        <v>5.32</v>
      </c>
      <c r="AR195" s="98">
        <f t="shared" si="96"/>
        <v>14</v>
      </c>
      <c r="AS195" s="46">
        <f t="shared" si="96"/>
        <v>5.32</v>
      </c>
      <c r="AT195" s="88">
        <v>5.5</v>
      </c>
      <c r="AU195" s="57">
        <v>15.18</v>
      </c>
      <c r="AV195" s="57">
        <v>6.71</v>
      </c>
      <c r="AW195" s="57">
        <v>88.91</v>
      </c>
      <c r="AX195" s="100">
        <f t="shared" si="97"/>
        <v>116.3</v>
      </c>
      <c r="AY195" s="58">
        <f t="shared" si="88"/>
        <v>121.62</v>
      </c>
      <c r="AZ195" s="57">
        <v>10</v>
      </c>
      <c r="BA195" s="90">
        <f t="shared" si="89"/>
        <v>131.62</v>
      </c>
      <c r="BB195" s="55">
        <v>2</v>
      </c>
      <c r="BC195" s="55">
        <v>1.66</v>
      </c>
      <c r="BD195" s="55"/>
    </row>
    <row r="196" spans="1:56">
      <c r="A196" s="38" t="s">
        <v>187</v>
      </c>
      <c r="B196" s="39" t="s">
        <v>165</v>
      </c>
      <c r="C196" s="51" t="s">
        <v>300</v>
      </c>
      <c r="D196" s="102" t="s">
        <v>315</v>
      </c>
      <c r="E196" s="117">
        <v>12</v>
      </c>
      <c r="F196" s="103" t="s">
        <v>318</v>
      </c>
      <c r="G196" s="121">
        <v>153</v>
      </c>
      <c r="H196" s="121">
        <v>482</v>
      </c>
      <c r="I196" s="118">
        <v>206</v>
      </c>
      <c r="J196" s="118">
        <v>3</v>
      </c>
      <c r="K196" s="118">
        <v>11</v>
      </c>
      <c r="L196" s="118">
        <v>0</v>
      </c>
      <c r="M196" s="118">
        <v>0</v>
      </c>
      <c r="N196" s="118">
        <v>0</v>
      </c>
      <c r="O196" s="88">
        <f>I196+L196</f>
        <v>206</v>
      </c>
      <c r="P196" s="88">
        <f>M196+J196</f>
        <v>3</v>
      </c>
      <c r="Q196" s="88">
        <f>N196+K196</f>
        <v>11</v>
      </c>
      <c r="R196" s="88">
        <f>SUM(O196:Q196)</f>
        <v>220</v>
      </c>
      <c r="S196" s="88">
        <v>3.35</v>
      </c>
      <c r="T196" s="88">
        <v>104</v>
      </c>
      <c r="U196" s="88">
        <v>0.5</v>
      </c>
      <c r="V196" s="88">
        <v>102</v>
      </c>
      <c r="W196" s="88">
        <v>2.85</v>
      </c>
      <c r="X196" s="88">
        <v>0</v>
      </c>
      <c r="Y196" s="88">
        <v>0</v>
      </c>
      <c r="Z196" s="89">
        <v>560</v>
      </c>
      <c r="AA196" s="92">
        <v>86.68</v>
      </c>
      <c r="AB196" s="26">
        <f t="shared" si="95"/>
        <v>780</v>
      </c>
      <c r="AC196" s="58">
        <f t="shared" si="95"/>
        <v>90.03</v>
      </c>
      <c r="AD196" s="88">
        <v>153</v>
      </c>
      <c r="AE196" s="57">
        <f>AD196/G196*100</f>
        <v>100</v>
      </c>
      <c r="AF196" s="88">
        <v>10</v>
      </c>
      <c r="AG196" s="88">
        <v>86</v>
      </c>
      <c r="AH196" s="88">
        <v>86</v>
      </c>
      <c r="AI196" s="88">
        <v>45</v>
      </c>
      <c r="AJ196" s="88"/>
      <c r="AK196" s="88"/>
      <c r="AL196" s="88"/>
      <c r="AM196" s="88"/>
      <c r="AN196" s="88"/>
      <c r="AO196" s="88"/>
      <c r="AP196" s="88">
        <v>13</v>
      </c>
      <c r="AQ196" s="88">
        <v>2.1800000000000002</v>
      </c>
      <c r="AR196" s="98">
        <f>AP196+AN196+AL196+AJ196</f>
        <v>13</v>
      </c>
      <c r="AS196" s="46">
        <f>AQ196+AO196+AM196+AK196</f>
        <v>2.1800000000000002</v>
      </c>
      <c r="AT196" s="88">
        <v>2.1800000000000002</v>
      </c>
      <c r="AU196" s="88">
        <v>1.1200000000000001</v>
      </c>
      <c r="AV196" s="57">
        <v>0</v>
      </c>
      <c r="AW196" s="57">
        <v>2.63</v>
      </c>
      <c r="AX196" s="100">
        <f>SUM(AT196:AW196)</f>
        <v>5.93</v>
      </c>
      <c r="AY196" s="58">
        <f t="shared" si="88"/>
        <v>8.11</v>
      </c>
      <c r="AZ196" s="57">
        <v>1.5</v>
      </c>
      <c r="BA196" s="90">
        <f t="shared" si="89"/>
        <v>9.61</v>
      </c>
      <c r="BB196" s="55"/>
      <c r="BC196" s="55"/>
      <c r="BD196" s="55"/>
    </row>
    <row r="197" spans="1:56">
      <c r="A197" s="38" t="s">
        <v>187</v>
      </c>
      <c r="B197" s="39" t="s">
        <v>165</v>
      </c>
      <c r="C197" s="51" t="s">
        <v>300</v>
      </c>
      <c r="D197" s="102" t="s">
        <v>276</v>
      </c>
      <c r="E197" s="117">
        <v>13</v>
      </c>
      <c r="F197" s="103" t="s">
        <v>276</v>
      </c>
      <c r="G197" s="121">
        <v>185</v>
      </c>
      <c r="H197" s="121">
        <v>582</v>
      </c>
      <c r="I197" s="118">
        <v>235</v>
      </c>
      <c r="J197" s="118">
        <v>105</v>
      </c>
      <c r="K197" s="118">
        <v>260</v>
      </c>
      <c r="L197" s="118">
        <v>0</v>
      </c>
      <c r="M197" s="118">
        <v>0</v>
      </c>
      <c r="N197" s="118">
        <v>0</v>
      </c>
      <c r="O197" s="88">
        <f t="shared" si="98"/>
        <v>235</v>
      </c>
      <c r="P197" s="88">
        <f t="shared" si="99"/>
        <v>105</v>
      </c>
      <c r="Q197" s="88">
        <f t="shared" si="99"/>
        <v>260</v>
      </c>
      <c r="R197" s="88">
        <f t="shared" si="100"/>
        <v>600</v>
      </c>
      <c r="S197" s="88">
        <v>1.54</v>
      </c>
      <c r="T197" s="88">
        <v>190</v>
      </c>
      <c r="U197" s="88">
        <v>0</v>
      </c>
      <c r="V197" s="88">
        <v>45</v>
      </c>
      <c r="W197" s="88">
        <v>0.04</v>
      </c>
      <c r="X197" s="88">
        <v>0</v>
      </c>
      <c r="Y197" s="88">
        <v>0</v>
      </c>
      <c r="Z197" s="91">
        <v>102</v>
      </c>
      <c r="AA197" s="105">
        <v>121</v>
      </c>
      <c r="AB197" s="26">
        <f t="shared" si="95"/>
        <v>702</v>
      </c>
      <c r="AC197" s="58">
        <f t="shared" si="95"/>
        <v>122.54</v>
      </c>
      <c r="AD197" s="91">
        <v>185</v>
      </c>
      <c r="AE197" s="57">
        <f t="shared" si="90"/>
        <v>100</v>
      </c>
      <c r="AF197" s="91">
        <v>11</v>
      </c>
      <c r="AG197" s="88">
        <v>441</v>
      </c>
      <c r="AH197" s="88">
        <v>405</v>
      </c>
      <c r="AI197" s="88">
        <v>198</v>
      </c>
      <c r="AJ197" s="88"/>
      <c r="AK197" s="88"/>
      <c r="AL197" s="88"/>
      <c r="AM197" s="88"/>
      <c r="AN197" s="88"/>
      <c r="AO197" s="88"/>
      <c r="AP197" s="88">
        <v>47</v>
      </c>
      <c r="AQ197" s="57">
        <v>73</v>
      </c>
      <c r="AR197" s="98">
        <f t="shared" si="96"/>
        <v>47</v>
      </c>
      <c r="AS197" s="46">
        <f t="shared" si="96"/>
        <v>73</v>
      </c>
      <c r="AT197" s="57">
        <v>2</v>
      </c>
      <c r="AU197" s="57">
        <v>4</v>
      </c>
      <c r="AV197" s="57">
        <v>1</v>
      </c>
      <c r="AW197" s="57">
        <v>119</v>
      </c>
      <c r="AX197" s="100">
        <f t="shared" si="97"/>
        <v>126</v>
      </c>
      <c r="AY197" s="58">
        <f t="shared" si="88"/>
        <v>199</v>
      </c>
      <c r="AZ197" s="57">
        <v>23</v>
      </c>
      <c r="BA197" s="90">
        <f t="shared" si="89"/>
        <v>222</v>
      </c>
      <c r="BB197" s="55"/>
      <c r="BC197" s="55"/>
      <c r="BD197" s="55"/>
    </row>
    <row r="198" spans="1:56">
      <c r="A198" s="38" t="s">
        <v>187</v>
      </c>
      <c r="B198" s="39" t="s">
        <v>165</v>
      </c>
      <c r="C198" s="51" t="s">
        <v>300</v>
      </c>
      <c r="D198" s="102" t="s">
        <v>276</v>
      </c>
      <c r="E198" s="50">
        <v>14</v>
      </c>
      <c r="F198" s="67" t="s">
        <v>319</v>
      </c>
      <c r="G198" s="68">
        <v>725</v>
      </c>
      <c r="H198" s="69">
        <v>2546</v>
      </c>
      <c r="I198" s="118">
        <v>109</v>
      </c>
      <c r="J198" s="118">
        <v>98</v>
      </c>
      <c r="K198" s="118">
        <v>269</v>
      </c>
      <c r="L198" s="118">
        <v>2</v>
      </c>
      <c r="M198" s="118">
        <v>0</v>
      </c>
      <c r="N198" s="118">
        <v>1</v>
      </c>
      <c r="O198" s="88">
        <f t="shared" si="98"/>
        <v>111</v>
      </c>
      <c r="P198" s="88">
        <f t="shared" si="99"/>
        <v>98</v>
      </c>
      <c r="Q198" s="88">
        <f t="shared" si="99"/>
        <v>270</v>
      </c>
      <c r="R198" s="118">
        <f t="shared" si="100"/>
        <v>479</v>
      </c>
      <c r="S198" s="105">
        <v>1.02</v>
      </c>
      <c r="T198" s="118">
        <v>10</v>
      </c>
      <c r="U198" s="118">
        <v>0</v>
      </c>
      <c r="V198" s="118">
        <v>101</v>
      </c>
      <c r="W198" s="105">
        <v>0.1</v>
      </c>
      <c r="X198" s="118">
        <v>0</v>
      </c>
      <c r="Y198" s="118">
        <v>0</v>
      </c>
      <c r="Z198" s="91">
        <v>1633</v>
      </c>
      <c r="AA198" s="105">
        <v>244</v>
      </c>
      <c r="AB198" s="26">
        <f t="shared" si="95"/>
        <v>2112</v>
      </c>
      <c r="AC198" s="58">
        <f t="shared" si="95"/>
        <v>245.02</v>
      </c>
      <c r="AD198" s="91">
        <v>625</v>
      </c>
      <c r="AE198" s="57">
        <f t="shared" si="90"/>
        <v>86.206896551724128</v>
      </c>
      <c r="AF198" s="91"/>
      <c r="AG198" s="88">
        <v>310</v>
      </c>
      <c r="AH198" s="88">
        <v>306</v>
      </c>
      <c r="AI198" s="88">
        <v>45</v>
      </c>
      <c r="AJ198" s="88"/>
      <c r="AK198" s="88"/>
      <c r="AL198" s="88"/>
      <c r="AM198" s="88"/>
      <c r="AN198" s="88"/>
      <c r="AO198" s="88"/>
      <c r="AP198" s="88">
        <v>76</v>
      </c>
      <c r="AQ198" s="57">
        <v>105</v>
      </c>
      <c r="AR198" s="98">
        <f t="shared" si="96"/>
        <v>76</v>
      </c>
      <c r="AS198" s="46">
        <f t="shared" si="96"/>
        <v>105</v>
      </c>
      <c r="AT198" s="57">
        <v>5</v>
      </c>
      <c r="AU198" s="57">
        <v>25</v>
      </c>
      <c r="AV198" s="57">
        <v>3</v>
      </c>
      <c r="AW198" s="57">
        <v>8</v>
      </c>
      <c r="AX198" s="100">
        <f t="shared" si="97"/>
        <v>41</v>
      </c>
      <c r="AY198" s="58">
        <f t="shared" si="88"/>
        <v>146</v>
      </c>
      <c r="AZ198" s="57">
        <v>4</v>
      </c>
      <c r="BA198" s="90">
        <f t="shared" si="89"/>
        <v>150</v>
      </c>
      <c r="BB198" s="55"/>
      <c r="BC198" s="55"/>
      <c r="BD198" s="55"/>
    </row>
    <row r="199" spans="1:56">
      <c r="A199" s="38" t="s">
        <v>187</v>
      </c>
      <c r="B199" s="39" t="s">
        <v>165</v>
      </c>
      <c r="C199" s="51" t="s">
        <v>300</v>
      </c>
      <c r="D199" s="102" t="s">
        <v>276</v>
      </c>
      <c r="E199" s="117">
        <v>15</v>
      </c>
      <c r="F199" s="67" t="s">
        <v>127</v>
      </c>
      <c r="G199" s="68">
        <v>760</v>
      </c>
      <c r="H199" s="69">
        <v>2668</v>
      </c>
      <c r="I199" s="118">
        <v>384</v>
      </c>
      <c r="J199" s="118">
        <v>101</v>
      </c>
      <c r="K199" s="118">
        <v>281</v>
      </c>
      <c r="L199" s="118">
        <v>2</v>
      </c>
      <c r="M199" s="118">
        <v>0</v>
      </c>
      <c r="N199" s="118">
        <v>1</v>
      </c>
      <c r="O199" s="88">
        <f t="shared" si="98"/>
        <v>386</v>
      </c>
      <c r="P199" s="88">
        <f t="shared" si="99"/>
        <v>101</v>
      </c>
      <c r="Q199" s="88">
        <f t="shared" si="99"/>
        <v>282</v>
      </c>
      <c r="R199" s="118">
        <f t="shared" si="100"/>
        <v>769</v>
      </c>
      <c r="S199" s="105">
        <v>1.98</v>
      </c>
      <c r="T199" s="118">
        <v>0</v>
      </c>
      <c r="U199" s="118">
        <v>0</v>
      </c>
      <c r="V199" s="118">
        <v>386</v>
      </c>
      <c r="W199" s="105">
        <v>0.45</v>
      </c>
      <c r="X199" s="118">
        <v>0</v>
      </c>
      <c r="Y199" s="118">
        <v>0</v>
      </c>
      <c r="Z199" s="91">
        <v>1549</v>
      </c>
      <c r="AA199" s="105">
        <v>35</v>
      </c>
      <c r="AB199" s="26">
        <f t="shared" si="95"/>
        <v>2318</v>
      </c>
      <c r="AC199" s="58">
        <f t="shared" si="95"/>
        <v>36.979999999999997</v>
      </c>
      <c r="AD199" s="91">
        <v>625</v>
      </c>
      <c r="AE199" s="57">
        <f t="shared" si="90"/>
        <v>82.23684210526315</v>
      </c>
      <c r="AF199" s="91"/>
      <c r="AG199" s="88">
        <v>110</v>
      </c>
      <c r="AH199" s="88">
        <v>110</v>
      </c>
      <c r="AI199" s="88"/>
      <c r="AJ199" s="88"/>
      <c r="AK199" s="88"/>
      <c r="AL199" s="88"/>
      <c r="AM199" s="88"/>
      <c r="AN199" s="88"/>
      <c r="AO199" s="88"/>
      <c r="AP199" s="88">
        <v>46</v>
      </c>
      <c r="AQ199" s="57">
        <v>48</v>
      </c>
      <c r="AR199" s="98">
        <f t="shared" si="96"/>
        <v>46</v>
      </c>
      <c r="AS199" s="46">
        <f t="shared" si="96"/>
        <v>48</v>
      </c>
      <c r="AT199" s="57"/>
      <c r="AU199" s="57"/>
      <c r="AV199" s="57"/>
      <c r="AW199" s="88"/>
      <c r="AX199" s="100">
        <f t="shared" si="97"/>
        <v>0</v>
      </c>
      <c r="AY199" s="58">
        <f t="shared" si="88"/>
        <v>48</v>
      </c>
      <c r="AZ199" s="88"/>
      <c r="BA199" s="90">
        <f t="shared" si="89"/>
        <v>48</v>
      </c>
      <c r="BB199" s="55"/>
      <c r="BC199" s="55"/>
      <c r="BD199" s="55"/>
    </row>
    <row r="200" spans="1:56">
      <c r="A200" s="38" t="s">
        <v>187</v>
      </c>
      <c r="B200" s="39" t="s">
        <v>165</v>
      </c>
      <c r="C200" s="51" t="s">
        <v>300</v>
      </c>
      <c r="D200" s="51" t="s">
        <v>320</v>
      </c>
      <c r="E200" s="117">
        <v>16</v>
      </c>
      <c r="F200" s="52" t="s">
        <v>321</v>
      </c>
      <c r="G200" s="53">
        <v>193</v>
      </c>
      <c r="H200" s="53">
        <v>607</v>
      </c>
      <c r="I200" s="87">
        <v>119</v>
      </c>
      <c r="J200" s="87">
        <v>0</v>
      </c>
      <c r="K200" s="87">
        <v>0</v>
      </c>
      <c r="L200" s="87">
        <v>1</v>
      </c>
      <c r="M200" s="87">
        <v>3</v>
      </c>
      <c r="N200" s="87">
        <v>4</v>
      </c>
      <c r="O200" s="88">
        <f t="shared" si="98"/>
        <v>120</v>
      </c>
      <c r="P200" s="88">
        <f t="shared" si="99"/>
        <v>3</v>
      </c>
      <c r="Q200" s="88">
        <f t="shared" si="99"/>
        <v>4</v>
      </c>
      <c r="R200" s="88">
        <f t="shared" si="100"/>
        <v>127</v>
      </c>
      <c r="S200" s="88">
        <v>17.95</v>
      </c>
      <c r="T200" s="88">
        <v>115</v>
      </c>
      <c r="U200" s="88">
        <v>0.01</v>
      </c>
      <c r="V200" s="88">
        <v>5</v>
      </c>
      <c r="W200" s="88">
        <v>0.02</v>
      </c>
      <c r="X200" s="88">
        <v>0</v>
      </c>
      <c r="Y200" s="88">
        <v>0</v>
      </c>
      <c r="Z200" s="89">
        <v>162</v>
      </c>
      <c r="AA200" s="89">
        <v>17.5</v>
      </c>
      <c r="AB200" s="26">
        <f t="shared" si="95"/>
        <v>289</v>
      </c>
      <c r="AC200" s="58">
        <f t="shared" si="95"/>
        <v>35.450000000000003</v>
      </c>
      <c r="AD200" s="88">
        <v>193</v>
      </c>
      <c r="AE200" s="57">
        <f t="shared" si="90"/>
        <v>100</v>
      </c>
      <c r="AF200" s="88">
        <v>12</v>
      </c>
      <c r="AG200" s="88">
        <v>112</v>
      </c>
      <c r="AH200" s="88">
        <v>112</v>
      </c>
      <c r="AI200" s="88">
        <v>101</v>
      </c>
      <c r="AJ200" s="88"/>
      <c r="AK200" s="88"/>
      <c r="AL200" s="88"/>
      <c r="AM200" s="88"/>
      <c r="AN200" s="88"/>
      <c r="AO200" s="88"/>
      <c r="AP200" s="88">
        <v>180</v>
      </c>
      <c r="AQ200" s="57">
        <v>32</v>
      </c>
      <c r="AR200" s="98">
        <f t="shared" si="96"/>
        <v>180</v>
      </c>
      <c r="AS200" s="46">
        <f t="shared" si="96"/>
        <v>32</v>
      </c>
      <c r="AT200" s="57">
        <v>7</v>
      </c>
      <c r="AU200" s="57">
        <v>0</v>
      </c>
      <c r="AV200" s="57">
        <v>0</v>
      </c>
      <c r="AW200" s="57">
        <v>7</v>
      </c>
      <c r="AX200" s="100">
        <f t="shared" si="97"/>
        <v>14</v>
      </c>
      <c r="AY200" s="58">
        <f t="shared" si="88"/>
        <v>46</v>
      </c>
      <c r="AZ200" s="57">
        <v>2</v>
      </c>
      <c r="BA200" s="90">
        <f t="shared" si="89"/>
        <v>48</v>
      </c>
      <c r="BB200" s="55"/>
      <c r="BC200" s="55"/>
      <c r="BD200" s="55"/>
    </row>
    <row r="201" spans="1:56">
      <c r="A201" s="38" t="s">
        <v>187</v>
      </c>
      <c r="B201" s="39" t="s">
        <v>165</v>
      </c>
      <c r="C201" s="51" t="s">
        <v>300</v>
      </c>
      <c r="D201" s="51" t="s">
        <v>322</v>
      </c>
      <c r="E201" s="50">
        <v>17</v>
      </c>
      <c r="F201" s="52" t="s">
        <v>300</v>
      </c>
      <c r="G201" s="53">
        <v>192</v>
      </c>
      <c r="H201" s="53">
        <v>602</v>
      </c>
      <c r="I201" s="87">
        <v>129</v>
      </c>
      <c r="J201" s="87">
        <v>44</v>
      </c>
      <c r="K201" s="87">
        <v>38</v>
      </c>
      <c r="L201" s="87">
        <v>3</v>
      </c>
      <c r="M201" s="87">
        <v>0</v>
      </c>
      <c r="N201" s="87">
        <v>0</v>
      </c>
      <c r="O201" s="88">
        <f t="shared" si="98"/>
        <v>132</v>
      </c>
      <c r="P201" s="88">
        <f t="shared" si="99"/>
        <v>44</v>
      </c>
      <c r="Q201" s="88">
        <f t="shared" si="99"/>
        <v>38</v>
      </c>
      <c r="R201" s="88">
        <f t="shared" si="100"/>
        <v>214</v>
      </c>
      <c r="S201" s="88">
        <v>3.54</v>
      </c>
      <c r="T201" s="88">
        <v>98</v>
      </c>
      <c r="U201" s="88">
        <v>1.5</v>
      </c>
      <c r="V201" s="88">
        <v>34</v>
      </c>
      <c r="W201" s="88">
        <v>0.3</v>
      </c>
      <c r="X201" s="88">
        <v>0</v>
      </c>
      <c r="Y201" s="88">
        <v>4</v>
      </c>
      <c r="Z201" s="89">
        <v>840</v>
      </c>
      <c r="AA201" s="358">
        <v>158</v>
      </c>
      <c r="AB201" s="26">
        <f t="shared" si="95"/>
        <v>1054</v>
      </c>
      <c r="AC201" s="58">
        <f t="shared" si="95"/>
        <v>161.54</v>
      </c>
      <c r="AD201" s="88">
        <v>192</v>
      </c>
      <c r="AE201" s="57">
        <f t="shared" si="90"/>
        <v>100</v>
      </c>
      <c r="AF201" s="88">
        <v>13</v>
      </c>
      <c r="AG201" s="88"/>
      <c r="AH201" s="88"/>
      <c r="AI201" s="88"/>
      <c r="AJ201" s="88">
        <v>1</v>
      </c>
      <c r="AK201" s="416">
        <v>4.0000000000000001E-3</v>
      </c>
      <c r="AL201" s="88"/>
      <c r="AM201" s="88"/>
      <c r="AN201" s="88">
        <v>32</v>
      </c>
      <c r="AO201" s="88">
        <v>4.01</v>
      </c>
      <c r="AP201" s="88">
        <v>198</v>
      </c>
      <c r="AQ201" s="57">
        <v>13.5</v>
      </c>
      <c r="AR201" s="98">
        <f t="shared" si="96"/>
        <v>231</v>
      </c>
      <c r="AS201" s="46">
        <f t="shared" si="96"/>
        <v>17.513999999999999</v>
      </c>
      <c r="AT201" s="57">
        <v>39.5</v>
      </c>
      <c r="AU201" s="57">
        <v>126.25</v>
      </c>
      <c r="AV201" s="57">
        <v>38.15</v>
      </c>
      <c r="AW201" s="57">
        <v>0</v>
      </c>
      <c r="AX201" s="100">
        <f t="shared" si="97"/>
        <v>203.9</v>
      </c>
      <c r="AY201" s="58">
        <f t="shared" si="88"/>
        <v>221.41400000000002</v>
      </c>
      <c r="AZ201" s="88">
        <v>223.24</v>
      </c>
      <c r="BA201" s="90">
        <f t="shared" si="89"/>
        <v>444.654</v>
      </c>
      <c r="BB201" s="55">
        <v>3</v>
      </c>
      <c r="BC201" s="58">
        <v>2</v>
      </c>
      <c r="BD201" s="55"/>
    </row>
    <row r="202" spans="1:56">
      <c r="A202" s="38" t="s">
        <v>187</v>
      </c>
      <c r="B202" s="39" t="s">
        <v>165</v>
      </c>
      <c r="C202" s="51" t="s">
        <v>300</v>
      </c>
      <c r="D202" s="51" t="s">
        <v>322</v>
      </c>
      <c r="E202" s="117">
        <v>18</v>
      </c>
      <c r="F202" s="52" t="s">
        <v>326</v>
      </c>
      <c r="G202" s="53">
        <v>18</v>
      </c>
      <c r="H202" s="53">
        <v>63</v>
      </c>
      <c r="I202" s="87">
        <v>30</v>
      </c>
      <c r="J202" s="87">
        <v>0</v>
      </c>
      <c r="K202" s="87">
        <v>8</v>
      </c>
      <c r="L202" s="87">
        <v>0</v>
      </c>
      <c r="M202" s="87">
        <v>0</v>
      </c>
      <c r="N202" s="87">
        <v>0</v>
      </c>
      <c r="O202" s="88">
        <f t="shared" si="98"/>
        <v>30</v>
      </c>
      <c r="P202" s="88">
        <f t="shared" si="99"/>
        <v>0</v>
      </c>
      <c r="Q202" s="88">
        <f t="shared" si="99"/>
        <v>8</v>
      </c>
      <c r="R202" s="88">
        <f t="shared" si="100"/>
        <v>38</v>
      </c>
      <c r="S202" s="88">
        <v>1.55</v>
      </c>
      <c r="T202" s="88">
        <v>7</v>
      </c>
      <c r="U202" s="88">
        <v>0.25</v>
      </c>
      <c r="V202" s="88">
        <v>23</v>
      </c>
      <c r="W202" s="88">
        <v>0.95</v>
      </c>
      <c r="X202" s="88">
        <v>0</v>
      </c>
      <c r="Y202" s="88">
        <v>4</v>
      </c>
      <c r="Z202" s="89">
        <v>48</v>
      </c>
      <c r="AA202" s="89">
        <v>5.0999999999999996</v>
      </c>
      <c r="AB202" s="26">
        <f t="shared" si="95"/>
        <v>86</v>
      </c>
      <c r="AC202" s="58">
        <f t="shared" si="95"/>
        <v>6.6499999999999995</v>
      </c>
      <c r="AD202" s="88">
        <v>18</v>
      </c>
      <c r="AE202" s="57">
        <f t="shared" si="90"/>
        <v>100</v>
      </c>
      <c r="AF202" s="88">
        <v>14</v>
      </c>
      <c r="AG202" s="88">
        <v>7</v>
      </c>
      <c r="AH202" s="88">
        <v>7</v>
      </c>
      <c r="AI202" s="88">
        <v>6</v>
      </c>
      <c r="AJ202" s="88"/>
      <c r="AK202" s="88"/>
      <c r="AL202" s="88"/>
      <c r="AM202" s="88"/>
      <c r="AN202" s="88"/>
      <c r="AO202" s="88"/>
      <c r="AP202" s="88"/>
      <c r="AQ202" s="57"/>
      <c r="AR202" s="98">
        <f t="shared" si="96"/>
        <v>0</v>
      </c>
      <c r="AS202" s="46">
        <f t="shared" si="96"/>
        <v>0</v>
      </c>
      <c r="AT202" s="88"/>
      <c r="AU202" s="88"/>
      <c r="AV202" s="88"/>
      <c r="AW202" s="88"/>
      <c r="AX202" s="100">
        <f t="shared" si="97"/>
        <v>0</v>
      </c>
      <c r="AY202" s="58">
        <f t="shared" si="88"/>
        <v>0</v>
      </c>
      <c r="AZ202" s="88"/>
      <c r="BA202" s="90">
        <f t="shared" si="89"/>
        <v>0</v>
      </c>
      <c r="BB202" s="55"/>
      <c r="BC202" s="55"/>
      <c r="BD202" s="55"/>
    </row>
    <row r="203" spans="1:56">
      <c r="A203" s="38" t="s">
        <v>187</v>
      </c>
      <c r="B203" s="39" t="s">
        <v>165</v>
      </c>
      <c r="C203" s="51" t="s">
        <v>300</v>
      </c>
      <c r="D203" s="51" t="s">
        <v>322</v>
      </c>
      <c r="E203" s="117">
        <v>19</v>
      </c>
      <c r="F203" s="52" t="s">
        <v>328</v>
      </c>
      <c r="G203" s="50">
        <v>500</v>
      </c>
      <c r="H203" s="50">
        <v>1754</v>
      </c>
      <c r="I203" s="87">
        <v>135</v>
      </c>
      <c r="J203" s="87">
        <v>82</v>
      </c>
      <c r="K203" s="87">
        <v>5</v>
      </c>
      <c r="L203" s="87">
        <v>7</v>
      </c>
      <c r="M203" s="87">
        <v>0</v>
      </c>
      <c r="N203" s="87">
        <v>0</v>
      </c>
      <c r="O203" s="88">
        <f t="shared" si="98"/>
        <v>142</v>
      </c>
      <c r="P203" s="88">
        <f t="shared" si="99"/>
        <v>82</v>
      </c>
      <c r="Q203" s="88">
        <f t="shared" si="99"/>
        <v>5</v>
      </c>
      <c r="R203" s="88">
        <f t="shared" si="100"/>
        <v>229</v>
      </c>
      <c r="S203" s="88">
        <v>4.5</v>
      </c>
      <c r="T203" s="88">
        <v>5</v>
      </c>
      <c r="U203" s="88">
        <v>0</v>
      </c>
      <c r="V203" s="88">
        <v>137</v>
      </c>
      <c r="W203" s="88">
        <v>3.95</v>
      </c>
      <c r="X203" s="88">
        <v>0</v>
      </c>
      <c r="Y203" s="88">
        <v>5</v>
      </c>
      <c r="Z203" s="89">
        <v>567</v>
      </c>
      <c r="AA203" s="92">
        <v>8</v>
      </c>
      <c r="AB203" s="26">
        <f t="shared" si="95"/>
        <v>796</v>
      </c>
      <c r="AC203" s="58">
        <f t="shared" si="95"/>
        <v>12.5</v>
      </c>
      <c r="AD203" s="88">
        <v>490</v>
      </c>
      <c r="AE203" s="57">
        <f t="shared" si="90"/>
        <v>98</v>
      </c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>
        <v>13</v>
      </c>
      <c r="AQ203" s="88">
        <v>18.600000000000001</v>
      </c>
      <c r="AR203" s="98">
        <f t="shared" si="96"/>
        <v>13</v>
      </c>
      <c r="AS203" s="46">
        <f t="shared" si="96"/>
        <v>18.600000000000001</v>
      </c>
      <c r="AT203" s="88"/>
      <c r="AU203" s="88"/>
      <c r="AV203" s="88"/>
      <c r="AW203" s="88"/>
      <c r="AX203" s="100">
        <f t="shared" si="97"/>
        <v>0</v>
      </c>
      <c r="AY203" s="58">
        <f t="shared" si="88"/>
        <v>18.600000000000001</v>
      </c>
      <c r="AZ203" s="88">
        <v>3.41</v>
      </c>
      <c r="BA203" s="90">
        <f t="shared" si="89"/>
        <v>22.01</v>
      </c>
      <c r="BB203" s="55"/>
      <c r="BC203" s="55"/>
      <c r="BD203" s="55"/>
    </row>
    <row r="204" spans="1:56">
      <c r="A204" s="38" t="s">
        <v>187</v>
      </c>
      <c r="B204" s="39" t="s">
        <v>165</v>
      </c>
      <c r="C204" s="51" t="s">
        <v>300</v>
      </c>
      <c r="D204" s="51" t="s">
        <v>622</v>
      </c>
      <c r="E204" s="50">
        <v>20</v>
      </c>
      <c r="F204" s="52" t="s">
        <v>327</v>
      </c>
      <c r="G204" s="53">
        <v>155</v>
      </c>
      <c r="H204" s="53">
        <v>486</v>
      </c>
      <c r="I204" s="87">
        <v>120</v>
      </c>
      <c r="J204" s="87">
        <v>44</v>
      </c>
      <c r="K204" s="87">
        <v>527</v>
      </c>
      <c r="L204" s="87">
        <v>3</v>
      </c>
      <c r="M204" s="87">
        <v>0</v>
      </c>
      <c r="N204" s="87">
        <v>0</v>
      </c>
      <c r="O204" s="88">
        <f>I204+L204</f>
        <v>123</v>
      </c>
      <c r="P204" s="88">
        <f>M204+J204</f>
        <v>44</v>
      </c>
      <c r="Q204" s="88">
        <f>N204+K204</f>
        <v>527</v>
      </c>
      <c r="R204" s="88">
        <f>SUM(O204:Q204)</f>
        <v>694</v>
      </c>
      <c r="S204" s="88">
        <v>20.6</v>
      </c>
      <c r="T204" s="88">
        <v>116</v>
      </c>
      <c r="U204" s="88">
        <v>0.5</v>
      </c>
      <c r="V204" s="88">
        <v>7</v>
      </c>
      <c r="W204" s="88">
        <v>0.1</v>
      </c>
      <c r="X204" s="88">
        <v>0</v>
      </c>
      <c r="Y204" s="88">
        <v>3</v>
      </c>
      <c r="Z204" s="89">
        <v>450</v>
      </c>
      <c r="AA204" s="92">
        <v>90</v>
      </c>
      <c r="AB204" s="26">
        <f t="shared" si="95"/>
        <v>1144</v>
      </c>
      <c r="AC204" s="58">
        <f t="shared" si="95"/>
        <v>110.6</v>
      </c>
      <c r="AD204" s="88">
        <v>155</v>
      </c>
      <c r="AE204" s="57">
        <f>AD204/G204*100</f>
        <v>100</v>
      </c>
      <c r="AF204" s="88">
        <v>15</v>
      </c>
      <c r="AG204" s="88">
        <v>209</v>
      </c>
      <c r="AH204" s="88">
        <v>209</v>
      </c>
      <c r="AI204" s="88">
        <v>121</v>
      </c>
      <c r="AJ204" s="88"/>
      <c r="AK204" s="88"/>
      <c r="AL204" s="88"/>
      <c r="AM204" s="88"/>
      <c r="AN204" s="88"/>
      <c r="AO204" s="88"/>
      <c r="AP204" s="88">
        <v>2</v>
      </c>
      <c r="AQ204" s="57">
        <v>2.5</v>
      </c>
      <c r="AR204" s="98">
        <f>AP204+AN204+AL204+AJ204</f>
        <v>2</v>
      </c>
      <c r="AS204" s="46">
        <f>AQ204+AO204+AM204+AK204</f>
        <v>2.5</v>
      </c>
      <c r="AT204" s="88">
        <v>0.41</v>
      </c>
      <c r="AU204" s="57">
        <v>0</v>
      </c>
      <c r="AV204" s="57">
        <v>1.5</v>
      </c>
      <c r="AW204" s="57">
        <v>0</v>
      </c>
      <c r="AX204" s="100">
        <f>SUM(AT204:AW204)</f>
        <v>1.91</v>
      </c>
      <c r="AY204" s="58">
        <f t="shared" si="88"/>
        <v>4.41</v>
      </c>
      <c r="AZ204" s="88">
        <v>2.62</v>
      </c>
      <c r="BA204" s="90">
        <f t="shared" si="89"/>
        <v>7.03</v>
      </c>
      <c r="BB204" s="55"/>
      <c r="BC204" s="55"/>
      <c r="BD204" s="55"/>
    </row>
    <row r="205" spans="1:56">
      <c r="A205" s="38" t="s">
        <v>187</v>
      </c>
      <c r="B205" s="39" t="s">
        <v>165</v>
      </c>
      <c r="C205" s="51" t="s">
        <v>300</v>
      </c>
      <c r="D205" s="51" t="s">
        <v>608</v>
      </c>
      <c r="E205" s="117">
        <v>21</v>
      </c>
      <c r="F205" s="52" t="s">
        <v>329</v>
      </c>
      <c r="G205" s="50">
        <v>668</v>
      </c>
      <c r="H205" s="50">
        <v>2345</v>
      </c>
      <c r="I205" s="87">
        <v>174</v>
      </c>
      <c r="J205" s="87">
        <v>57</v>
      </c>
      <c r="K205" s="87">
        <v>163</v>
      </c>
      <c r="L205" s="87">
        <v>6</v>
      </c>
      <c r="M205" s="87">
        <v>1</v>
      </c>
      <c r="N205" s="87">
        <v>0</v>
      </c>
      <c r="O205" s="88">
        <f t="shared" si="98"/>
        <v>180</v>
      </c>
      <c r="P205" s="88">
        <f t="shared" si="99"/>
        <v>58</v>
      </c>
      <c r="Q205" s="88">
        <f t="shared" si="99"/>
        <v>163</v>
      </c>
      <c r="R205" s="88">
        <f t="shared" si="100"/>
        <v>401</v>
      </c>
      <c r="S205" s="88">
        <v>2.0099999999999998</v>
      </c>
      <c r="T205" s="88">
        <v>0</v>
      </c>
      <c r="U205" s="88">
        <v>0</v>
      </c>
      <c r="V205" s="88">
        <v>180</v>
      </c>
      <c r="W205" s="88">
        <v>1.01</v>
      </c>
      <c r="X205" s="88">
        <v>0</v>
      </c>
      <c r="Y205" s="88">
        <v>0</v>
      </c>
      <c r="Z205" s="89">
        <v>837</v>
      </c>
      <c r="AA205" s="92">
        <v>27.46</v>
      </c>
      <c r="AB205" s="26">
        <f t="shared" si="95"/>
        <v>1238</v>
      </c>
      <c r="AC205" s="58">
        <f t="shared" si="95"/>
        <v>29.47</v>
      </c>
      <c r="AD205" s="88">
        <v>668</v>
      </c>
      <c r="AE205" s="57">
        <f t="shared" si="90"/>
        <v>100</v>
      </c>
      <c r="AF205" s="88">
        <v>16</v>
      </c>
      <c r="AG205" s="88"/>
      <c r="AH205" s="88"/>
      <c r="AI205" s="88"/>
      <c r="AJ205" s="88"/>
      <c r="AK205" s="88"/>
      <c r="AL205" s="88"/>
      <c r="AM205" s="88"/>
      <c r="AN205" s="88"/>
      <c r="AO205" s="88"/>
      <c r="AP205" s="88">
        <v>65</v>
      </c>
      <c r="AQ205" s="88">
        <v>116.51</v>
      </c>
      <c r="AR205" s="98">
        <f t="shared" si="96"/>
        <v>65</v>
      </c>
      <c r="AS205" s="46">
        <f t="shared" si="96"/>
        <v>116.51</v>
      </c>
      <c r="AT205" s="57">
        <v>0</v>
      </c>
      <c r="AU205" s="57">
        <v>0</v>
      </c>
      <c r="AV205" s="57">
        <v>0</v>
      </c>
      <c r="AW205" s="57">
        <v>16.62</v>
      </c>
      <c r="AX205" s="100">
        <f t="shared" si="97"/>
        <v>16.62</v>
      </c>
      <c r="AY205" s="58">
        <f t="shared" si="88"/>
        <v>133.13</v>
      </c>
      <c r="AZ205" s="57">
        <v>15.25</v>
      </c>
      <c r="BA205" s="90">
        <f t="shared" si="89"/>
        <v>148.38</v>
      </c>
      <c r="BB205" s="55"/>
      <c r="BC205" s="55"/>
      <c r="BD205" s="55"/>
    </row>
    <row r="206" spans="1:56">
      <c r="A206" s="38" t="s">
        <v>187</v>
      </c>
      <c r="B206" s="39" t="s">
        <v>165</v>
      </c>
      <c r="C206" s="51" t="s">
        <v>300</v>
      </c>
      <c r="D206" s="102" t="s">
        <v>316</v>
      </c>
      <c r="E206" s="117">
        <v>22</v>
      </c>
      <c r="F206" s="103" t="s">
        <v>316</v>
      </c>
      <c r="G206" s="121">
        <v>152</v>
      </c>
      <c r="H206" s="121">
        <v>477</v>
      </c>
      <c r="I206" s="118">
        <v>745</v>
      </c>
      <c r="J206" s="118">
        <v>222</v>
      </c>
      <c r="K206" s="118">
        <v>6</v>
      </c>
      <c r="L206" s="118">
        <v>0</v>
      </c>
      <c r="M206" s="118">
        <v>0</v>
      </c>
      <c r="N206" s="118">
        <v>0</v>
      </c>
      <c r="O206" s="88">
        <f>I206+L206</f>
        <v>745</v>
      </c>
      <c r="P206" s="88">
        <f>M206+J206</f>
        <v>222</v>
      </c>
      <c r="Q206" s="88">
        <f>N206+K206</f>
        <v>6</v>
      </c>
      <c r="R206" s="88">
        <f>SUM(O206:Q206)</f>
        <v>973</v>
      </c>
      <c r="S206" s="88">
        <v>9.17</v>
      </c>
      <c r="T206" s="88">
        <v>610</v>
      </c>
      <c r="U206" s="88">
        <v>2.5</v>
      </c>
      <c r="V206" s="88">
        <v>40</v>
      </c>
      <c r="W206" s="88">
        <v>0.94</v>
      </c>
      <c r="X206" s="88">
        <v>0</v>
      </c>
      <c r="Y206" s="88">
        <v>0</v>
      </c>
      <c r="Z206" s="91">
        <v>1139</v>
      </c>
      <c r="AA206" s="91">
        <v>182.57</v>
      </c>
      <c r="AB206" s="26">
        <f t="shared" si="95"/>
        <v>2112</v>
      </c>
      <c r="AC206" s="58">
        <f t="shared" si="95"/>
        <v>191.73999999999998</v>
      </c>
      <c r="AD206" s="91">
        <v>152</v>
      </c>
      <c r="AE206" s="57">
        <f>AD206/G206*100</f>
        <v>100</v>
      </c>
      <c r="AF206" s="91">
        <v>17</v>
      </c>
      <c r="AG206" s="88">
        <v>345</v>
      </c>
      <c r="AH206" s="88">
        <v>344</v>
      </c>
      <c r="AI206" s="88">
        <v>62</v>
      </c>
      <c r="AJ206" s="88"/>
      <c r="AK206" s="88"/>
      <c r="AL206" s="88"/>
      <c r="AM206" s="88"/>
      <c r="AN206" s="88"/>
      <c r="AO206" s="88"/>
      <c r="AP206" s="88">
        <v>14</v>
      </c>
      <c r="AQ206" s="88">
        <v>7.89</v>
      </c>
      <c r="AR206" s="98">
        <f>AP206+AN206+AL206+AJ206</f>
        <v>14</v>
      </c>
      <c r="AS206" s="46">
        <f>AQ206+AO206+AM206+AK206</f>
        <v>7.89</v>
      </c>
      <c r="AT206" s="88">
        <v>7.9</v>
      </c>
      <c r="AU206" s="57">
        <v>2.1</v>
      </c>
      <c r="AV206" s="57">
        <v>1.5</v>
      </c>
      <c r="AW206" s="57">
        <v>22.5</v>
      </c>
      <c r="AX206" s="100">
        <f>SUM(AT206:AW206)</f>
        <v>34</v>
      </c>
      <c r="AY206" s="58">
        <f t="shared" si="88"/>
        <v>41.89</v>
      </c>
      <c r="AZ206" s="57">
        <v>4.2</v>
      </c>
      <c r="BA206" s="90">
        <f t="shared" si="89"/>
        <v>46.09</v>
      </c>
      <c r="BB206" s="55"/>
      <c r="BC206" s="55"/>
      <c r="BD206" s="55"/>
    </row>
    <row r="207" spans="1:56">
      <c r="A207" s="49" t="s">
        <v>187</v>
      </c>
      <c r="B207" s="50" t="s">
        <v>165</v>
      </c>
      <c r="C207" s="51" t="s">
        <v>300</v>
      </c>
      <c r="D207" s="51" t="s">
        <v>330</v>
      </c>
      <c r="E207" s="50">
        <v>23</v>
      </c>
      <c r="F207" s="52" t="s">
        <v>331</v>
      </c>
      <c r="G207" s="53">
        <v>101</v>
      </c>
      <c r="H207" s="53">
        <v>318</v>
      </c>
      <c r="I207" s="87">
        <v>337</v>
      </c>
      <c r="J207" s="87">
        <v>0</v>
      </c>
      <c r="K207" s="87">
        <v>0</v>
      </c>
      <c r="L207" s="87">
        <v>21</v>
      </c>
      <c r="M207" s="87">
        <v>0</v>
      </c>
      <c r="N207" s="87">
        <v>0</v>
      </c>
      <c r="O207" s="88">
        <f t="shared" si="98"/>
        <v>358</v>
      </c>
      <c r="P207" s="88">
        <f t="shared" si="99"/>
        <v>0</v>
      </c>
      <c r="Q207" s="88">
        <f t="shared" si="99"/>
        <v>0</v>
      </c>
      <c r="R207" s="88">
        <f t="shared" si="100"/>
        <v>358</v>
      </c>
      <c r="S207" s="88">
        <v>0.98</v>
      </c>
      <c r="T207" s="88">
        <v>358</v>
      </c>
      <c r="U207" s="88">
        <v>0.98</v>
      </c>
      <c r="V207" s="88">
        <v>0</v>
      </c>
      <c r="W207" s="88">
        <v>0</v>
      </c>
      <c r="X207" s="88">
        <v>0</v>
      </c>
      <c r="Y207" s="88">
        <v>0</v>
      </c>
      <c r="Z207" s="89">
        <v>657</v>
      </c>
      <c r="AA207" s="92">
        <v>18.52</v>
      </c>
      <c r="AB207" s="26">
        <f t="shared" si="95"/>
        <v>1015</v>
      </c>
      <c r="AC207" s="58">
        <f t="shared" si="95"/>
        <v>19.5</v>
      </c>
      <c r="AD207" s="88">
        <v>101</v>
      </c>
      <c r="AE207" s="57">
        <f t="shared" si="90"/>
        <v>100</v>
      </c>
      <c r="AF207" s="88">
        <v>18</v>
      </c>
      <c r="AG207" s="88">
        <v>342</v>
      </c>
      <c r="AH207" s="88">
        <v>342</v>
      </c>
      <c r="AI207" s="88">
        <v>143</v>
      </c>
      <c r="AJ207" s="88"/>
      <c r="AK207" s="88"/>
      <c r="AL207" s="88">
        <v>15</v>
      </c>
      <c r="AM207" s="88">
        <v>5.3</v>
      </c>
      <c r="AN207" s="88"/>
      <c r="AO207" s="57"/>
      <c r="AP207" s="88">
        <v>124</v>
      </c>
      <c r="AQ207" s="57">
        <v>35</v>
      </c>
      <c r="AR207" s="98">
        <f t="shared" si="96"/>
        <v>139</v>
      </c>
      <c r="AS207" s="46">
        <f t="shared" si="96"/>
        <v>40.299999999999997</v>
      </c>
      <c r="AT207" s="57">
        <v>55.7</v>
      </c>
      <c r="AU207" s="57">
        <v>11</v>
      </c>
      <c r="AV207" s="57">
        <v>1.5</v>
      </c>
      <c r="AW207" s="57">
        <v>43</v>
      </c>
      <c r="AX207" s="100">
        <f t="shared" si="97"/>
        <v>111.2</v>
      </c>
      <c r="AY207" s="58">
        <f t="shared" si="88"/>
        <v>151.5</v>
      </c>
      <c r="AZ207" s="88">
        <v>12.2</v>
      </c>
      <c r="BA207" s="90">
        <f t="shared" si="89"/>
        <v>163.69999999999999</v>
      </c>
      <c r="BB207" s="55"/>
      <c r="BC207" s="55"/>
      <c r="BD207" s="55"/>
    </row>
    <row r="208" spans="1:56">
      <c r="A208" s="49" t="s">
        <v>187</v>
      </c>
      <c r="B208" s="50" t="s">
        <v>165</v>
      </c>
      <c r="C208" s="51" t="s">
        <v>300</v>
      </c>
      <c r="D208" s="51" t="s">
        <v>330</v>
      </c>
      <c r="E208" s="117">
        <v>24</v>
      </c>
      <c r="F208" s="67" t="s">
        <v>332</v>
      </c>
      <c r="G208" s="68">
        <v>737</v>
      </c>
      <c r="H208" s="69">
        <v>2587</v>
      </c>
      <c r="I208" s="87">
        <v>36</v>
      </c>
      <c r="J208" s="87">
        <v>0</v>
      </c>
      <c r="K208" s="87">
        <v>0</v>
      </c>
      <c r="L208" s="87">
        <v>7</v>
      </c>
      <c r="M208" s="87">
        <v>0</v>
      </c>
      <c r="N208" s="87">
        <v>0</v>
      </c>
      <c r="O208" s="88">
        <f t="shared" si="98"/>
        <v>43</v>
      </c>
      <c r="P208" s="88">
        <f t="shared" si="99"/>
        <v>0</v>
      </c>
      <c r="Q208" s="88">
        <f t="shared" si="99"/>
        <v>0</v>
      </c>
      <c r="R208" s="88">
        <f t="shared" si="100"/>
        <v>43</v>
      </c>
      <c r="S208" s="88">
        <v>0.34</v>
      </c>
      <c r="T208" s="88">
        <v>12</v>
      </c>
      <c r="U208" s="88">
        <v>0.06</v>
      </c>
      <c r="V208" s="88">
        <v>31</v>
      </c>
      <c r="W208" s="88">
        <v>0.28000000000000003</v>
      </c>
      <c r="X208" s="88">
        <v>0</v>
      </c>
      <c r="Y208" s="88">
        <v>0</v>
      </c>
      <c r="Z208" s="89">
        <v>681</v>
      </c>
      <c r="AA208" s="92">
        <v>32.369999999999997</v>
      </c>
      <c r="AB208" s="26">
        <f t="shared" si="95"/>
        <v>724</v>
      </c>
      <c r="AC208" s="58">
        <f t="shared" si="95"/>
        <v>32.71</v>
      </c>
      <c r="AD208" s="88">
        <v>673</v>
      </c>
      <c r="AE208" s="57">
        <f t="shared" si="90"/>
        <v>91.316146540027134</v>
      </c>
      <c r="AF208" s="88"/>
      <c r="AG208" s="88"/>
      <c r="AH208" s="88"/>
      <c r="AI208" s="88"/>
      <c r="AJ208" s="88"/>
      <c r="AK208" s="88"/>
      <c r="AL208" s="88">
        <v>14</v>
      </c>
      <c r="AM208" s="88">
        <v>4.5999999999999996</v>
      </c>
      <c r="AN208" s="88"/>
      <c r="AO208" s="88"/>
      <c r="AP208" s="88">
        <v>225</v>
      </c>
      <c r="AQ208" s="57">
        <v>45</v>
      </c>
      <c r="AR208" s="98">
        <f t="shared" si="96"/>
        <v>239</v>
      </c>
      <c r="AS208" s="46">
        <f t="shared" si="96"/>
        <v>49.6</v>
      </c>
      <c r="AT208" s="57">
        <v>70.400000000000006</v>
      </c>
      <c r="AU208" s="57">
        <v>10</v>
      </c>
      <c r="AV208" s="57">
        <v>0</v>
      </c>
      <c r="AW208" s="57">
        <v>22</v>
      </c>
      <c r="AX208" s="100">
        <f t="shared" si="97"/>
        <v>102.4</v>
      </c>
      <c r="AY208" s="58">
        <f t="shared" si="88"/>
        <v>152</v>
      </c>
      <c r="AZ208" s="88">
        <v>11.15</v>
      </c>
      <c r="BA208" s="90">
        <f t="shared" si="89"/>
        <v>163.15</v>
      </c>
      <c r="BB208" s="55"/>
      <c r="BC208" s="55"/>
      <c r="BD208" s="55"/>
    </row>
    <row r="209" spans="1:56">
      <c r="A209" s="49" t="s">
        <v>187</v>
      </c>
      <c r="B209" s="50" t="s">
        <v>165</v>
      </c>
      <c r="C209" s="51" t="s">
        <v>300</v>
      </c>
      <c r="D209" s="51" t="s">
        <v>330</v>
      </c>
      <c r="E209" s="117">
        <v>25</v>
      </c>
      <c r="F209" s="67" t="s">
        <v>333</v>
      </c>
      <c r="G209" s="68">
        <v>1008</v>
      </c>
      <c r="H209" s="69">
        <v>3540</v>
      </c>
      <c r="I209" s="87">
        <v>35</v>
      </c>
      <c r="J209" s="87">
        <v>0</v>
      </c>
      <c r="K209" s="87">
        <v>0</v>
      </c>
      <c r="L209" s="87">
        <v>7</v>
      </c>
      <c r="M209" s="87">
        <v>0</v>
      </c>
      <c r="N209" s="87">
        <v>0</v>
      </c>
      <c r="O209" s="88">
        <f t="shared" si="98"/>
        <v>42</v>
      </c>
      <c r="P209" s="88">
        <f t="shared" si="99"/>
        <v>0</v>
      </c>
      <c r="Q209" s="88">
        <f t="shared" si="99"/>
        <v>0</v>
      </c>
      <c r="R209" s="88">
        <f t="shared" si="100"/>
        <v>42</v>
      </c>
      <c r="S209" s="88">
        <v>0.31</v>
      </c>
      <c r="T209" s="88">
        <v>13</v>
      </c>
      <c r="U209" s="88">
        <v>0.06</v>
      </c>
      <c r="V209" s="88">
        <v>29</v>
      </c>
      <c r="W209" s="88">
        <v>0.25</v>
      </c>
      <c r="X209" s="88">
        <v>0</v>
      </c>
      <c r="Y209" s="88">
        <v>0</v>
      </c>
      <c r="Z209" s="89">
        <v>1072</v>
      </c>
      <c r="AA209" s="89">
        <v>37.950000000000003</v>
      </c>
      <c r="AB209" s="26">
        <f t="shared" si="95"/>
        <v>1114</v>
      </c>
      <c r="AC209" s="58">
        <f t="shared" si="95"/>
        <v>38.260000000000005</v>
      </c>
      <c r="AD209" s="88">
        <v>939</v>
      </c>
      <c r="AE209" s="57">
        <f t="shared" si="90"/>
        <v>93.154761904761912</v>
      </c>
      <c r="AF209" s="88"/>
      <c r="AG209" s="88">
        <v>2</v>
      </c>
      <c r="AH209" s="88">
        <v>2</v>
      </c>
      <c r="AI209" s="88"/>
      <c r="AJ209" s="88"/>
      <c r="AK209" s="88"/>
      <c r="AL209" s="88">
        <v>22</v>
      </c>
      <c r="AM209" s="88">
        <v>13.7</v>
      </c>
      <c r="AN209" s="88"/>
      <c r="AO209" s="88"/>
      <c r="AP209" s="88">
        <v>268</v>
      </c>
      <c r="AQ209" s="57">
        <v>49</v>
      </c>
      <c r="AR209" s="98">
        <f t="shared" si="96"/>
        <v>290</v>
      </c>
      <c r="AS209" s="46">
        <f t="shared" si="96"/>
        <v>62.7</v>
      </c>
      <c r="AT209" s="57">
        <v>101</v>
      </c>
      <c r="AU209" s="57">
        <v>16</v>
      </c>
      <c r="AV209" s="57">
        <v>0</v>
      </c>
      <c r="AW209" s="57">
        <v>37</v>
      </c>
      <c r="AX209" s="100">
        <f t="shared" si="97"/>
        <v>154</v>
      </c>
      <c r="AY209" s="58">
        <f t="shared" si="88"/>
        <v>216.7</v>
      </c>
      <c r="AZ209" s="88">
        <v>15.5</v>
      </c>
      <c r="BA209" s="90">
        <f t="shared" si="89"/>
        <v>232.2</v>
      </c>
      <c r="BB209" s="55"/>
      <c r="BC209" s="55"/>
      <c r="BD209" s="55"/>
    </row>
    <row r="210" spans="1:56">
      <c r="A210" s="38" t="s">
        <v>187</v>
      </c>
      <c r="B210" s="39" t="s">
        <v>165</v>
      </c>
      <c r="C210" s="51" t="s">
        <v>300</v>
      </c>
      <c r="D210" s="310" t="s">
        <v>600</v>
      </c>
      <c r="E210" s="50">
        <v>26</v>
      </c>
      <c r="F210" s="52" t="s">
        <v>324</v>
      </c>
      <c r="G210" s="53">
        <v>411</v>
      </c>
      <c r="H210" s="53">
        <v>1291</v>
      </c>
      <c r="I210" s="54">
        <v>35</v>
      </c>
      <c r="J210" s="54">
        <v>17</v>
      </c>
      <c r="K210" s="54">
        <v>170</v>
      </c>
      <c r="L210" s="54">
        <v>3</v>
      </c>
      <c r="M210" s="54">
        <v>1</v>
      </c>
      <c r="N210" s="54">
        <v>17</v>
      </c>
      <c r="O210" s="55">
        <f>I210+L210</f>
        <v>38</v>
      </c>
      <c r="P210" s="55">
        <f t="shared" si="99"/>
        <v>18</v>
      </c>
      <c r="Q210" s="55">
        <f t="shared" si="99"/>
        <v>187</v>
      </c>
      <c r="R210" s="55">
        <f>SUM(O210:Q210)</f>
        <v>243</v>
      </c>
      <c r="S210" s="55"/>
      <c r="T210" s="55"/>
      <c r="U210" s="55"/>
      <c r="V210" s="55"/>
      <c r="W210" s="55"/>
      <c r="X210" s="55"/>
      <c r="Y210" s="55"/>
      <c r="Z210" s="56">
        <v>777</v>
      </c>
      <c r="AA210" s="56"/>
      <c r="AB210" s="26">
        <f t="shared" si="95"/>
        <v>1020</v>
      </c>
      <c r="AC210" s="58">
        <f t="shared" si="95"/>
        <v>0</v>
      </c>
      <c r="AD210" s="55">
        <v>300</v>
      </c>
      <c r="AE210" s="57">
        <f t="shared" si="90"/>
        <v>72.992700729927009</v>
      </c>
      <c r="AF210" s="43"/>
      <c r="AG210" s="55">
        <v>102</v>
      </c>
      <c r="AH210" s="55">
        <v>102</v>
      </c>
      <c r="AI210" s="55">
        <v>45</v>
      </c>
      <c r="AJ210" s="55"/>
      <c r="AK210" s="55"/>
      <c r="AL210" s="55"/>
      <c r="AM210" s="55"/>
      <c r="AN210" s="55"/>
      <c r="AO210" s="55"/>
      <c r="AP210" s="55">
        <v>1</v>
      </c>
      <c r="AQ210" s="55">
        <v>0.5</v>
      </c>
      <c r="AR210" s="98">
        <f t="shared" si="96"/>
        <v>1</v>
      </c>
      <c r="AS210" s="46">
        <f t="shared" si="96"/>
        <v>0.5</v>
      </c>
      <c r="AT210" s="55">
        <v>15</v>
      </c>
      <c r="AU210" s="55"/>
      <c r="AV210" s="55">
        <v>4.5</v>
      </c>
      <c r="AW210" s="75"/>
      <c r="AX210" s="100">
        <f>SUM(AT210:AW210)</f>
        <v>19.5</v>
      </c>
      <c r="AY210" s="58">
        <f t="shared" si="88"/>
        <v>20</v>
      </c>
      <c r="AZ210" s="55"/>
      <c r="BA210" s="90">
        <f t="shared" si="89"/>
        <v>20</v>
      </c>
      <c r="BB210" s="55"/>
      <c r="BC210" s="55"/>
      <c r="BD210" s="55"/>
    </row>
    <row r="211" spans="1:56">
      <c r="A211" s="38" t="s">
        <v>187</v>
      </c>
      <c r="B211" s="39" t="s">
        <v>165</v>
      </c>
      <c r="C211" s="51" t="s">
        <v>300</v>
      </c>
      <c r="D211" s="310" t="s">
        <v>600</v>
      </c>
      <c r="E211" s="117">
        <v>27</v>
      </c>
      <c r="F211" s="52" t="s">
        <v>325</v>
      </c>
      <c r="G211" s="53">
        <v>602</v>
      </c>
      <c r="H211" s="53">
        <v>1892</v>
      </c>
      <c r="I211" s="87">
        <v>100</v>
      </c>
      <c r="J211" s="87">
        <v>0</v>
      </c>
      <c r="K211" s="87">
        <v>0</v>
      </c>
      <c r="L211" s="87">
        <v>0</v>
      </c>
      <c r="M211" s="87">
        <v>0</v>
      </c>
      <c r="N211" s="87">
        <v>0</v>
      </c>
      <c r="O211" s="88">
        <f>I211+L211</f>
        <v>100</v>
      </c>
      <c r="P211" s="88">
        <f t="shared" si="99"/>
        <v>0</v>
      </c>
      <c r="Q211" s="88">
        <f t="shared" si="99"/>
        <v>0</v>
      </c>
      <c r="R211" s="88">
        <f>SUM(O211:Q211)</f>
        <v>100</v>
      </c>
      <c r="S211" s="88"/>
      <c r="T211" s="88"/>
      <c r="U211" s="88"/>
      <c r="V211" s="88"/>
      <c r="W211" s="88"/>
      <c r="X211" s="88"/>
      <c r="Y211" s="88"/>
      <c r="Z211" s="89">
        <v>33</v>
      </c>
      <c r="AA211" s="89"/>
      <c r="AB211" s="26">
        <f t="shared" si="95"/>
        <v>133</v>
      </c>
      <c r="AC211" s="58">
        <f t="shared" si="95"/>
        <v>0</v>
      </c>
      <c r="AD211" s="88">
        <v>105</v>
      </c>
      <c r="AE211" s="57">
        <f t="shared" si="90"/>
        <v>17.441860465116278</v>
      </c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98">
        <f t="shared" si="96"/>
        <v>0</v>
      </c>
      <c r="AS211" s="46">
        <f t="shared" si="96"/>
        <v>0</v>
      </c>
      <c r="AT211" s="57"/>
      <c r="AU211" s="57"/>
      <c r="AV211" s="57"/>
      <c r="AW211" s="57"/>
      <c r="AX211" s="100">
        <f>SUM(AT211:AW211)</f>
        <v>0</v>
      </c>
      <c r="AY211" s="58">
        <f t="shared" si="88"/>
        <v>0</v>
      </c>
      <c r="AZ211" s="88"/>
      <c r="BA211" s="90">
        <f t="shared" si="89"/>
        <v>0</v>
      </c>
      <c r="BB211" s="55"/>
      <c r="BC211" s="55"/>
      <c r="BD211" s="55"/>
    </row>
    <row r="212" spans="1:56">
      <c r="A212" s="38" t="s">
        <v>187</v>
      </c>
      <c r="B212" s="39" t="s">
        <v>165</v>
      </c>
      <c r="C212" s="51" t="s">
        <v>300</v>
      </c>
      <c r="D212" s="51" t="s">
        <v>632</v>
      </c>
      <c r="E212" s="117">
        <v>28</v>
      </c>
      <c r="F212" s="52" t="s">
        <v>220</v>
      </c>
      <c r="G212" s="53">
        <v>603</v>
      </c>
      <c r="H212" s="53">
        <v>1896</v>
      </c>
      <c r="I212" s="87">
        <v>356</v>
      </c>
      <c r="J212" s="87">
        <v>40</v>
      </c>
      <c r="K212" s="87">
        <v>5</v>
      </c>
      <c r="L212" s="87">
        <v>1</v>
      </c>
      <c r="M212" s="87">
        <v>0</v>
      </c>
      <c r="N212" s="87">
        <v>0</v>
      </c>
      <c r="O212" s="88">
        <f>I212+L212</f>
        <v>357</v>
      </c>
      <c r="P212" s="88">
        <f t="shared" si="99"/>
        <v>40</v>
      </c>
      <c r="Q212" s="88">
        <f t="shared" si="99"/>
        <v>5</v>
      </c>
      <c r="R212" s="22">
        <f>SUM(O212:Q212)</f>
        <v>402</v>
      </c>
      <c r="S212" s="88">
        <v>5.7</v>
      </c>
      <c r="T212" s="88">
        <v>310</v>
      </c>
      <c r="U212" s="88">
        <v>4.8499999999999996</v>
      </c>
      <c r="V212" s="88">
        <v>47</v>
      </c>
      <c r="W212" s="88">
        <v>0.7</v>
      </c>
      <c r="X212" s="88">
        <v>0</v>
      </c>
      <c r="Y212" s="88">
        <v>0</v>
      </c>
      <c r="Z212" s="89">
        <v>31</v>
      </c>
      <c r="AA212" s="89">
        <v>6.16</v>
      </c>
      <c r="AB212" s="26">
        <f t="shared" si="95"/>
        <v>433</v>
      </c>
      <c r="AC212" s="58">
        <f t="shared" si="95"/>
        <v>11.86</v>
      </c>
      <c r="AD212" s="88">
        <v>350</v>
      </c>
      <c r="AE212" s="57">
        <f>AD212/G212*100</f>
        <v>58.043117744610285</v>
      </c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>
        <v>4</v>
      </c>
      <c r="AQ212" s="88">
        <v>4.3099999999999996</v>
      </c>
      <c r="AR212" s="98">
        <f t="shared" si="96"/>
        <v>4</v>
      </c>
      <c r="AS212" s="46">
        <f t="shared" si="96"/>
        <v>4.3099999999999996</v>
      </c>
      <c r="AT212" s="57">
        <v>0</v>
      </c>
      <c r="AU212" s="57">
        <v>0</v>
      </c>
      <c r="AV212" s="57">
        <v>0</v>
      </c>
      <c r="AW212" s="57">
        <v>0</v>
      </c>
      <c r="AX212" s="100">
        <f>SUM(AT212:AW212)</f>
        <v>0</v>
      </c>
      <c r="AY212" s="58">
        <f t="shared" si="88"/>
        <v>4.3099999999999996</v>
      </c>
      <c r="AZ212" s="57"/>
      <c r="BA212" s="90">
        <f t="shared" si="89"/>
        <v>4.3099999999999996</v>
      </c>
      <c r="BB212" s="55"/>
      <c r="BC212" s="55"/>
      <c r="BD212" s="55"/>
    </row>
    <row r="213" spans="1:56">
      <c r="A213" s="49" t="s">
        <v>212</v>
      </c>
      <c r="B213" s="50" t="s">
        <v>165</v>
      </c>
      <c r="C213" s="51" t="s">
        <v>300</v>
      </c>
      <c r="D213" s="102" t="s">
        <v>334</v>
      </c>
      <c r="E213" s="50">
        <v>29</v>
      </c>
      <c r="F213" s="67" t="s">
        <v>335</v>
      </c>
      <c r="G213" s="68">
        <v>862</v>
      </c>
      <c r="H213" s="69">
        <v>3026</v>
      </c>
      <c r="I213" s="87">
        <v>382</v>
      </c>
      <c r="J213" s="87">
        <v>28</v>
      </c>
      <c r="K213" s="87">
        <v>9</v>
      </c>
      <c r="L213" s="87">
        <v>4</v>
      </c>
      <c r="M213" s="87">
        <v>6</v>
      </c>
      <c r="N213" s="87">
        <v>2</v>
      </c>
      <c r="O213" s="88">
        <f t="shared" si="98"/>
        <v>386</v>
      </c>
      <c r="P213" s="88">
        <f t="shared" si="99"/>
        <v>34</v>
      </c>
      <c r="Q213" s="88">
        <f t="shared" si="99"/>
        <v>11</v>
      </c>
      <c r="R213" s="88">
        <f t="shared" si="100"/>
        <v>431</v>
      </c>
      <c r="S213" s="88">
        <v>3.65</v>
      </c>
      <c r="T213" s="88">
        <v>4</v>
      </c>
      <c r="U213" s="88">
        <v>0</v>
      </c>
      <c r="V213" s="88">
        <v>382</v>
      </c>
      <c r="W213" s="88">
        <v>3.1</v>
      </c>
      <c r="X213" s="88">
        <v>0</v>
      </c>
      <c r="Y213" s="88">
        <v>0</v>
      </c>
      <c r="Z213" s="89">
        <v>556</v>
      </c>
      <c r="AA213" s="89">
        <v>44.52</v>
      </c>
      <c r="AB213" s="26">
        <f t="shared" si="95"/>
        <v>987</v>
      </c>
      <c r="AC213" s="58">
        <f t="shared" si="95"/>
        <v>48.17</v>
      </c>
      <c r="AD213" s="88">
        <v>862</v>
      </c>
      <c r="AE213" s="57">
        <f t="shared" si="90"/>
        <v>100</v>
      </c>
      <c r="AF213" s="88">
        <v>19</v>
      </c>
      <c r="AG213" s="88"/>
      <c r="AH213" s="88"/>
      <c r="AI213" s="88"/>
      <c r="AJ213" s="88"/>
      <c r="AK213" s="88"/>
      <c r="AL213" s="88"/>
      <c r="AM213" s="88"/>
      <c r="AN213" s="88"/>
      <c r="AO213" s="88"/>
      <c r="AP213" s="88">
        <v>6</v>
      </c>
      <c r="AQ213" s="88">
        <v>13.5</v>
      </c>
      <c r="AR213" s="98">
        <f t="shared" si="96"/>
        <v>6</v>
      </c>
      <c r="AS213" s="46">
        <f t="shared" si="96"/>
        <v>13.5</v>
      </c>
      <c r="AT213" s="57">
        <v>0</v>
      </c>
      <c r="AU213" s="57">
        <v>0</v>
      </c>
      <c r="AV213" s="57">
        <v>0.5</v>
      </c>
      <c r="AW213" s="57">
        <v>0</v>
      </c>
      <c r="AX213" s="100">
        <f t="shared" si="97"/>
        <v>0.5</v>
      </c>
      <c r="AY213" s="58">
        <f t="shared" ref="AY213:AY224" si="101">AX213+AS213</f>
        <v>14</v>
      </c>
      <c r="AZ213" s="88"/>
      <c r="BA213" s="90">
        <f t="shared" ref="BA213:BA224" si="102">AZ213+AY213</f>
        <v>14</v>
      </c>
      <c r="BB213" s="55"/>
      <c r="BC213" s="55"/>
      <c r="BD213" s="55"/>
    </row>
    <row r="214" spans="1:56" ht="17.25" thickBot="1">
      <c r="A214" s="18" t="s">
        <v>212</v>
      </c>
      <c r="B214" s="20" t="s">
        <v>165</v>
      </c>
      <c r="C214" s="19" t="s">
        <v>300</v>
      </c>
      <c r="D214" s="119" t="s">
        <v>334</v>
      </c>
      <c r="E214" s="117">
        <v>30</v>
      </c>
      <c r="F214" s="134" t="s">
        <v>336</v>
      </c>
      <c r="G214" s="107">
        <v>862</v>
      </c>
      <c r="H214" s="108">
        <v>3026</v>
      </c>
      <c r="I214" s="110">
        <v>347</v>
      </c>
      <c r="J214" s="110">
        <v>66</v>
      </c>
      <c r="K214" s="110">
        <v>1</v>
      </c>
      <c r="L214" s="110">
        <v>6</v>
      </c>
      <c r="M214" s="110">
        <v>9</v>
      </c>
      <c r="N214" s="110">
        <v>8</v>
      </c>
      <c r="O214" s="22">
        <f t="shared" si="98"/>
        <v>353</v>
      </c>
      <c r="P214" s="22">
        <f t="shared" si="99"/>
        <v>75</v>
      </c>
      <c r="Q214" s="22">
        <f t="shared" si="99"/>
        <v>9</v>
      </c>
      <c r="R214" s="22">
        <f t="shared" si="100"/>
        <v>437</v>
      </c>
      <c r="S214" s="22">
        <v>7.54</v>
      </c>
      <c r="T214" s="22">
        <v>3</v>
      </c>
      <c r="U214" s="22">
        <v>0</v>
      </c>
      <c r="V214" s="22">
        <v>350</v>
      </c>
      <c r="W214" s="22">
        <v>6.59</v>
      </c>
      <c r="X214" s="22">
        <v>0</v>
      </c>
      <c r="Y214" s="22">
        <v>0</v>
      </c>
      <c r="Z214" s="24">
        <v>119</v>
      </c>
      <c r="AA214" s="24">
        <v>169</v>
      </c>
      <c r="AB214" s="26">
        <f t="shared" si="95"/>
        <v>556</v>
      </c>
      <c r="AC214" s="58">
        <f t="shared" si="95"/>
        <v>176.54</v>
      </c>
      <c r="AD214" s="22">
        <v>862</v>
      </c>
      <c r="AE214" s="28">
        <f t="shared" si="90"/>
        <v>100</v>
      </c>
      <c r="AF214" s="22">
        <v>20</v>
      </c>
      <c r="AG214" s="22"/>
      <c r="AH214" s="22"/>
      <c r="AI214" s="22"/>
      <c r="AJ214" s="22"/>
      <c r="AK214" s="22"/>
      <c r="AL214" s="22"/>
      <c r="AM214" s="22"/>
      <c r="AN214" s="22"/>
      <c r="AO214" s="22"/>
      <c r="AP214" s="22">
        <v>94</v>
      </c>
      <c r="AQ214" s="22">
        <v>119.71</v>
      </c>
      <c r="AR214" s="98">
        <f t="shared" si="96"/>
        <v>94</v>
      </c>
      <c r="AS214" s="46">
        <f t="shared" si="96"/>
        <v>119.71</v>
      </c>
      <c r="AT214" s="22"/>
      <c r="AU214" s="22"/>
      <c r="AV214" s="22"/>
      <c r="AW214" s="22"/>
      <c r="AX214" s="100">
        <f t="shared" si="97"/>
        <v>0</v>
      </c>
      <c r="AY214" s="58">
        <f t="shared" si="101"/>
        <v>119.71</v>
      </c>
      <c r="AZ214" s="22">
        <v>2.29</v>
      </c>
      <c r="BA214" s="90">
        <f t="shared" si="102"/>
        <v>122</v>
      </c>
      <c r="BB214" s="412"/>
      <c r="BC214" s="412"/>
      <c r="BD214" s="412"/>
    </row>
    <row r="215" spans="1:56" ht="17.25" thickBot="1">
      <c r="A215" s="505" t="s">
        <v>72</v>
      </c>
      <c r="B215" s="516"/>
      <c r="C215" s="506"/>
      <c r="D215" s="33"/>
      <c r="E215" s="396">
        <v>30</v>
      </c>
      <c r="F215" s="34"/>
      <c r="G215" s="70">
        <f t="shared" ref="G215:Y215" si="103">SUM(G185:G214)</f>
        <v>12209</v>
      </c>
      <c r="H215" s="70">
        <f t="shared" si="103"/>
        <v>40640</v>
      </c>
      <c r="I215" s="71">
        <f t="shared" si="103"/>
        <v>5493</v>
      </c>
      <c r="J215" s="71">
        <f t="shared" si="103"/>
        <v>1788</v>
      </c>
      <c r="K215" s="71">
        <f t="shared" si="103"/>
        <v>2569</v>
      </c>
      <c r="L215" s="71">
        <f t="shared" si="103"/>
        <v>116</v>
      </c>
      <c r="M215" s="71">
        <f t="shared" si="103"/>
        <v>69</v>
      </c>
      <c r="N215" s="71">
        <f t="shared" si="103"/>
        <v>69</v>
      </c>
      <c r="O215" s="71">
        <f t="shared" si="103"/>
        <v>5609</v>
      </c>
      <c r="P215" s="71">
        <f t="shared" si="103"/>
        <v>1857</v>
      </c>
      <c r="Q215" s="71">
        <f t="shared" si="103"/>
        <v>2638</v>
      </c>
      <c r="R215" s="71">
        <f t="shared" si="103"/>
        <v>10104</v>
      </c>
      <c r="S215" s="35">
        <f t="shared" si="103"/>
        <v>150.32999999999998</v>
      </c>
      <c r="T215" s="71">
        <f t="shared" si="103"/>
        <v>2539</v>
      </c>
      <c r="U215" s="35">
        <f t="shared" si="103"/>
        <v>19.37</v>
      </c>
      <c r="V215" s="71">
        <f t="shared" si="103"/>
        <v>2822</v>
      </c>
      <c r="W215" s="35">
        <f t="shared" si="103"/>
        <v>51.460000000000008</v>
      </c>
      <c r="X215" s="71">
        <f t="shared" si="103"/>
        <v>15</v>
      </c>
      <c r="Y215" s="71">
        <f t="shared" si="103"/>
        <v>27</v>
      </c>
      <c r="Z215" s="71">
        <f>SUM(Z185:Z214)</f>
        <v>18237</v>
      </c>
      <c r="AA215" s="35">
        <f>SUM(AA185:AA214)</f>
        <v>2121.77</v>
      </c>
      <c r="AB215" s="71">
        <f>SUM(AB185:AB214)</f>
        <v>28341</v>
      </c>
      <c r="AC215" s="35">
        <f>SUM(AC185:AC214)</f>
        <v>2272.1</v>
      </c>
      <c r="AD215" s="71">
        <f>SUM(AD185:AD214)</f>
        <v>10704</v>
      </c>
      <c r="AE215" s="35">
        <f t="shared" si="90"/>
        <v>87.673028094028993</v>
      </c>
      <c r="AF215" s="71">
        <v>20</v>
      </c>
      <c r="AG215" s="71">
        <f t="shared" ref="AG215:AX215" si="104">SUM(AG185:AG214)</f>
        <v>2951</v>
      </c>
      <c r="AH215" s="71">
        <f t="shared" si="104"/>
        <v>2905</v>
      </c>
      <c r="AI215" s="71">
        <f t="shared" si="104"/>
        <v>1180</v>
      </c>
      <c r="AJ215" s="71">
        <f t="shared" si="104"/>
        <v>1</v>
      </c>
      <c r="AK215" s="35">
        <f t="shared" si="104"/>
        <v>4.0000000000000001E-3</v>
      </c>
      <c r="AL215" s="71">
        <f t="shared" si="104"/>
        <v>63</v>
      </c>
      <c r="AM215" s="35">
        <f t="shared" si="104"/>
        <v>37.599999999999994</v>
      </c>
      <c r="AN215" s="71">
        <f t="shared" si="104"/>
        <v>40</v>
      </c>
      <c r="AO215" s="35">
        <f t="shared" si="104"/>
        <v>5.38</v>
      </c>
      <c r="AP215" s="71">
        <f t="shared" si="104"/>
        <v>1844</v>
      </c>
      <c r="AQ215" s="35">
        <f t="shared" si="104"/>
        <v>1376.2800000000002</v>
      </c>
      <c r="AR215" s="71">
        <f t="shared" si="104"/>
        <v>1948</v>
      </c>
      <c r="AS215" s="35">
        <f t="shared" si="104"/>
        <v>1419.2640000000001</v>
      </c>
      <c r="AT215" s="35">
        <f t="shared" si="104"/>
        <v>445.25</v>
      </c>
      <c r="AU215" s="35">
        <f t="shared" si="104"/>
        <v>253.54999999999998</v>
      </c>
      <c r="AV215" s="35">
        <f t="shared" si="104"/>
        <v>67.78</v>
      </c>
      <c r="AW215" s="35">
        <f t="shared" si="104"/>
        <v>481.72</v>
      </c>
      <c r="AX215" s="35">
        <f t="shared" si="104"/>
        <v>1248.3</v>
      </c>
      <c r="AY215" s="35">
        <f t="shared" si="101"/>
        <v>2667.5640000000003</v>
      </c>
      <c r="AZ215" s="35">
        <f>SUM(AZ185:AZ214)</f>
        <v>607.84</v>
      </c>
      <c r="BA215" s="96">
        <f t="shared" si="102"/>
        <v>3275.4040000000005</v>
      </c>
      <c r="BB215" s="71">
        <f>SUM(BB185:BB214)</f>
        <v>5</v>
      </c>
      <c r="BC215" s="35">
        <f>SUM(BC185:BC214)</f>
        <v>3.66</v>
      </c>
      <c r="BD215" s="35">
        <f>SUM(BD185:BD214)</f>
        <v>0</v>
      </c>
    </row>
    <row r="216" spans="1:56">
      <c r="A216" s="38" t="s">
        <v>187</v>
      </c>
      <c r="B216" s="39" t="s">
        <v>73</v>
      </c>
      <c r="C216" s="51" t="s">
        <v>337</v>
      </c>
      <c r="D216" s="51" t="s">
        <v>338</v>
      </c>
      <c r="E216" s="50">
        <v>1</v>
      </c>
      <c r="F216" s="52" t="s">
        <v>339</v>
      </c>
      <c r="G216" s="53">
        <v>115</v>
      </c>
      <c r="H216" s="53">
        <v>362</v>
      </c>
      <c r="I216" s="87">
        <v>270</v>
      </c>
      <c r="J216" s="87">
        <v>0</v>
      </c>
      <c r="K216" s="87">
        <v>0</v>
      </c>
      <c r="L216" s="87">
        <v>23</v>
      </c>
      <c r="M216" s="87">
        <v>0</v>
      </c>
      <c r="N216" s="87">
        <v>0</v>
      </c>
      <c r="O216" s="98">
        <f t="shared" ref="O216:O222" si="105">I216+L216</f>
        <v>293</v>
      </c>
      <c r="P216" s="98">
        <f t="shared" ref="P216:Q222" si="106">M216+J216</f>
        <v>0</v>
      </c>
      <c r="Q216" s="98">
        <f t="shared" si="106"/>
        <v>0</v>
      </c>
      <c r="R216" s="98">
        <f t="shared" ref="R216:R222" si="107">SUM(O216:Q216)</f>
        <v>293</v>
      </c>
      <c r="S216" s="88">
        <v>0.15</v>
      </c>
      <c r="T216" s="88">
        <v>280</v>
      </c>
      <c r="U216" s="88">
        <v>0.14000000000000001</v>
      </c>
      <c r="V216" s="88">
        <v>13</v>
      </c>
      <c r="W216" s="88">
        <v>0.1</v>
      </c>
      <c r="X216" s="88">
        <v>0</v>
      </c>
      <c r="Y216" s="88">
        <v>0</v>
      </c>
      <c r="Z216" s="89">
        <v>2</v>
      </c>
      <c r="AA216" s="89">
        <v>0.01</v>
      </c>
      <c r="AB216" s="26">
        <f t="shared" ref="AB216:AC222" si="108">Z216+R216</f>
        <v>295</v>
      </c>
      <c r="AC216" s="58">
        <f t="shared" si="108"/>
        <v>0.16</v>
      </c>
      <c r="AD216" s="88">
        <v>115</v>
      </c>
      <c r="AE216" s="57">
        <f t="shared" si="90"/>
        <v>100</v>
      </c>
      <c r="AF216" s="88">
        <v>1</v>
      </c>
      <c r="AG216" s="88">
        <v>257</v>
      </c>
      <c r="AH216" s="88">
        <v>257</v>
      </c>
      <c r="AI216" s="88">
        <v>245</v>
      </c>
      <c r="AJ216" s="88"/>
      <c r="AK216" s="88"/>
      <c r="AL216" s="88"/>
      <c r="AM216" s="88"/>
      <c r="AN216" s="88"/>
      <c r="AO216" s="88"/>
      <c r="AP216" s="88"/>
      <c r="AQ216" s="57"/>
      <c r="AR216" s="98">
        <f t="shared" ref="AR216:AS222" si="109">AP216+AN216+AL216+AJ216</f>
        <v>0</v>
      </c>
      <c r="AS216" s="46">
        <f t="shared" si="109"/>
        <v>0</v>
      </c>
      <c r="AT216" s="57">
        <v>3</v>
      </c>
      <c r="AU216" s="57">
        <v>1.5</v>
      </c>
      <c r="AV216" s="57">
        <v>0</v>
      </c>
      <c r="AW216" s="57">
        <v>0</v>
      </c>
      <c r="AX216" s="100">
        <f t="shared" ref="AX216:AX222" si="110">SUM(AT216:AW216)</f>
        <v>4.5</v>
      </c>
      <c r="AY216" s="58">
        <f t="shared" si="101"/>
        <v>4.5</v>
      </c>
      <c r="AZ216" s="88">
        <v>3.45</v>
      </c>
      <c r="BA216" s="90">
        <f t="shared" si="102"/>
        <v>7.95</v>
      </c>
      <c r="BB216" s="55"/>
      <c r="BC216" s="55"/>
      <c r="BD216" s="55"/>
    </row>
    <row r="217" spans="1:56">
      <c r="A217" s="38" t="s">
        <v>187</v>
      </c>
      <c r="B217" s="39" t="s">
        <v>73</v>
      </c>
      <c r="C217" s="51" t="s">
        <v>337</v>
      </c>
      <c r="D217" s="51" t="s">
        <v>338</v>
      </c>
      <c r="E217" s="39">
        <v>2</v>
      </c>
      <c r="F217" s="52" t="s">
        <v>340</v>
      </c>
      <c r="G217" s="53">
        <v>70</v>
      </c>
      <c r="H217" s="53">
        <v>219</v>
      </c>
      <c r="I217" s="87">
        <v>285</v>
      </c>
      <c r="J217" s="87">
        <v>0</v>
      </c>
      <c r="K217" s="87">
        <v>12</v>
      </c>
      <c r="L217" s="87">
        <v>62</v>
      </c>
      <c r="M217" s="87">
        <v>0</v>
      </c>
      <c r="N217" s="87">
        <v>0</v>
      </c>
      <c r="O217" s="98">
        <f t="shared" si="105"/>
        <v>347</v>
      </c>
      <c r="P217" s="98">
        <f t="shared" si="106"/>
        <v>0</v>
      </c>
      <c r="Q217" s="98">
        <f t="shared" si="106"/>
        <v>12</v>
      </c>
      <c r="R217" s="98">
        <f t="shared" si="107"/>
        <v>359</v>
      </c>
      <c r="S217" s="88">
        <v>0.18</v>
      </c>
      <c r="T217" s="88">
        <v>298</v>
      </c>
      <c r="U217" s="88">
        <v>0.15</v>
      </c>
      <c r="V217" s="88">
        <v>49</v>
      </c>
      <c r="W217" s="88">
        <v>0.02</v>
      </c>
      <c r="X217" s="88">
        <v>0</v>
      </c>
      <c r="Y217" s="88">
        <v>0</v>
      </c>
      <c r="Z217" s="89">
        <v>95</v>
      </c>
      <c r="AA217" s="89">
        <v>1.78</v>
      </c>
      <c r="AB217" s="26">
        <f t="shared" si="108"/>
        <v>454</v>
      </c>
      <c r="AC217" s="58">
        <f t="shared" si="108"/>
        <v>1.96</v>
      </c>
      <c r="AD217" s="88">
        <v>70</v>
      </c>
      <c r="AE217" s="57">
        <f t="shared" si="90"/>
        <v>100</v>
      </c>
      <c r="AF217" s="88">
        <v>2</v>
      </c>
      <c r="AG217" s="88">
        <v>236</v>
      </c>
      <c r="AH217" s="88">
        <v>236</v>
      </c>
      <c r="AI217" s="88">
        <v>235</v>
      </c>
      <c r="AJ217" s="88"/>
      <c r="AK217" s="88"/>
      <c r="AL217" s="88"/>
      <c r="AM217" s="88"/>
      <c r="AN217" s="88"/>
      <c r="AO217" s="88"/>
      <c r="AP217" s="88">
        <v>35</v>
      </c>
      <c r="AQ217" s="57">
        <v>38</v>
      </c>
      <c r="AR217" s="98">
        <f t="shared" si="109"/>
        <v>35</v>
      </c>
      <c r="AS217" s="46">
        <f t="shared" si="109"/>
        <v>38</v>
      </c>
      <c r="AT217" s="57">
        <v>8</v>
      </c>
      <c r="AU217" s="57">
        <v>6.65</v>
      </c>
      <c r="AV217" s="57">
        <v>0</v>
      </c>
      <c r="AW217" s="57">
        <v>0</v>
      </c>
      <c r="AX217" s="100">
        <f t="shared" si="110"/>
        <v>14.65</v>
      </c>
      <c r="AY217" s="58">
        <f t="shared" si="101"/>
        <v>52.65</v>
      </c>
      <c r="AZ217" s="88">
        <v>5.75</v>
      </c>
      <c r="BA217" s="90">
        <f t="shared" si="102"/>
        <v>58.4</v>
      </c>
      <c r="BB217" s="55"/>
      <c r="BC217" s="55"/>
      <c r="BD217" s="55"/>
    </row>
    <row r="218" spans="1:56">
      <c r="A218" s="38" t="s">
        <v>187</v>
      </c>
      <c r="B218" s="39" t="s">
        <v>73</v>
      </c>
      <c r="C218" s="51" t="s">
        <v>337</v>
      </c>
      <c r="D218" s="51" t="s">
        <v>341</v>
      </c>
      <c r="E218" s="50">
        <v>3</v>
      </c>
      <c r="F218" s="52" t="s">
        <v>342</v>
      </c>
      <c r="G218" s="53">
        <v>305</v>
      </c>
      <c r="H218" s="53">
        <v>1072</v>
      </c>
      <c r="I218" s="87">
        <v>514</v>
      </c>
      <c r="J218" s="87">
        <v>0</v>
      </c>
      <c r="K218" s="87">
        <v>26</v>
      </c>
      <c r="L218" s="87">
        <v>8</v>
      </c>
      <c r="M218" s="87">
        <v>0</v>
      </c>
      <c r="N218" s="87">
        <v>1</v>
      </c>
      <c r="O218" s="98">
        <f t="shared" si="105"/>
        <v>522</v>
      </c>
      <c r="P218" s="98">
        <f t="shared" si="106"/>
        <v>0</v>
      </c>
      <c r="Q218" s="98">
        <f t="shared" si="106"/>
        <v>27</v>
      </c>
      <c r="R218" s="98">
        <f t="shared" si="107"/>
        <v>549</v>
      </c>
      <c r="S218" s="88">
        <v>1.1499999999999999</v>
      </c>
      <c r="T218" s="88">
        <v>6</v>
      </c>
      <c r="U218" s="88">
        <v>0</v>
      </c>
      <c r="V218" s="88">
        <v>516</v>
      </c>
      <c r="W218" s="88">
        <v>1.1299999999999999</v>
      </c>
      <c r="X218" s="88">
        <v>0</v>
      </c>
      <c r="Y218" s="88">
        <v>0</v>
      </c>
      <c r="Z218" s="89">
        <v>510</v>
      </c>
      <c r="AA218" s="92">
        <v>207</v>
      </c>
      <c r="AB218" s="26">
        <f t="shared" si="108"/>
        <v>1059</v>
      </c>
      <c r="AC218" s="58">
        <f t="shared" si="108"/>
        <v>208.15</v>
      </c>
      <c r="AD218" s="88">
        <v>290</v>
      </c>
      <c r="AE218" s="57">
        <f t="shared" si="90"/>
        <v>95.081967213114751</v>
      </c>
      <c r="AF218" s="88"/>
      <c r="AG218" s="88">
        <v>106</v>
      </c>
      <c r="AH218" s="88">
        <v>106</v>
      </c>
      <c r="AI218" s="88">
        <v>74</v>
      </c>
      <c r="AJ218" s="88"/>
      <c r="AK218" s="88"/>
      <c r="AL218" s="88"/>
      <c r="AM218" s="57"/>
      <c r="AN218" s="88"/>
      <c r="AO218" s="88"/>
      <c r="AP218" s="88">
        <v>282</v>
      </c>
      <c r="AQ218" s="57">
        <v>562</v>
      </c>
      <c r="AR218" s="98">
        <f t="shared" si="109"/>
        <v>282</v>
      </c>
      <c r="AS218" s="46">
        <f t="shared" si="109"/>
        <v>562</v>
      </c>
      <c r="AT218" s="57">
        <v>5</v>
      </c>
      <c r="AU218" s="57">
        <v>3</v>
      </c>
      <c r="AV218" s="57">
        <v>4</v>
      </c>
      <c r="AW218" s="57">
        <v>25</v>
      </c>
      <c r="AX218" s="100">
        <f t="shared" si="110"/>
        <v>37</v>
      </c>
      <c r="AY218" s="58">
        <f t="shared" si="101"/>
        <v>599</v>
      </c>
      <c r="AZ218" s="57">
        <v>6</v>
      </c>
      <c r="BA218" s="90">
        <f t="shared" si="102"/>
        <v>605</v>
      </c>
      <c r="BB218" s="55"/>
      <c r="BC218" s="55"/>
      <c r="BD218" s="55"/>
    </row>
    <row r="219" spans="1:56">
      <c r="A219" s="38" t="s">
        <v>187</v>
      </c>
      <c r="B219" s="39" t="s">
        <v>73</v>
      </c>
      <c r="C219" s="51" t="s">
        <v>337</v>
      </c>
      <c r="D219" s="51" t="s">
        <v>341</v>
      </c>
      <c r="E219" s="50">
        <v>4</v>
      </c>
      <c r="F219" s="52" t="s">
        <v>343</v>
      </c>
      <c r="G219" s="53">
        <v>166</v>
      </c>
      <c r="H219" s="50">
        <v>582</v>
      </c>
      <c r="I219" s="87">
        <v>36</v>
      </c>
      <c r="J219" s="87">
        <v>2</v>
      </c>
      <c r="K219" s="87">
        <v>17</v>
      </c>
      <c r="L219" s="87">
        <v>1</v>
      </c>
      <c r="M219" s="87">
        <v>0</v>
      </c>
      <c r="N219" s="87">
        <v>2</v>
      </c>
      <c r="O219" s="98">
        <f t="shared" si="105"/>
        <v>37</v>
      </c>
      <c r="P219" s="98">
        <f t="shared" si="106"/>
        <v>2</v>
      </c>
      <c r="Q219" s="98">
        <f t="shared" si="106"/>
        <v>19</v>
      </c>
      <c r="R219" s="98">
        <f t="shared" si="107"/>
        <v>58</v>
      </c>
      <c r="S219" s="88">
        <v>0.44</v>
      </c>
      <c r="T219" s="88"/>
      <c r="U219" s="88"/>
      <c r="V219" s="88"/>
      <c r="W219" s="88"/>
      <c r="X219" s="88"/>
      <c r="Y219" s="88"/>
      <c r="Z219" s="89">
        <v>206</v>
      </c>
      <c r="AA219" s="92">
        <v>85</v>
      </c>
      <c r="AB219" s="26">
        <f t="shared" si="108"/>
        <v>264</v>
      </c>
      <c r="AC219" s="58">
        <f t="shared" si="108"/>
        <v>85.44</v>
      </c>
      <c r="AD219" s="88">
        <v>150</v>
      </c>
      <c r="AE219" s="57">
        <f t="shared" si="90"/>
        <v>90.361445783132538</v>
      </c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>
        <v>99</v>
      </c>
      <c r="AQ219" s="57">
        <v>147</v>
      </c>
      <c r="AR219" s="98">
        <f t="shared" si="109"/>
        <v>99</v>
      </c>
      <c r="AS219" s="46">
        <f t="shared" si="109"/>
        <v>147</v>
      </c>
      <c r="AT219" s="57">
        <v>0.5</v>
      </c>
      <c r="AU219" s="57">
        <v>1</v>
      </c>
      <c r="AV219" s="57">
        <v>0</v>
      </c>
      <c r="AW219" s="57">
        <v>9</v>
      </c>
      <c r="AX219" s="100">
        <f t="shared" si="110"/>
        <v>10.5</v>
      </c>
      <c r="AY219" s="58">
        <f t="shared" si="101"/>
        <v>157.5</v>
      </c>
      <c r="AZ219" s="57">
        <v>3</v>
      </c>
      <c r="BA219" s="90">
        <f t="shared" si="102"/>
        <v>160.5</v>
      </c>
      <c r="BB219" s="55"/>
      <c r="BC219" s="55"/>
      <c r="BD219" s="55"/>
    </row>
    <row r="220" spans="1:56">
      <c r="A220" s="38" t="s">
        <v>187</v>
      </c>
      <c r="B220" s="39" t="s">
        <v>73</v>
      </c>
      <c r="C220" s="51" t="s">
        <v>337</v>
      </c>
      <c r="D220" s="51" t="s">
        <v>337</v>
      </c>
      <c r="E220" s="50">
        <v>5</v>
      </c>
      <c r="F220" s="52" t="s">
        <v>344</v>
      </c>
      <c r="G220" s="53">
        <v>257</v>
      </c>
      <c r="H220" s="53">
        <v>901</v>
      </c>
      <c r="I220" s="87">
        <v>65</v>
      </c>
      <c r="J220" s="87">
        <v>1</v>
      </c>
      <c r="K220" s="87">
        <v>0</v>
      </c>
      <c r="L220" s="87">
        <v>0</v>
      </c>
      <c r="M220" s="87">
        <v>0</v>
      </c>
      <c r="N220" s="87">
        <v>0</v>
      </c>
      <c r="O220" s="98">
        <f t="shared" si="105"/>
        <v>65</v>
      </c>
      <c r="P220" s="98">
        <f t="shared" si="106"/>
        <v>1</v>
      </c>
      <c r="Q220" s="98">
        <f t="shared" si="106"/>
        <v>0</v>
      </c>
      <c r="R220" s="98">
        <f t="shared" si="107"/>
        <v>66</v>
      </c>
      <c r="S220" s="88"/>
      <c r="T220" s="88">
        <v>30</v>
      </c>
      <c r="U220" s="88">
        <v>0</v>
      </c>
      <c r="V220" s="88">
        <v>35</v>
      </c>
      <c r="W220" s="88">
        <v>0</v>
      </c>
      <c r="X220" s="88">
        <v>0</v>
      </c>
      <c r="Y220" s="88">
        <v>0</v>
      </c>
      <c r="Z220" s="88">
        <v>55</v>
      </c>
      <c r="AA220" s="88"/>
      <c r="AB220" s="26">
        <f t="shared" si="108"/>
        <v>121</v>
      </c>
      <c r="AC220" s="58">
        <f t="shared" si="108"/>
        <v>0</v>
      </c>
      <c r="AD220" s="88">
        <v>55</v>
      </c>
      <c r="AE220" s="57">
        <f t="shared" si="90"/>
        <v>21.40077821011673</v>
      </c>
      <c r="AF220" s="88"/>
      <c r="AG220" s="91">
        <v>59</v>
      </c>
      <c r="AH220" s="91">
        <v>30</v>
      </c>
      <c r="AI220" s="88"/>
      <c r="AJ220" s="88"/>
      <c r="AK220" s="88"/>
      <c r="AL220" s="88"/>
      <c r="AM220" s="88"/>
      <c r="AN220" s="88"/>
      <c r="AO220" s="88"/>
      <c r="AP220" s="88">
        <v>3</v>
      </c>
      <c r="AQ220" s="88">
        <v>2.4500000000000002</v>
      </c>
      <c r="AR220" s="98">
        <f t="shared" si="109"/>
        <v>3</v>
      </c>
      <c r="AS220" s="46">
        <f t="shared" si="109"/>
        <v>2.4500000000000002</v>
      </c>
      <c r="AT220" s="57">
        <v>2.4500000000000002</v>
      </c>
      <c r="AU220" s="57">
        <v>4</v>
      </c>
      <c r="AV220" s="57">
        <v>0</v>
      </c>
      <c r="AW220" s="57">
        <v>20.399999999999999</v>
      </c>
      <c r="AX220" s="100">
        <f t="shared" si="110"/>
        <v>26.849999999999998</v>
      </c>
      <c r="AY220" s="58">
        <f t="shared" si="101"/>
        <v>29.299999999999997</v>
      </c>
      <c r="AZ220" s="88"/>
      <c r="BA220" s="90">
        <f t="shared" si="102"/>
        <v>29.299999999999997</v>
      </c>
      <c r="BB220" s="55"/>
      <c r="BC220" s="55"/>
      <c r="BD220" s="55"/>
    </row>
    <row r="221" spans="1:56">
      <c r="A221" s="38" t="s">
        <v>187</v>
      </c>
      <c r="B221" s="39" t="s">
        <v>73</v>
      </c>
      <c r="C221" s="51" t="s">
        <v>337</v>
      </c>
      <c r="D221" s="51" t="s">
        <v>345</v>
      </c>
      <c r="E221" s="39">
        <v>6</v>
      </c>
      <c r="F221" s="52" t="s">
        <v>346</v>
      </c>
      <c r="G221" s="53">
        <v>326</v>
      </c>
      <c r="H221" s="53">
        <v>1145</v>
      </c>
      <c r="I221" s="87">
        <v>198</v>
      </c>
      <c r="J221" s="87">
        <v>0</v>
      </c>
      <c r="K221" s="87">
        <v>4</v>
      </c>
      <c r="L221" s="87">
        <v>0</v>
      </c>
      <c r="M221" s="87">
        <v>0</v>
      </c>
      <c r="N221" s="87">
        <v>0</v>
      </c>
      <c r="O221" s="98">
        <f t="shared" si="105"/>
        <v>198</v>
      </c>
      <c r="P221" s="98">
        <f t="shared" si="106"/>
        <v>0</v>
      </c>
      <c r="Q221" s="98">
        <f t="shared" si="106"/>
        <v>4</v>
      </c>
      <c r="R221" s="98">
        <f t="shared" si="107"/>
        <v>202</v>
      </c>
      <c r="S221" s="88">
        <v>0.3</v>
      </c>
      <c r="T221" s="88"/>
      <c r="U221" s="88"/>
      <c r="V221" s="88"/>
      <c r="W221" s="88"/>
      <c r="X221" s="88"/>
      <c r="Y221" s="88"/>
      <c r="Z221" s="88">
        <v>1086</v>
      </c>
      <c r="AA221" s="88">
        <v>381.1</v>
      </c>
      <c r="AB221" s="26">
        <f t="shared" si="108"/>
        <v>1288</v>
      </c>
      <c r="AC221" s="58">
        <f t="shared" si="108"/>
        <v>381.40000000000003</v>
      </c>
      <c r="AD221" s="88">
        <v>325</v>
      </c>
      <c r="AE221" s="57">
        <f t="shared" si="90"/>
        <v>99.693251533742327</v>
      </c>
      <c r="AF221" s="88"/>
      <c r="AG221" s="88">
        <v>22</v>
      </c>
      <c r="AH221" s="88">
        <v>22</v>
      </c>
      <c r="AI221" s="88"/>
      <c r="AJ221" s="88"/>
      <c r="AK221" s="88"/>
      <c r="AL221" s="88"/>
      <c r="AM221" s="88"/>
      <c r="AN221" s="88"/>
      <c r="AO221" s="88"/>
      <c r="AP221" s="88"/>
      <c r="AQ221" s="88"/>
      <c r="AR221" s="98">
        <f t="shared" si="109"/>
        <v>0</v>
      </c>
      <c r="AS221" s="46">
        <f t="shared" si="109"/>
        <v>0</v>
      </c>
      <c r="AT221" s="88"/>
      <c r="AU221" s="88"/>
      <c r="AV221" s="88"/>
      <c r="AW221" s="88"/>
      <c r="AX221" s="100">
        <f t="shared" si="110"/>
        <v>0</v>
      </c>
      <c r="AY221" s="58">
        <f t="shared" si="101"/>
        <v>0</v>
      </c>
      <c r="AZ221" s="88"/>
      <c r="BA221" s="90">
        <f t="shared" si="102"/>
        <v>0</v>
      </c>
      <c r="BB221" s="55"/>
      <c r="BC221" s="55"/>
      <c r="BD221" s="55"/>
    </row>
    <row r="222" spans="1:56" ht="17.25" thickBot="1">
      <c r="A222" s="49" t="s">
        <v>212</v>
      </c>
      <c r="B222" s="50" t="s">
        <v>73</v>
      </c>
      <c r="C222" s="51" t="s">
        <v>337</v>
      </c>
      <c r="D222" s="51" t="s">
        <v>347</v>
      </c>
      <c r="E222" s="50">
        <v>7</v>
      </c>
      <c r="F222" s="73" t="s">
        <v>348</v>
      </c>
      <c r="G222" s="68">
        <v>55</v>
      </c>
      <c r="H222" s="69">
        <v>192</v>
      </c>
      <c r="I222" s="87">
        <v>101</v>
      </c>
      <c r="J222" s="87">
        <v>0</v>
      </c>
      <c r="K222" s="87">
        <v>0</v>
      </c>
      <c r="L222" s="87">
        <v>2</v>
      </c>
      <c r="M222" s="87">
        <v>0</v>
      </c>
      <c r="N222" s="87">
        <v>0</v>
      </c>
      <c r="O222" s="98">
        <f t="shared" si="105"/>
        <v>103</v>
      </c>
      <c r="P222" s="98">
        <f t="shared" si="106"/>
        <v>0</v>
      </c>
      <c r="Q222" s="98">
        <f t="shared" si="106"/>
        <v>0</v>
      </c>
      <c r="R222" s="98">
        <f t="shared" si="107"/>
        <v>103</v>
      </c>
      <c r="S222" s="57">
        <v>1.32</v>
      </c>
      <c r="T222" s="87">
        <v>0</v>
      </c>
      <c r="U222" s="87">
        <v>0</v>
      </c>
      <c r="V222" s="87">
        <v>103</v>
      </c>
      <c r="W222" s="57">
        <v>1.32</v>
      </c>
      <c r="X222" s="87">
        <v>0</v>
      </c>
      <c r="Y222" s="87">
        <v>0</v>
      </c>
      <c r="Z222" s="88">
        <v>95</v>
      </c>
      <c r="AA222" s="88">
        <v>4.37</v>
      </c>
      <c r="AB222" s="26">
        <f t="shared" si="108"/>
        <v>198</v>
      </c>
      <c r="AC222" s="58">
        <f t="shared" si="108"/>
        <v>5.69</v>
      </c>
      <c r="AD222" s="88">
        <v>55</v>
      </c>
      <c r="AE222" s="57">
        <f t="shared" si="90"/>
        <v>100</v>
      </c>
      <c r="AF222" s="88">
        <v>3</v>
      </c>
      <c r="AG222" s="88"/>
      <c r="AH222" s="88"/>
      <c r="AI222" s="88"/>
      <c r="AJ222" s="88"/>
      <c r="AK222" s="88"/>
      <c r="AL222" s="88"/>
      <c r="AM222" s="88"/>
      <c r="AN222" s="88"/>
      <c r="AO222" s="88"/>
      <c r="AP222" s="88">
        <v>88</v>
      </c>
      <c r="AQ222" s="57">
        <v>98</v>
      </c>
      <c r="AR222" s="98">
        <f t="shared" si="109"/>
        <v>88</v>
      </c>
      <c r="AS222" s="46">
        <f t="shared" si="109"/>
        <v>98</v>
      </c>
      <c r="AT222" s="57">
        <v>150</v>
      </c>
      <c r="AU222" s="57">
        <v>0</v>
      </c>
      <c r="AV222" s="57">
        <v>0</v>
      </c>
      <c r="AW222" s="57">
        <v>0</v>
      </c>
      <c r="AX222" s="100">
        <f t="shared" si="110"/>
        <v>150</v>
      </c>
      <c r="AY222" s="58">
        <f t="shared" si="101"/>
        <v>248</v>
      </c>
      <c r="AZ222" s="88"/>
      <c r="BA222" s="90">
        <f t="shared" si="102"/>
        <v>248</v>
      </c>
      <c r="BB222" s="55"/>
      <c r="BC222" s="55"/>
      <c r="BD222" s="55"/>
    </row>
    <row r="223" spans="1:56" ht="17.25" thickBot="1">
      <c r="A223" s="505" t="s">
        <v>102</v>
      </c>
      <c r="B223" s="516"/>
      <c r="C223" s="506"/>
      <c r="D223" s="33"/>
      <c r="E223" s="396">
        <v>7</v>
      </c>
      <c r="F223" s="34"/>
      <c r="G223" s="70">
        <f t="shared" ref="G223:AD223" si="111">SUM(G216:G222)</f>
        <v>1294</v>
      </c>
      <c r="H223" s="70">
        <f t="shared" si="111"/>
        <v>4473</v>
      </c>
      <c r="I223" s="71">
        <f t="shared" si="111"/>
        <v>1469</v>
      </c>
      <c r="J223" s="71">
        <f t="shared" si="111"/>
        <v>3</v>
      </c>
      <c r="K223" s="71">
        <f t="shared" si="111"/>
        <v>59</v>
      </c>
      <c r="L223" s="71">
        <f t="shared" si="111"/>
        <v>96</v>
      </c>
      <c r="M223" s="71">
        <f t="shared" si="111"/>
        <v>0</v>
      </c>
      <c r="N223" s="71">
        <f t="shared" si="111"/>
        <v>3</v>
      </c>
      <c r="O223" s="71">
        <f t="shared" si="111"/>
        <v>1565</v>
      </c>
      <c r="P223" s="71">
        <f t="shared" si="111"/>
        <v>3</v>
      </c>
      <c r="Q223" s="71">
        <f t="shared" si="111"/>
        <v>62</v>
      </c>
      <c r="R223" s="71">
        <f t="shared" si="111"/>
        <v>1630</v>
      </c>
      <c r="S223" s="35">
        <f t="shared" si="111"/>
        <v>3.54</v>
      </c>
      <c r="T223" s="71">
        <f t="shared" si="111"/>
        <v>614</v>
      </c>
      <c r="U223" s="35">
        <f t="shared" si="111"/>
        <v>0.29000000000000004</v>
      </c>
      <c r="V223" s="71">
        <f t="shared" si="111"/>
        <v>716</v>
      </c>
      <c r="W223" s="35">
        <f t="shared" si="111"/>
        <v>2.5700000000000003</v>
      </c>
      <c r="X223" s="71">
        <f t="shared" si="111"/>
        <v>0</v>
      </c>
      <c r="Y223" s="71">
        <f t="shared" si="111"/>
        <v>0</v>
      </c>
      <c r="Z223" s="71">
        <f t="shared" si="111"/>
        <v>2049</v>
      </c>
      <c r="AA223" s="35">
        <f t="shared" si="111"/>
        <v>679.26</v>
      </c>
      <c r="AB223" s="71">
        <f t="shared" si="111"/>
        <v>3679</v>
      </c>
      <c r="AC223" s="35">
        <f t="shared" si="111"/>
        <v>682.80000000000018</v>
      </c>
      <c r="AD223" s="71">
        <f t="shared" si="111"/>
        <v>1060</v>
      </c>
      <c r="AE223" s="35">
        <f t="shared" si="90"/>
        <v>81.916537867078816</v>
      </c>
      <c r="AF223" s="71">
        <v>3</v>
      </c>
      <c r="AG223" s="71">
        <f t="shared" ref="AG223:AX223" si="112">SUM(AG216:AG222)</f>
        <v>680</v>
      </c>
      <c r="AH223" s="71">
        <f t="shared" si="112"/>
        <v>651</v>
      </c>
      <c r="AI223" s="71">
        <f t="shared" si="112"/>
        <v>554</v>
      </c>
      <c r="AJ223" s="71">
        <f t="shared" si="112"/>
        <v>0</v>
      </c>
      <c r="AK223" s="35">
        <f t="shared" si="112"/>
        <v>0</v>
      </c>
      <c r="AL223" s="71">
        <f t="shared" si="112"/>
        <v>0</v>
      </c>
      <c r="AM223" s="35">
        <f t="shared" si="112"/>
        <v>0</v>
      </c>
      <c r="AN223" s="71">
        <f t="shared" si="112"/>
        <v>0</v>
      </c>
      <c r="AO223" s="35">
        <f t="shared" si="112"/>
        <v>0</v>
      </c>
      <c r="AP223" s="71">
        <f t="shared" si="112"/>
        <v>507</v>
      </c>
      <c r="AQ223" s="35">
        <f t="shared" si="112"/>
        <v>847.45</v>
      </c>
      <c r="AR223" s="71">
        <f t="shared" si="112"/>
        <v>507</v>
      </c>
      <c r="AS223" s="35">
        <f t="shared" si="112"/>
        <v>847.45</v>
      </c>
      <c r="AT223" s="35">
        <f t="shared" si="112"/>
        <v>168.95</v>
      </c>
      <c r="AU223" s="35">
        <f t="shared" si="112"/>
        <v>16.149999999999999</v>
      </c>
      <c r="AV223" s="35">
        <f t="shared" si="112"/>
        <v>4</v>
      </c>
      <c r="AW223" s="35">
        <f t="shared" si="112"/>
        <v>54.4</v>
      </c>
      <c r="AX223" s="35">
        <f t="shared" si="112"/>
        <v>243.5</v>
      </c>
      <c r="AY223" s="35">
        <f t="shared" si="101"/>
        <v>1090.95</v>
      </c>
      <c r="AZ223" s="35">
        <f>SUM(AZ216:AZ222)</f>
        <v>18.2</v>
      </c>
      <c r="BA223" s="96">
        <f t="shared" si="102"/>
        <v>1109.1500000000001</v>
      </c>
      <c r="BB223" s="71">
        <f>SUM(BB216:BB222)</f>
        <v>0</v>
      </c>
      <c r="BC223" s="35">
        <f>SUM(BC216:BC222)</f>
        <v>0</v>
      </c>
      <c r="BD223" s="35">
        <f>SUM(BD216:BD222)</f>
        <v>0</v>
      </c>
    </row>
    <row r="224" spans="1:56" ht="17.25" thickBot="1">
      <c r="A224" s="519" t="s">
        <v>349</v>
      </c>
      <c r="B224" s="520"/>
      <c r="C224" s="520"/>
      <c r="D224" s="520"/>
      <c r="E224" s="411">
        <v>112</v>
      </c>
      <c r="F224" s="79"/>
      <c r="G224" s="80">
        <f t="shared" ref="G224:AA224" si="113">G184+G148+G215+G223+G127</f>
        <v>38136</v>
      </c>
      <c r="H224" s="80">
        <f t="shared" si="113"/>
        <v>126188</v>
      </c>
      <c r="I224" s="81">
        <f t="shared" si="113"/>
        <v>32515</v>
      </c>
      <c r="J224" s="81">
        <f t="shared" si="113"/>
        <v>5103</v>
      </c>
      <c r="K224" s="81">
        <f t="shared" si="113"/>
        <v>5994</v>
      </c>
      <c r="L224" s="81">
        <f t="shared" si="113"/>
        <v>2746</v>
      </c>
      <c r="M224" s="81">
        <f t="shared" si="113"/>
        <v>158</v>
      </c>
      <c r="N224" s="81">
        <f t="shared" si="113"/>
        <v>241</v>
      </c>
      <c r="O224" s="81">
        <f t="shared" si="113"/>
        <v>35261</v>
      </c>
      <c r="P224" s="81">
        <f t="shared" si="113"/>
        <v>5261</v>
      </c>
      <c r="Q224" s="81">
        <f t="shared" si="113"/>
        <v>6235</v>
      </c>
      <c r="R224" s="81">
        <f t="shared" si="113"/>
        <v>46757</v>
      </c>
      <c r="S224" s="82">
        <f t="shared" si="113"/>
        <v>861.4</v>
      </c>
      <c r="T224" s="81">
        <f t="shared" si="113"/>
        <v>13295</v>
      </c>
      <c r="U224" s="82">
        <f t="shared" si="113"/>
        <v>315.46000000000004</v>
      </c>
      <c r="V224" s="81">
        <f t="shared" si="113"/>
        <v>12841</v>
      </c>
      <c r="W224" s="82">
        <f t="shared" si="113"/>
        <v>277.98</v>
      </c>
      <c r="X224" s="81">
        <f t="shared" si="113"/>
        <v>240</v>
      </c>
      <c r="Y224" s="81">
        <f t="shared" si="113"/>
        <v>83</v>
      </c>
      <c r="Z224" s="81">
        <f t="shared" si="113"/>
        <v>100796</v>
      </c>
      <c r="AA224" s="82">
        <f t="shared" si="113"/>
        <v>14494.029999999999</v>
      </c>
      <c r="AB224" s="81">
        <f>SUM(R224:Z224)</f>
        <v>175466.84</v>
      </c>
      <c r="AC224" s="82">
        <f>AC184+AC148+AC215+AC223+AC127</f>
        <v>15355.430000000002</v>
      </c>
      <c r="AD224" s="81">
        <f>AD184+AD148+AD215+AD223+AD127</f>
        <v>28832</v>
      </c>
      <c r="AE224" s="82">
        <f t="shared" si="90"/>
        <v>75.603104677994551</v>
      </c>
      <c r="AF224" s="81">
        <f t="shared" ref="AF224:AX224" si="114">AF184+AF148+AF215+AF223+AF127</f>
        <v>58</v>
      </c>
      <c r="AG224" s="81">
        <f t="shared" si="114"/>
        <v>12171</v>
      </c>
      <c r="AH224" s="81">
        <f t="shared" si="114"/>
        <v>11728</v>
      </c>
      <c r="AI224" s="81">
        <f t="shared" si="114"/>
        <v>5303</v>
      </c>
      <c r="AJ224" s="81">
        <f t="shared" si="114"/>
        <v>2</v>
      </c>
      <c r="AK224" s="82">
        <f t="shared" si="114"/>
        <v>8.0000000000000002E-3</v>
      </c>
      <c r="AL224" s="81">
        <f t="shared" si="114"/>
        <v>499</v>
      </c>
      <c r="AM224" s="82">
        <f t="shared" si="114"/>
        <v>676.05000000000007</v>
      </c>
      <c r="AN224" s="81">
        <f t="shared" si="114"/>
        <v>138</v>
      </c>
      <c r="AO224" s="82">
        <f t="shared" si="114"/>
        <v>23.129999999999995</v>
      </c>
      <c r="AP224" s="81">
        <f t="shared" si="114"/>
        <v>6749</v>
      </c>
      <c r="AQ224" s="82">
        <f t="shared" si="114"/>
        <v>5262.68</v>
      </c>
      <c r="AR224" s="81">
        <f t="shared" si="114"/>
        <v>7388</v>
      </c>
      <c r="AS224" s="82">
        <f t="shared" si="114"/>
        <v>5961.8680000000004</v>
      </c>
      <c r="AT224" s="82">
        <f t="shared" si="114"/>
        <v>4689.76</v>
      </c>
      <c r="AU224" s="82">
        <f t="shared" si="114"/>
        <v>4244.4500000000007</v>
      </c>
      <c r="AV224" s="82">
        <f t="shared" si="114"/>
        <v>340.88</v>
      </c>
      <c r="AW224" s="82">
        <f t="shared" si="114"/>
        <v>7408.57</v>
      </c>
      <c r="AX224" s="82">
        <f t="shared" si="114"/>
        <v>16683.66</v>
      </c>
      <c r="AY224" s="82">
        <f t="shared" si="101"/>
        <v>22645.527999999998</v>
      </c>
      <c r="AZ224" s="82">
        <f>AZ184+AZ148+AZ215+AZ223+AZ127</f>
        <v>3418.42</v>
      </c>
      <c r="BA224" s="83">
        <f t="shared" si="102"/>
        <v>26063.947999999997</v>
      </c>
      <c r="BB224" s="81">
        <f>BB184+BB148+BB215+BB223+BB127</f>
        <v>81</v>
      </c>
      <c r="BC224" s="82">
        <f>BC184+BC148+BC215+BC223+BC127</f>
        <v>93.07</v>
      </c>
      <c r="BD224" s="82">
        <f>BD184+BD148+BD215+BD223+BD127</f>
        <v>0.25</v>
      </c>
    </row>
    <row r="225" spans="1:56" ht="18" customHeight="1" thickBot="1">
      <c r="A225" s="135" t="s">
        <v>617</v>
      </c>
      <c r="B225" s="84"/>
      <c r="C225" s="85"/>
      <c r="D225" s="85"/>
      <c r="E225" s="84"/>
      <c r="F225" s="86"/>
      <c r="G225" s="84"/>
      <c r="H225" s="84"/>
      <c r="AM225" s="1" t="s">
        <v>53</v>
      </c>
    </row>
    <row r="226" spans="1:56" ht="51" customHeight="1" thickBot="1">
      <c r="A226" s="489" t="s">
        <v>1</v>
      </c>
      <c r="B226" s="489" t="s">
        <v>2</v>
      </c>
      <c r="C226" s="489" t="s">
        <v>601</v>
      </c>
      <c r="D226" s="489" t="s">
        <v>3</v>
      </c>
      <c r="E226" s="489" t="s">
        <v>4</v>
      </c>
      <c r="F226" s="489" t="s">
        <v>602</v>
      </c>
      <c r="G226" s="489" t="s">
        <v>5</v>
      </c>
      <c r="H226" s="489" t="s">
        <v>6</v>
      </c>
      <c r="I226" s="491" t="s">
        <v>7</v>
      </c>
      <c r="J226" s="492"/>
      <c r="K226" s="493"/>
      <c r="L226" s="491" t="s">
        <v>8</v>
      </c>
      <c r="M226" s="492"/>
      <c r="N226" s="493"/>
      <c r="O226" s="491" t="s">
        <v>9</v>
      </c>
      <c r="P226" s="492"/>
      <c r="Q226" s="492"/>
      <c r="R226" s="493"/>
      <c r="S226" s="4" t="s">
        <v>10</v>
      </c>
      <c r="T226" s="494" t="s">
        <v>11</v>
      </c>
      <c r="U226" s="495"/>
      <c r="V226" s="495"/>
      <c r="W226" s="496"/>
      <c r="X226" s="497" t="s">
        <v>12</v>
      </c>
      <c r="Y226" s="497" t="s">
        <v>13</v>
      </c>
      <c r="Z226" s="499" t="s">
        <v>14</v>
      </c>
      <c r="AA226" s="5" t="s">
        <v>15</v>
      </c>
      <c r="AB226" s="501" t="s">
        <v>16</v>
      </c>
      <c r="AC226" s="503" t="s">
        <v>17</v>
      </c>
      <c r="AD226" s="499" t="s">
        <v>18</v>
      </c>
      <c r="AE226" s="480" t="s">
        <v>19</v>
      </c>
      <c r="AF226" s="474" t="s">
        <v>20</v>
      </c>
      <c r="AG226" s="476" t="s">
        <v>21</v>
      </c>
      <c r="AH226" s="478" t="s">
        <v>22</v>
      </c>
      <c r="AI226" s="480" t="s">
        <v>23</v>
      </c>
      <c r="AJ226" s="482" t="s">
        <v>24</v>
      </c>
      <c r="AK226" s="483"/>
      <c r="AL226" s="484" t="s">
        <v>25</v>
      </c>
      <c r="AM226" s="485"/>
      <c r="AN226" s="484" t="s">
        <v>26</v>
      </c>
      <c r="AO226" s="485"/>
      <c r="AP226" s="482" t="s">
        <v>27</v>
      </c>
      <c r="AQ226" s="483"/>
      <c r="AR226" s="484" t="s">
        <v>28</v>
      </c>
      <c r="AS226" s="485"/>
      <c r="AT226" s="453" t="s">
        <v>29</v>
      </c>
      <c r="AU226" s="454"/>
      <c r="AV226" s="454"/>
      <c r="AW226" s="454"/>
      <c r="AX226" s="455"/>
      <c r="AY226" s="6" t="s">
        <v>30</v>
      </c>
      <c r="AZ226" s="405" t="s">
        <v>31</v>
      </c>
      <c r="BA226" s="405" t="s">
        <v>32</v>
      </c>
      <c r="BB226" s="456" t="s">
        <v>33</v>
      </c>
      <c r="BC226" s="457"/>
      <c r="BD226" s="394" t="s">
        <v>34</v>
      </c>
    </row>
    <row r="227" spans="1:56" ht="71.25" customHeight="1" thickBot="1">
      <c r="A227" s="490"/>
      <c r="B227" s="490"/>
      <c r="C227" s="490"/>
      <c r="D227" s="490"/>
      <c r="E227" s="490"/>
      <c r="F227" s="490"/>
      <c r="G227" s="490"/>
      <c r="H227" s="490"/>
      <c r="I227" s="7" t="s">
        <v>35</v>
      </c>
      <c r="J227" s="8" t="s">
        <v>36</v>
      </c>
      <c r="K227" s="9" t="s">
        <v>37</v>
      </c>
      <c r="L227" s="7" t="s">
        <v>35</v>
      </c>
      <c r="M227" s="8" t="s">
        <v>36</v>
      </c>
      <c r="N227" s="9" t="s">
        <v>37</v>
      </c>
      <c r="O227" s="7" t="s">
        <v>603</v>
      </c>
      <c r="P227" s="8" t="s">
        <v>38</v>
      </c>
      <c r="Q227" s="8" t="s">
        <v>39</v>
      </c>
      <c r="R227" s="9" t="s">
        <v>40</v>
      </c>
      <c r="S227" s="10" t="s">
        <v>41</v>
      </c>
      <c r="T227" s="406" t="s">
        <v>42</v>
      </c>
      <c r="U227" s="406" t="s">
        <v>43</v>
      </c>
      <c r="V227" s="406" t="s">
        <v>44</v>
      </c>
      <c r="W227" s="406" t="s">
        <v>45</v>
      </c>
      <c r="X227" s="498"/>
      <c r="Y227" s="498"/>
      <c r="Z227" s="500"/>
      <c r="AA227" s="11" t="s">
        <v>41</v>
      </c>
      <c r="AB227" s="502"/>
      <c r="AC227" s="504"/>
      <c r="AD227" s="500"/>
      <c r="AE227" s="481"/>
      <c r="AF227" s="475"/>
      <c r="AG227" s="477"/>
      <c r="AH227" s="479"/>
      <c r="AI227" s="481"/>
      <c r="AJ227" s="12" t="s">
        <v>46</v>
      </c>
      <c r="AK227" s="399" t="s">
        <v>47</v>
      </c>
      <c r="AL227" s="12" t="s">
        <v>46</v>
      </c>
      <c r="AM227" s="399" t="s">
        <v>47</v>
      </c>
      <c r="AN227" s="12" t="s">
        <v>46</v>
      </c>
      <c r="AO227" s="399" t="s">
        <v>47</v>
      </c>
      <c r="AP227" s="12" t="s">
        <v>46</v>
      </c>
      <c r="AQ227" s="13" t="s">
        <v>47</v>
      </c>
      <c r="AR227" s="12" t="s">
        <v>46</v>
      </c>
      <c r="AS227" s="399" t="s">
        <v>47</v>
      </c>
      <c r="AT227" s="400" t="s">
        <v>48</v>
      </c>
      <c r="AU227" s="401" t="s">
        <v>49</v>
      </c>
      <c r="AV227" s="401" t="s">
        <v>50</v>
      </c>
      <c r="AW227" s="401" t="s">
        <v>51</v>
      </c>
      <c r="AX227" s="402" t="s">
        <v>52</v>
      </c>
      <c r="AY227" s="14" t="s">
        <v>41</v>
      </c>
      <c r="AZ227" s="14" t="s">
        <v>41</v>
      </c>
      <c r="BA227" s="14" t="s">
        <v>41</v>
      </c>
      <c r="BB227" s="15" t="s">
        <v>46</v>
      </c>
      <c r="BC227" s="16" t="s">
        <v>53</v>
      </c>
      <c r="BD227" s="17" t="s">
        <v>41</v>
      </c>
    </row>
    <row r="228" spans="1:56" ht="18.75" customHeight="1">
      <c r="A228" s="417" t="s">
        <v>368</v>
      </c>
      <c r="B228" s="74" t="s">
        <v>105</v>
      </c>
      <c r="C228" s="418" t="s">
        <v>350</v>
      </c>
      <c r="D228" s="418" t="s">
        <v>357</v>
      </c>
      <c r="E228" s="44">
        <v>1</v>
      </c>
      <c r="F228" s="418" t="s">
        <v>358</v>
      </c>
      <c r="G228" s="375">
        <v>147</v>
      </c>
      <c r="H228" s="375">
        <v>515.70000000000005</v>
      </c>
      <c r="I228" s="55">
        <v>125</v>
      </c>
      <c r="J228" s="359">
        <v>13</v>
      </c>
      <c r="K228" s="359">
        <v>0</v>
      </c>
      <c r="L228" s="359">
        <v>0</v>
      </c>
      <c r="M228" s="359">
        <v>0</v>
      </c>
      <c r="N228" s="359">
        <v>0</v>
      </c>
      <c r="O228" s="98">
        <f t="shared" ref="O228:O239" si="115">I228+L228</f>
        <v>125</v>
      </c>
      <c r="P228" s="98">
        <f t="shared" ref="P228:Q239" si="116">M228+J228</f>
        <v>13</v>
      </c>
      <c r="Q228" s="98">
        <f t="shared" si="116"/>
        <v>0</v>
      </c>
      <c r="R228" s="98">
        <f t="shared" ref="R228:R239" si="117">SUM(O228:Q228)</f>
        <v>138</v>
      </c>
      <c r="S228" s="360">
        <v>2.86</v>
      </c>
      <c r="T228" s="361">
        <v>107</v>
      </c>
      <c r="U228" s="360">
        <v>0.37</v>
      </c>
      <c r="V228" s="361">
        <v>18</v>
      </c>
      <c r="W228" s="360">
        <v>2.25</v>
      </c>
      <c r="X228" s="361"/>
      <c r="Y228" s="361">
        <v>2</v>
      </c>
      <c r="Z228" s="359">
        <v>377</v>
      </c>
      <c r="AA228" s="360">
        <v>100.63</v>
      </c>
      <c r="AB228" s="26">
        <f t="shared" ref="AB228:AC239" si="118">Z228+R228</f>
        <v>515</v>
      </c>
      <c r="AC228" s="88">
        <f t="shared" si="118"/>
        <v>103.49</v>
      </c>
      <c r="AD228" s="359">
        <v>147</v>
      </c>
      <c r="AE228" s="57">
        <f t="shared" ref="AE228:AE239" si="119">AD228/G228*100</f>
        <v>100</v>
      </c>
      <c r="AF228" s="365">
        <v>1</v>
      </c>
      <c r="AG228" s="359">
        <v>132</v>
      </c>
      <c r="AH228" s="359">
        <v>127</v>
      </c>
      <c r="AI228" s="359">
        <v>77</v>
      </c>
      <c r="AJ228" s="359"/>
      <c r="AK228" s="363"/>
      <c r="AL228" s="359"/>
      <c r="AM228" s="360"/>
      <c r="AN228" s="359"/>
      <c r="AO228" s="360"/>
      <c r="AP228" s="359"/>
      <c r="AQ228" s="360"/>
      <c r="AR228" s="98">
        <f t="shared" ref="AR228:AS239" si="120">AP228+AN228+AL228+AJ228</f>
        <v>0</v>
      </c>
      <c r="AS228" s="46">
        <f t="shared" si="120"/>
        <v>0</v>
      </c>
      <c r="AT228" s="360"/>
      <c r="AU228" s="360"/>
      <c r="AV228" s="360"/>
      <c r="AW228" s="360">
        <v>0.1</v>
      </c>
      <c r="AX228" s="100">
        <f t="shared" ref="AX228:AX239" si="121">SUM(AT228:AW228)</f>
        <v>0.1</v>
      </c>
      <c r="AY228" s="57">
        <f t="shared" ref="AY228:AY239" si="122">AX228+AS228</f>
        <v>0.1</v>
      </c>
      <c r="AZ228" s="360"/>
      <c r="BA228" s="90">
        <f t="shared" ref="BA228:BA239" si="123">AZ228+AY228</f>
        <v>0.1</v>
      </c>
      <c r="BB228" s="361"/>
      <c r="BC228" s="360"/>
      <c r="BD228" s="364"/>
    </row>
    <row r="229" spans="1:56" ht="18.75" customHeight="1">
      <c r="A229" s="417" t="s">
        <v>368</v>
      </c>
      <c r="B229" s="74" t="s">
        <v>105</v>
      </c>
      <c r="C229" s="418" t="s">
        <v>350</v>
      </c>
      <c r="D229" s="419" t="s">
        <v>357</v>
      </c>
      <c r="E229" s="44">
        <v>2</v>
      </c>
      <c r="F229" s="419" t="s">
        <v>359</v>
      </c>
      <c r="G229" s="375">
        <v>138</v>
      </c>
      <c r="H229" s="375">
        <v>483.3</v>
      </c>
      <c r="I229" s="55">
        <v>64</v>
      </c>
      <c r="J229" s="359">
        <v>38</v>
      </c>
      <c r="K229" s="359">
        <v>0</v>
      </c>
      <c r="L229" s="359">
        <v>0</v>
      </c>
      <c r="M229" s="359">
        <v>0</v>
      </c>
      <c r="N229" s="359">
        <v>0</v>
      </c>
      <c r="O229" s="98">
        <f t="shared" si="115"/>
        <v>64</v>
      </c>
      <c r="P229" s="98">
        <f t="shared" si="116"/>
        <v>38</v>
      </c>
      <c r="Q229" s="98">
        <f t="shared" si="116"/>
        <v>0</v>
      </c>
      <c r="R229" s="98">
        <f t="shared" si="117"/>
        <v>102</v>
      </c>
      <c r="S229" s="360">
        <v>4.3</v>
      </c>
      <c r="T229" s="361">
        <v>23</v>
      </c>
      <c r="U229" s="360">
        <v>0.27</v>
      </c>
      <c r="V229" s="361">
        <v>41</v>
      </c>
      <c r="W229" s="360">
        <v>3.58</v>
      </c>
      <c r="X229" s="361"/>
      <c r="Y229" s="361">
        <v>5</v>
      </c>
      <c r="Z229" s="359">
        <v>380</v>
      </c>
      <c r="AA229" s="360">
        <v>102.25</v>
      </c>
      <c r="AB229" s="26">
        <f t="shared" si="118"/>
        <v>482</v>
      </c>
      <c r="AC229" s="88">
        <f t="shared" si="118"/>
        <v>106.55</v>
      </c>
      <c r="AD229" s="359">
        <v>138</v>
      </c>
      <c r="AE229" s="57">
        <f t="shared" si="119"/>
        <v>100</v>
      </c>
      <c r="AF229" s="362">
        <v>2</v>
      </c>
      <c r="AG229" s="359">
        <v>100</v>
      </c>
      <c r="AH229" s="359">
        <v>95</v>
      </c>
      <c r="AI229" s="359">
        <v>31</v>
      </c>
      <c r="AJ229" s="359"/>
      <c r="AK229" s="363"/>
      <c r="AL229" s="359"/>
      <c r="AM229" s="360"/>
      <c r="AN229" s="359"/>
      <c r="AO229" s="360"/>
      <c r="AP229" s="359"/>
      <c r="AQ229" s="360"/>
      <c r="AR229" s="98">
        <f t="shared" si="120"/>
        <v>0</v>
      </c>
      <c r="AS229" s="46">
        <f t="shared" si="120"/>
        <v>0</v>
      </c>
      <c r="AT229" s="360"/>
      <c r="AU229" s="360"/>
      <c r="AV229" s="360"/>
      <c r="AW229" s="360"/>
      <c r="AX229" s="100">
        <f t="shared" si="121"/>
        <v>0</v>
      </c>
      <c r="AY229" s="57">
        <f t="shared" si="122"/>
        <v>0</v>
      </c>
      <c r="AZ229" s="360"/>
      <c r="BA229" s="90">
        <f t="shared" si="123"/>
        <v>0</v>
      </c>
      <c r="BB229" s="361"/>
      <c r="BC229" s="360"/>
      <c r="BD229" s="364"/>
    </row>
    <row r="230" spans="1:56">
      <c r="A230" s="417" t="s">
        <v>368</v>
      </c>
      <c r="B230" s="74" t="s">
        <v>105</v>
      </c>
      <c r="C230" s="418" t="s">
        <v>350</v>
      </c>
      <c r="D230" s="419" t="s">
        <v>357</v>
      </c>
      <c r="E230" s="130">
        <v>3</v>
      </c>
      <c r="F230" s="419" t="s">
        <v>360</v>
      </c>
      <c r="G230" s="375">
        <v>204</v>
      </c>
      <c r="H230" s="375">
        <v>716</v>
      </c>
      <c r="I230" s="55">
        <v>13</v>
      </c>
      <c r="J230" s="359">
        <v>0</v>
      </c>
      <c r="K230" s="359">
        <v>18</v>
      </c>
      <c r="L230" s="359">
        <v>0</v>
      </c>
      <c r="M230" s="359">
        <v>0</v>
      </c>
      <c r="N230" s="359">
        <v>0</v>
      </c>
      <c r="O230" s="98">
        <f t="shared" si="115"/>
        <v>13</v>
      </c>
      <c r="P230" s="98">
        <f t="shared" si="116"/>
        <v>0</v>
      </c>
      <c r="Q230" s="98">
        <f t="shared" si="116"/>
        <v>18</v>
      </c>
      <c r="R230" s="98">
        <f t="shared" si="117"/>
        <v>31</v>
      </c>
      <c r="S230" s="360">
        <v>0.51</v>
      </c>
      <c r="T230" s="361">
        <v>9</v>
      </c>
      <c r="U230" s="360">
        <v>0.05</v>
      </c>
      <c r="V230" s="361">
        <v>4</v>
      </c>
      <c r="W230" s="360">
        <v>0.46</v>
      </c>
      <c r="X230" s="361"/>
      <c r="Y230" s="361">
        <v>1</v>
      </c>
      <c r="Z230" s="359">
        <v>685</v>
      </c>
      <c r="AA230" s="360">
        <v>141.03</v>
      </c>
      <c r="AB230" s="26">
        <f t="shared" si="118"/>
        <v>716</v>
      </c>
      <c r="AC230" s="88">
        <f t="shared" si="118"/>
        <v>141.54</v>
      </c>
      <c r="AD230" s="359">
        <v>204</v>
      </c>
      <c r="AE230" s="57">
        <f t="shared" si="119"/>
        <v>100</v>
      </c>
      <c r="AF230" s="365">
        <v>3</v>
      </c>
      <c r="AG230" s="359">
        <v>30</v>
      </c>
      <c r="AH230" s="359">
        <v>29</v>
      </c>
      <c r="AI230" s="359">
        <v>17</v>
      </c>
      <c r="AJ230" s="359"/>
      <c r="AK230" s="363"/>
      <c r="AL230" s="359"/>
      <c r="AM230" s="360"/>
      <c r="AN230" s="359"/>
      <c r="AO230" s="360"/>
      <c r="AP230" s="359"/>
      <c r="AQ230" s="360"/>
      <c r="AR230" s="98">
        <f t="shared" si="120"/>
        <v>0</v>
      </c>
      <c r="AS230" s="46">
        <f t="shared" si="120"/>
        <v>0</v>
      </c>
      <c r="AT230" s="360"/>
      <c r="AU230" s="360"/>
      <c r="AV230" s="360"/>
      <c r="AW230" s="360"/>
      <c r="AX230" s="100">
        <f t="shared" si="121"/>
        <v>0</v>
      </c>
      <c r="AY230" s="57">
        <f t="shared" si="122"/>
        <v>0</v>
      </c>
      <c r="AZ230" s="360"/>
      <c r="BA230" s="90">
        <f t="shared" si="123"/>
        <v>0</v>
      </c>
      <c r="BB230" s="361"/>
      <c r="BC230" s="360"/>
      <c r="BD230" s="364"/>
    </row>
    <row r="231" spans="1:56" ht="16.5" customHeight="1">
      <c r="A231" s="417" t="s">
        <v>368</v>
      </c>
      <c r="B231" s="74" t="s">
        <v>105</v>
      </c>
      <c r="C231" s="418" t="s">
        <v>350</v>
      </c>
      <c r="D231" s="419" t="s">
        <v>357</v>
      </c>
      <c r="E231" s="44">
        <v>4</v>
      </c>
      <c r="F231" s="419" t="s">
        <v>361</v>
      </c>
      <c r="G231" s="375">
        <v>86</v>
      </c>
      <c r="H231" s="375">
        <v>300</v>
      </c>
      <c r="I231" s="55">
        <v>6</v>
      </c>
      <c r="J231" s="359">
        <v>0</v>
      </c>
      <c r="K231" s="359">
        <v>0</v>
      </c>
      <c r="L231" s="359">
        <v>0</v>
      </c>
      <c r="M231" s="359">
        <v>0</v>
      </c>
      <c r="N231" s="359">
        <v>0</v>
      </c>
      <c r="O231" s="98">
        <f t="shared" si="115"/>
        <v>6</v>
      </c>
      <c r="P231" s="98">
        <f t="shared" si="116"/>
        <v>0</v>
      </c>
      <c r="Q231" s="98">
        <f t="shared" si="116"/>
        <v>0</v>
      </c>
      <c r="R231" s="98">
        <f t="shared" si="117"/>
        <v>6</v>
      </c>
      <c r="S231" s="360">
        <v>0.05</v>
      </c>
      <c r="T231" s="361">
        <v>4</v>
      </c>
      <c r="U231" s="360">
        <v>0.01</v>
      </c>
      <c r="V231" s="361">
        <v>2</v>
      </c>
      <c r="W231" s="360">
        <v>0.04</v>
      </c>
      <c r="X231" s="361"/>
      <c r="Y231" s="361">
        <v>0</v>
      </c>
      <c r="Z231" s="359">
        <v>110</v>
      </c>
      <c r="AA231" s="360">
        <v>38.78</v>
      </c>
      <c r="AB231" s="26">
        <f t="shared" si="118"/>
        <v>116</v>
      </c>
      <c r="AC231" s="88">
        <f t="shared" si="118"/>
        <v>38.83</v>
      </c>
      <c r="AD231" s="359">
        <v>86</v>
      </c>
      <c r="AE231" s="57">
        <f t="shared" si="119"/>
        <v>100</v>
      </c>
      <c r="AF231" s="362">
        <v>4</v>
      </c>
      <c r="AG231" s="359">
        <v>4</v>
      </c>
      <c r="AH231" s="359">
        <v>4</v>
      </c>
      <c r="AI231" s="359">
        <v>0</v>
      </c>
      <c r="AJ231" s="359"/>
      <c r="AK231" s="363"/>
      <c r="AL231" s="359"/>
      <c r="AM231" s="360"/>
      <c r="AN231" s="359"/>
      <c r="AO231" s="360"/>
      <c r="AP231" s="359"/>
      <c r="AQ231" s="360"/>
      <c r="AR231" s="98">
        <f t="shared" si="120"/>
        <v>0</v>
      </c>
      <c r="AS231" s="46">
        <f t="shared" si="120"/>
        <v>0</v>
      </c>
      <c r="AT231" s="360"/>
      <c r="AU231" s="360"/>
      <c r="AV231" s="360"/>
      <c r="AW231" s="360"/>
      <c r="AX231" s="100">
        <f t="shared" si="121"/>
        <v>0</v>
      </c>
      <c r="AY231" s="57">
        <f t="shared" si="122"/>
        <v>0</v>
      </c>
      <c r="AZ231" s="360"/>
      <c r="BA231" s="90">
        <f t="shared" si="123"/>
        <v>0</v>
      </c>
      <c r="BB231" s="361"/>
      <c r="BC231" s="360"/>
      <c r="BD231" s="364"/>
    </row>
    <row r="232" spans="1:56" ht="16.5" customHeight="1">
      <c r="A232" s="417" t="s">
        <v>368</v>
      </c>
      <c r="B232" s="74" t="s">
        <v>105</v>
      </c>
      <c r="C232" s="418" t="s">
        <v>350</v>
      </c>
      <c r="D232" s="418" t="s">
        <v>351</v>
      </c>
      <c r="E232" s="44">
        <v>5</v>
      </c>
      <c r="F232" s="418" t="s">
        <v>352</v>
      </c>
      <c r="G232" s="375">
        <v>236</v>
      </c>
      <c r="H232" s="375">
        <v>829.44</v>
      </c>
      <c r="I232" s="55">
        <v>256</v>
      </c>
      <c r="J232" s="359">
        <v>1</v>
      </c>
      <c r="K232" s="359">
        <v>0</v>
      </c>
      <c r="L232" s="359">
        <v>0</v>
      </c>
      <c r="M232" s="359">
        <v>0</v>
      </c>
      <c r="N232" s="359">
        <v>0</v>
      </c>
      <c r="O232" s="98">
        <f t="shared" si="115"/>
        <v>256</v>
      </c>
      <c r="P232" s="98">
        <f t="shared" si="116"/>
        <v>1</v>
      </c>
      <c r="Q232" s="98">
        <f t="shared" si="116"/>
        <v>0</v>
      </c>
      <c r="R232" s="98">
        <f t="shared" si="117"/>
        <v>257</v>
      </c>
      <c r="S232" s="360"/>
      <c r="T232" s="361">
        <v>154</v>
      </c>
      <c r="U232" s="360"/>
      <c r="V232" s="361">
        <v>102</v>
      </c>
      <c r="W232" s="360"/>
      <c r="X232" s="361"/>
      <c r="Y232" s="361"/>
      <c r="Z232" s="359">
        <v>512</v>
      </c>
      <c r="AA232" s="360"/>
      <c r="AB232" s="26">
        <f t="shared" si="118"/>
        <v>769</v>
      </c>
      <c r="AC232" s="88">
        <f t="shared" si="118"/>
        <v>0</v>
      </c>
      <c r="AD232" s="359">
        <v>236</v>
      </c>
      <c r="AE232" s="57">
        <f t="shared" si="119"/>
        <v>100</v>
      </c>
      <c r="AF232" s="362">
        <v>5</v>
      </c>
      <c r="AG232" s="359">
        <v>203</v>
      </c>
      <c r="AH232" s="359">
        <v>201</v>
      </c>
      <c r="AI232" s="359">
        <v>124</v>
      </c>
      <c r="AJ232" s="359">
        <v>80</v>
      </c>
      <c r="AK232" s="363">
        <v>0.4</v>
      </c>
      <c r="AL232" s="359"/>
      <c r="AM232" s="360"/>
      <c r="AN232" s="359"/>
      <c r="AO232" s="360"/>
      <c r="AP232" s="359"/>
      <c r="AQ232" s="360"/>
      <c r="AR232" s="98">
        <f t="shared" si="120"/>
        <v>80</v>
      </c>
      <c r="AS232" s="46">
        <f t="shared" si="120"/>
        <v>0.4</v>
      </c>
      <c r="AT232" s="360"/>
      <c r="AU232" s="360"/>
      <c r="AV232" s="360"/>
      <c r="AW232" s="360">
        <v>103.85</v>
      </c>
      <c r="AX232" s="100">
        <f t="shared" si="121"/>
        <v>103.85</v>
      </c>
      <c r="AY232" s="57">
        <f t="shared" si="122"/>
        <v>104.25</v>
      </c>
      <c r="AZ232" s="360">
        <v>16.04</v>
      </c>
      <c r="BA232" s="90">
        <f t="shared" si="123"/>
        <v>120.28999999999999</v>
      </c>
      <c r="BB232" s="361"/>
      <c r="BC232" s="360"/>
      <c r="BD232" s="364"/>
    </row>
    <row r="233" spans="1:56">
      <c r="A233" s="417" t="s">
        <v>368</v>
      </c>
      <c r="B233" s="74" t="s">
        <v>105</v>
      </c>
      <c r="C233" s="418" t="s">
        <v>350</v>
      </c>
      <c r="D233" s="419" t="s">
        <v>353</v>
      </c>
      <c r="E233" s="44">
        <v>6</v>
      </c>
      <c r="F233" s="419" t="s">
        <v>354</v>
      </c>
      <c r="G233" s="375">
        <v>139</v>
      </c>
      <c r="H233" s="375">
        <v>489</v>
      </c>
      <c r="I233" s="55">
        <v>41</v>
      </c>
      <c r="J233" s="359">
        <v>50</v>
      </c>
      <c r="K233" s="359">
        <v>7</v>
      </c>
      <c r="L233" s="359">
        <v>0</v>
      </c>
      <c r="M233" s="359">
        <v>0</v>
      </c>
      <c r="N233" s="359">
        <v>0</v>
      </c>
      <c r="O233" s="98">
        <f t="shared" si="115"/>
        <v>41</v>
      </c>
      <c r="P233" s="98">
        <f t="shared" si="116"/>
        <v>50</v>
      </c>
      <c r="Q233" s="98">
        <f t="shared" si="116"/>
        <v>7</v>
      </c>
      <c r="R233" s="98">
        <f t="shared" si="117"/>
        <v>98</v>
      </c>
      <c r="S233" s="58">
        <v>0.38</v>
      </c>
      <c r="T233" s="361">
        <v>0</v>
      </c>
      <c r="U233" s="360">
        <v>0</v>
      </c>
      <c r="V233" s="361">
        <v>41</v>
      </c>
      <c r="W233" s="360">
        <v>0.02</v>
      </c>
      <c r="X233" s="361"/>
      <c r="Y233" s="361"/>
      <c r="Z233" s="359">
        <v>401</v>
      </c>
      <c r="AA233" s="360">
        <v>38.06</v>
      </c>
      <c r="AB233" s="26">
        <f t="shared" si="118"/>
        <v>499</v>
      </c>
      <c r="AC233" s="88">
        <f t="shared" si="118"/>
        <v>38.440000000000005</v>
      </c>
      <c r="AD233" s="359">
        <v>139</v>
      </c>
      <c r="AE233" s="57">
        <f t="shared" si="119"/>
        <v>100</v>
      </c>
      <c r="AF233" s="362">
        <v>6</v>
      </c>
      <c r="AG233" s="359">
        <v>37</v>
      </c>
      <c r="AH233" s="359">
        <v>37</v>
      </c>
      <c r="AI233" s="359"/>
      <c r="AJ233" s="359"/>
      <c r="AK233" s="363"/>
      <c r="AL233" s="359"/>
      <c r="AM233" s="360"/>
      <c r="AN233" s="359"/>
      <c r="AO233" s="360"/>
      <c r="AP233" s="359">
        <v>124</v>
      </c>
      <c r="AQ233" s="360">
        <v>2.2599999999999998</v>
      </c>
      <c r="AR233" s="98">
        <f t="shared" si="120"/>
        <v>124</v>
      </c>
      <c r="AS233" s="46">
        <f t="shared" si="120"/>
        <v>2.2599999999999998</v>
      </c>
      <c r="AT233" s="360">
        <v>0</v>
      </c>
      <c r="AU233" s="360">
        <v>0</v>
      </c>
      <c r="AV233" s="360">
        <v>0.28999999999999998</v>
      </c>
      <c r="AW233" s="360">
        <v>0</v>
      </c>
      <c r="AX233" s="100">
        <f t="shared" si="121"/>
        <v>0.28999999999999998</v>
      </c>
      <c r="AY233" s="57">
        <f t="shared" si="122"/>
        <v>2.5499999999999998</v>
      </c>
      <c r="AZ233" s="360"/>
      <c r="BA233" s="90">
        <f t="shared" si="123"/>
        <v>2.5499999999999998</v>
      </c>
      <c r="BB233" s="361"/>
      <c r="BC233" s="360"/>
      <c r="BD233" s="364"/>
    </row>
    <row r="234" spans="1:56">
      <c r="A234" s="417" t="s">
        <v>368</v>
      </c>
      <c r="B234" s="74" t="s">
        <v>105</v>
      </c>
      <c r="C234" s="418" t="s">
        <v>350</v>
      </c>
      <c r="D234" s="419" t="s">
        <v>350</v>
      </c>
      <c r="E234" s="44">
        <v>7</v>
      </c>
      <c r="F234" s="419" t="s">
        <v>355</v>
      </c>
      <c r="G234" s="375">
        <v>200</v>
      </c>
      <c r="H234" s="375">
        <v>702</v>
      </c>
      <c r="I234" s="55">
        <v>564</v>
      </c>
      <c r="J234" s="359">
        <v>0</v>
      </c>
      <c r="K234" s="359">
        <v>0</v>
      </c>
      <c r="L234" s="359">
        <v>0</v>
      </c>
      <c r="M234" s="359">
        <v>0</v>
      </c>
      <c r="N234" s="359">
        <v>0</v>
      </c>
      <c r="O234" s="98">
        <f t="shared" si="115"/>
        <v>564</v>
      </c>
      <c r="P234" s="98">
        <f t="shared" si="116"/>
        <v>0</v>
      </c>
      <c r="Q234" s="98">
        <f t="shared" si="116"/>
        <v>0</v>
      </c>
      <c r="R234" s="98">
        <f t="shared" si="117"/>
        <v>564</v>
      </c>
      <c r="S234" s="360">
        <v>2.21</v>
      </c>
      <c r="T234" s="361">
        <v>520</v>
      </c>
      <c r="U234" s="360">
        <v>1.9</v>
      </c>
      <c r="V234" s="361">
        <v>44</v>
      </c>
      <c r="W234" s="360">
        <v>0.31</v>
      </c>
      <c r="X234" s="361"/>
      <c r="Y234" s="361"/>
      <c r="Z234" s="359">
        <v>124</v>
      </c>
      <c r="AA234" s="360">
        <v>4.8</v>
      </c>
      <c r="AB234" s="26">
        <f t="shared" si="118"/>
        <v>688</v>
      </c>
      <c r="AC234" s="88">
        <f t="shared" si="118"/>
        <v>7.01</v>
      </c>
      <c r="AD234" s="359">
        <v>200</v>
      </c>
      <c r="AE234" s="57">
        <f t="shared" si="119"/>
        <v>100</v>
      </c>
      <c r="AF234" s="365">
        <v>7</v>
      </c>
      <c r="AG234" s="359">
        <v>557</v>
      </c>
      <c r="AH234" s="359">
        <v>520</v>
      </c>
      <c r="AI234" s="359">
        <v>50</v>
      </c>
      <c r="AJ234" s="359"/>
      <c r="AK234" s="363"/>
      <c r="AL234" s="359"/>
      <c r="AM234" s="360"/>
      <c r="AN234" s="359"/>
      <c r="AO234" s="360"/>
      <c r="AP234" s="359">
        <v>0</v>
      </c>
      <c r="AQ234" s="360">
        <v>0</v>
      </c>
      <c r="AR234" s="98">
        <f t="shared" si="120"/>
        <v>0</v>
      </c>
      <c r="AS234" s="46">
        <f t="shared" si="120"/>
        <v>0</v>
      </c>
      <c r="AT234" s="360">
        <v>32.31</v>
      </c>
      <c r="AU234" s="360">
        <v>1399.54</v>
      </c>
      <c r="AV234" s="360">
        <v>22.6</v>
      </c>
      <c r="AW234" s="360">
        <v>181.76</v>
      </c>
      <c r="AX234" s="100">
        <f t="shared" si="121"/>
        <v>1636.2099999999998</v>
      </c>
      <c r="AY234" s="57">
        <f t="shared" si="122"/>
        <v>1636.2099999999998</v>
      </c>
      <c r="AZ234" s="360">
        <v>1325.58</v>
      </c>
      <c r="BA234" s="90">
        <f t="shared" si="123"/>
        <v>2961.79</v>
      </c>
      <c r="BB234" s="361"/>
      <c r="BC234" s="360"/>
      <c r="BD234" s="364"/>
    </row>
    <row r="235" spans="1:56">
      <c r="A235" s="420" t="s">
        <v>368</v>
      </c>
      <c r="B235" s="74" t="s">
        <v>105</v>
      </c>
      <c r="C235" s="418" t="s">
        <v>350</v>
      </c>
      <c r="D235" s="418" t="s">
        <v>350</v>
      </c>
      <c r="E235" s="130">
        <v>8</v>
      </c>
      <c r="F235" s="419" t="s">
        <v>356</v>
      </c>
      <c r="G235" s="375">
        <v>195</v>
      </c>
      <c r="H235" s="375">
        <v>686</v>
      </c>
      <c r="I235" s="55">
        <v>14</v>
      </c>
      <c r="J235" s="359">
        <v>0</v>
      </c>
      <c r="K235" s="359">
        <v>0</v>
      </c>
      <c r="L235" s="359">
        <v>0</v>
      </c>
      <c r="M235" s="359">
        <v>0</v>
      </c>
      <c r="N235" s="359">
        <v>0</v>
      </c>
      <c r="O235" s="98">
        <f t="shared" si="115"/>
        <v>14</v>
      </c>
      <c r="P235" s="98">
        <f t="shared" si="116"/>
        <v>0</v>
      </c>
      <c r="Q235" s="98">
        <f t="shared" si="116"/>
        <v>0</v>
      </c>
      <c r="R235" s="98">
        <f t="shared" si="117"/>
        <v>14</v>
      </c>
      <c r="S235" s="360">
        <v>0.18</v>
      </c>
      <c r="T235" s="361"/>
      <c r="U235" s="360"/>
      <c r="V235" s="361">
        <v>14</v>
      </c>
      <c r="W235" s="360">
        <v>7.0000000000000007E-2</v>
      </c>
      <c r="X235" s="361"/>
      <c r="Y235" s="361"/>
      <c r="Z235" s="359">
        <v>50</v>
      </c>
      <c r="AA235" s="360">
        <v>11.46</v>
      </c>
      <c r="AB235" s="26">
        <f t="shared" si="118"/>
        <v>64</v>
      </c>
      <c r="AC235" s="88">
        <f t="shared" si="118"/>
        <v>11.64</v>
      </c>
      <c r="AD235" s="359">
        <v>64</v>
      </c>
      <c r="AE235" s="57">
        <f t="shared" si="119"/>
        <v>32.820512820512818</v>
      </c>
      <c r="AF235" s="362"/>
      <c r="AG235" s="359"/>
      <c r="AH235" s="359"/>
      <c r="AI235" s="359"/>
      <c r="AJ235" s="359"/>
      <c r="AK235" s="363"/>
      <c r="AL235" s="359"/>
      <c r="AM235" s="360"/>
      <c r="AN235" s="359"/>
      <c r="AO235" s="360"/>
      <c r="AP235" s="359"/>
      <c r="AQ235" s="360"/>
      <c r="AR235" s="98">
        <f t="shared" si="120"/>
        <v>0</v>
      </c>
      <c r="AS235" s="46">
        <f t="shared" si="120"/>
        <v>0</v>
      </c>
      <c r="AT235" s="360">
        <v>0</v>
      </c>
      <c r="AU235" s="360">
        <v>0</v>
      </c>
      <c r="AV235" s="360">
        <v>0</v>
      </c>
      <c r="AW235" s="360">
        <v>0</v>
      </c>
      <c r="AX235" s="100">
        <f t="shared" si="121"/>
        <v>0</v>
      </c>
      <c r="AY235" s="57">
        <f t="shared" si="122"/>
        <v>0</v>
      </c>
      <c r="AZ235" s="360">
        <v>0</v>
      </c>
      <c r="BA235" s="90">
        <f t="shared" si="123"/>
        <v>0</v>
      </c>
      <c r="BB235" s="361"/>
      <c r="BC235" s="360"/>
      <c r="BD235" s="364"/>
    </row>
    <row r="236" spans="1:56">
      <c r="A236" s="421" t="s">
        <v>368</v>
      </c>
      <c r="B236" s="74" t="s">
        <v>105</v>
      </c>
      <c r="C236" s="422" t="s">
        <v>350</v>
      </c>
      <c r="D236" s="423" t="s">
        <v>362</v>
      </c>
      <c r="E236" s="130">
        <v>9</v>
      </c>
      <c r="F236" s="423" t="s">
        <v>363</v>
      </c>
      <c r="G236" s="375">
        <v>184</v>
      </c>
      <c r="H236" s="375">
        <v>645.30000000000007</v>
      </c>
      <c r="I236" s="55">
        <v>513</v>
      </c>
      <c r="J236" s="359">
        <v>22</v>
      </c>
      <c r="K236" s="359">
        <v>110</v>
      </c>
      <c r="L236" s="359">
        <v>0</v>
      </c>
      <c r="M236" s="359">
        <v>0</v>
      </c>
      <c r="N236" s="359">
        <v>0</v>
      </c>
      <c r="O236" s="98">
        <f t="shared" si="115"/>
        <v>513</v>
      </c>
      <c r="P236" s="98">
        <f t="shared" si="116"/>
        <v>22</v>
      </c>
      <c r="Q236" s="98">
        <f t="shared" si="116"/>
        <v>110</v>
      </c>
      <c r="R236" s="98">
        <f t="shared" si="117"/>
        <v>645</v>
      </c>
      <c r="S236" s="360">
        <v>19</v>
      </c>
      <c r="T236" s="361">
        <v>430</v>
      </c>
      <c r="U236" s="360">
        <v>14.2</v>
      </c>
      <c r="V236" s="361">
        <v>83</v>
      </c>
      <c r="W236" s="360">
        <v>4.8</v>
      </c>
      <c r="X236" s="361"/>
      <c r="Y236" s="361"/>
      <c r="Z236" s="359"/>
      <c r="AA236" s="360">
        <v>0</v>
      </c>
      <c r="AB236" s="26">
        <f t="shared" si="118"/>
        <v>645</v>
      </c>
      <c r="AC236" s="88">
        <f t="shared" si="118"/>
        <v>19</v>
      </c>
      <c r="AD236" s="359">
        <v>184</v>
      </c>
      <c r="AE236" s="57">
        <f t="shared" si="119"/>
        <v>100</v>
      </c>
      <c r="AF236" s="365">
        <v>8</v>
      </c>
      <c r="AG236" s="359">
        <v>551</v>
      </c>
      <c r="AH236" s="359">
        <v>551</v>
      </c>
      <c r="AI236" s="359">
        <v>50</v>
      </c>
      <c r="AJ236" s="359"/>
      <c r="AK236" s="359"/>
      <c r="AL236" s="359"/>
      <c r="AM236" s="360"/>
      <c r="AN236" s="359">
        <v>1</v>
      </c>
      <c r="AO236" s="360">
        <v>0.15</v>
      </c>
      <c r="AP236" s="359"/>
      <c r="AQ236" s="360"/>
      <c r="AR236" s="98">
        <f t="shared" si="120"/>
        <v>1</v>
      </c>
      <c r="AS236" s="46">
        <f t="shared" si="120"/>
        <v>0.15</v>
      </c>
      <c r="AT236" s="360"/>
      <c r="AU236" s="360"/>
      <c r="AV236" s="360"/>
      <c r="AW236" s="360">
        <v>0.8</v>
      </c>
      <c r="AX236" s="100">
        <f t="shared" si="121"/>
        <v>0.8</v>
      </c>
      <c r="AY236" s="57">
        <f t="shared" si="122"/>
        <v>0.95000000000000007</v>
      </c>
      <c r="AZ236" s="360"/>
      <c r="BA236" s="90">
        <f t="shared" si="123"/>
        <v>0.95000000000000007</v>
      </c>
      <c r="BB236" s="361"/>
      <c r="BC236" s="360"/>
      <c r="BD236" s="364"/>
    </row>
    <row r="237" spans="1:56">
      <c r="A237" s="421" t="s">
        <v>368</v>
      </c>
      <c r="B237" s="74" t="s">
        <v>105</v>
      </c>
      <c r="C237" s="422" t="s">
        <v>350</v>
      </c>
      <c r="D237" s="423" t="s">
        <v>362</v>
      </c>
      <c r="E237" s="44">
        <v>10</v>
      </c>
      <c r="F237" s="424" t="s">
        <v>364</v>
      </c>
      <c r="G237" s="375">
        <v>193</v>
      </c>
      <c r="H237" s="375">
        <v>678</v>
      </c>
      <c r="I237" s="55">
        <v>104</v>
      </c>
      <c r="J237" s="359">
        <v>14</v>
      </c>
      <c r="K237" s="359">
        <v>21</v>
      </c>
      <c r="L237" s="359">
        <v>0</v>
      </c>
      <c r="M237" s="359">
        <v>0</v>
      </c>
      <c r="N237" s="359">
        <v>0</v>
      </c>
      <c r="O237" s="98">
        <f t="shared" si="115"/>
        <v>104</v>
      </c>
      <c r="P237" s="98">
        <f t="shared" si="116"/>
        <v>14</v>
      </c>
      <c r="Q237" s="98">
        <f t="shared" si="116"/>
        <v>21</v>
      </c>
      <c r="R237" s="98">
        <f t="shared" si="117"/>
        <v>139</v>
      </c>
      <c r="S237" s="360">
        <v>3.42</v>
      </c>
      <c r="T237" s="361"/>
      <c r="U237" s="360"/>
      <c r="V237" s="361">
        <v>104</v>
      </c>
      <c r="W237" s="360">
        <v>0.35</v>
      </c>
      <c r="X237" s="361"/>
      <c r="Y237" s="361"/>
      <c r="Z237" s="359">
        <v>198</v>
      </c>
      <c r="AA237" s="360">
        <v>47</v>
      </c>
      <c r="AB237" s="26">
        <f t="shared" si="118"/>
        <v>337</v>
      </c>
      <c r="AC237" s="88">
        <f t="shared" si="118"/>
        <v>50.42</v>
      </c>
      <c r="AD237" s="359">
        <v>104</v>
      </c>
      <c r="AE237" s="57">
        <f t="shared" si="119"/>
        <v>53.8860103626943</v>
      </c>
      <c r="AF237" s="362"/>
      <c r="AG237" s="359">
        <v>5</v>
      </c>
      <c r="AH237" s="359">
        <v>5</v>
      </c>
      <c r="AI237" s="359"/>
      <c r="AJ237" s="359"/>
      <c r="AK237" s="359"/>
      <c r="AL237" s="359"/>
      <c r="AM237" s="360"/>
      <c r="AN237" s="359">
        <v>0</v>
      </c>
      <c r="AO237" s="360">
        <v>0</v>
      </c>
      <c r="AP237" s="359"/>
      <c r="AQ237" s="360"/>
      <c r="AR237" s="98">
        <f t="shared" si="120"/>
        <v>0</v>
      </c>
      <c r="AS237" s="46">
        <f t="shared" si="120"/>
        <v>0</v>
      </c>
      <c r="AT237" s="360"/>
      <c r="AU237" s="360"/>
      <c r="AV237" s="360"/>
      <c r="AW237" s="360"/>
      <c r="AX237" s="100">
        <f t="shared" si="121"/>
        <v>0</v>
      </c>
      <c r="AY237" s="57">
        <f t="shared" si="122"/>
        <v>0</v>
      </c>
      <c r="AZ237" s="360"/>
      <c r="BA237" s="90">
        <f t="shared" si="123"/>
        <v>0</v>
      </c>
      <c r="BB237" s="361"/>
      <c r="BC237" s="360"/>
      <c r="BD237" s="364"/>
    </row>
    <row r="238" spans="1:56">
      <c r="A238" s="417" t="s">
        <v>368</v>
      </c>
      <c r="B238" s="74" t="s">
        <v>105</v>
      </c>
      <c r="C238" s="422" t="s">
        <v>350</v>
      </c>
      <c r="D238" s="419" t="s">
        <v>365</v>
      </c>
      <c r="E238" s="55">
        <v>11</v>
      </c>
      <c r="F238" s="419" t="s">
        <v>366</v>
      </c>
      <c r="G238" s="375">
        <v>388</v>
      </c>
      <c r="H238" s="375">
        <v>1361</v>
      </c>
      <c r="I238" s="55">
        <v>57</v>
      </c>
      <c r="J238" s="359">
        <v>12</v>
      </c>
      <c r="K238" s="359">
        <v>81</v>
      </c>
      <c r="L238" s="359">
        <v>0</v>
      </c>
      <c r="M238" s="359">
        <v>0</v>
      </c>
      <c r="N238" s="359">
        <v>0</v>
      </c>
      <c r="O238" s="98">
        <f t="shared" si="115"/>
        <v>57</v>
      </c>
      <c r="P238" s="98">
        <f t="shared" si="116"/>
        <v>12</v>
      </c>
      <c r="Q238" s="98">
        <f t="shared" si="116"/>
        <v>81</v>
      </c>
      <c r="R238" s="98">
        <f t="shared" si="117"/>
        <v>150</v>
      </c>
      <c r="S238" s="377">
        <v>9.14</v>
      </c>
      <c r="T238" s="361">
        <v>13</v>
      </c>
      <c r="U238" s="360"/>
      <c r="V238" s="361">
        <v>44</v>
      </c>
      <c r="W238" s="377">
        <v>4.55</v>
      </c>
      <c r="X238" s="361"/>
      <c r="Y238" s="361"/>
      <c r="Z238" s="359">
        <v>1200</v>
      </c>
      <c r="AA238" s="360">
        <v>286</v>
      </c>
      <c r="AB238" s="26">
        <f t="shared" si="118"/>
        <v>1350</v>
      </c>
      <c r="AC238" s="88">
        <f t="shared" si="118"/>
        <v>295.14</v>
      </c>
      <c r="AD238" s="359">
        <v>388</v>
      </c>
      <c r="AE238" s="57">
        <f t="shared" si="119"/>
        <v>100</v>
      </c>
      <c r="AF238" s="361">
        <v>9</v>
      </c>
      <c r="AG238" s="359">
        <v>45</v>
      </c>
      <c r="AH238" s="359">
        <v>45</v>
      </c>
      <c r="AI238" s="359"/>
      <c r="AJ238" s="376"/>
      <c r="AK238" s="425"/>
      <c r="AL238" s="359"/>
      <c r="AM238" s="360"/>
      <c r="AN238" s="60">
        <v>2</v>
      </c>
      <c r="AO238" s="60">
        <v>0.22</v>
      </c>
      <c r="AP238" s="369">
        <v>92</v>
      </c>
      <c r="AQ238" s="370">
        <v>1.27</v>
      </c>
      <c r="AR238" s="98">
        <f t="shared" si="120"/>
        <v>94</v>
      </c>
      <c r="AS238" s="46">
        <f t="shared" si="120"/>
        <v>1.49</v>
      </c>
      <c r="AT238" s="370"/>
      <c r="AU238" s="58">
        <v>0.51</v>
      </c>
      <c r="AV238" s="58"/>
      <c r="AW238" s="58">
        <v>7.52</v>
      </c>
      <c r="AX238" s="100">
        <f t="shared" si="121"/>
        <v>8.0299999999999994</v>
      </c>
      <c r="AY238" s="57">
        <f t="shared" si="122"/>
        <v>9.52</v>
      </c>
      <c r="AZ238" s="58">
        <v>3.14</v>
      </c>
      <c r="BA238" s="90">
        <f t="shared" si="123"/>
        <v>12.66</v>
      </c>
      <c r="BB238" s="55">
        <v>1</v>
      </c>
      <c r="BC238" s="128">
        <v>0.71</v>
      </c>
      <c r="BD238" s="360"/>
    </row>
    <row r="239" spans="1:56" ht="17.25" thickBot="1">
      <c r="A239" s="420" t="s">
        <v>368</v>
      </c>
      <c r="B239" s="74" t="s">
        <v>105</v>
      </c>
      <c r="C239" s="422" t="s">
        <v>350</v>
      </c>
      <c r="D239" s="419" t="s">
        <v>365</v>
      </c>
      <c r="E239" s="55">
        <v>12</v>
      </c>
      <c r="F239" s="419" t="s">
        <v>367</v>
      </c>
      <c r="G239" s="375">
        <v>245</v>
      </c>
      <c r="H239" s="375">
        <v>860</v>
      </c>
      <c r="I239" s="55">
        <v>154</v>
      </c>
      <c r="J239" s="359">
        <v>39</v>
      </c>
      <c r="K239" s="359">
        <v>137</v>
      </c>
      <c r="L239" s="359">
        <v>0</v>
      </c>
      <c r="M239" s="359">
        <v>0</v>
      </c>
      <c r="N239" s="359">
        <v>0</v>
      </c>
      <c r="O239" s="98">
        <f t="shared" si="115"/>
        <v>154</v>
      </c>
      <c r="P239" s="98">
        <f t="shared" si="116"/>
        <v>39</v>
      </c>
      <c r="Q239" s="98">
        <f t="shared" si="116"/>
        <v>137</v>
      </c>
      <c r="R239" s="98">
        <f t="shared" si="117"/>
        <v>330</v>
      </c>
      <c r="S239" s="377">
        <v>21.29</v>
      </c>
      <c r="T239" s="361">
        <v>17</v>
      </c>
      <c r="U239" s="360"/>
      <c r="V239" s="361">
        <v>137</v>
      </c>
      <c r="W239" s="377">
        <v>11.38</v>
      </c>
      <c r="X239" s="361"/>
      <c r="Y239" s="361"/>
      <c r="Z239" s="359">
        <v>541</v>
      </c>
      <c r="AA239" s="360">
        <v>201.06</v>
      </c>
      <c r="AB239" s="26">
        <f t="shared" si="118"/>
        <v>871</v>
      </c>
      <c r="AC239" s="88">
        <f t="shared" si="118"/>
        <v>222.35</v>
      </c>
      <c r="AD239" s="359">
        <v>245</v>
      </c>
      <c r="AE239" s="57">
        <f t="shared" si="119"/>
        <v>100</v>
      </c>
      <c r="AF239" s="359">
        <v>10</v>
      </c>
      <c r="AG239" s="359">
        <v>16</v>
      </c>
      <c r="AH239" s="359">
        <v>16</v>
      </c>
      <c r="AI239" s="359"/>
      <c r="AJ239" s="376"/>
      <c r="AK239" s="425"/>
      <c r="AL239" s="359"/>
      <c r="AM239" s="360"/>
      <c r="AN239" s="359"/>
      <c r="AO239" s="360"/>
      <c r="AP239" s="369">
        <v>146</v>
      </c>
      <c r="AQ239" s="370">
        <v>14.23</v>
      </c>
      <c r="AR239" s="98">
        <f t="shared" si="120"/>
        <v>146</v>
      </c>
      <c r="AS239" s="46">
        <f t="shared" si="120"/>
        <v>14.23</v>
      </c>
      <c r="AT239" s="370">
        <v>3.36</v>
      </c>
      <c r="AU239" s="58">
        <v>25.12</v>
      </c>
      <c r="AV239" s="58"/>
      <c r="AW239" s="58">
        <v>49.78</v>
      </c>
      <c r="AX239" s="100">
        <f t="shared" si="121"/>
        <v>78.260000000000005</v>
      </c>
      <c r="AY239" s="57">
        <f t="shared" si="122"/>
        <v>92.490000000000009</v>
      </c>
      <c r="AZ239" s="58">
        <v>71.489999999999995</v>
      </c>
      <c r="BA239" s="90">
        <f t="shared" si="123"/>
        <v>163.98000000000002</v>
      </c>
      <c r="BB239" s="55">
        <v>0</v>
      </c>
      <c r="BC239" s="128">
        <v>0</v>
      </c>
      <c r="BD239" s="360"/>
    </row>
    <row r="240" spans="1:56" ht="17.25" thickBot="1">
      <c r="A240" s="505" t="s">
        <v>215</v>
      </c>
      <c r="B240" s="506"/>
      <c r="C240" s="33"/>
      <c r="D240" s="33"/>
      <c r="E240" s="396">
        <v>12</v>
      </c>
      <c r="F240" s="34"/>
      <c r="G240" s="70">
        <f t="shared" ref="G240:AD240" si="124">SUM(G228:G239)</f>
        <v>2355</v>
      </c>
      <c r="H240" s="70">
        <f t="shared" si="124"/>
        <v>8265.7400000000016</v>
      </c>
      <c r="I240" s="71">
        <f t="shared" si="124"/>
        <v>1911</v>
      </c>
      <c r="J240" s="71">
        <f t="shared" si="124"/>
        <v>189</v>
      </c>
      <c r="K240" s="71">
        <f t="shared" si="124"/>
        <v>374</v>
      </c>
      <c r="L240" s="71">
        <f t="shared" si="124"/>
        <v>0</v>
      </c>
      <c r="M240" s="71">
        <f t="shared" si="124"/>
        <v>0</v>
      </c>
      <c r="N240" s="71">
        <f t="shared" si="124"/>
        <v>0</v>
      </c>
      <c r="O240" s="71">
        <f t="shared" si="124"/>
        <v>1911</v>
      </c>
      <c r="P240" s="71">
        <f t="shared" si="124"/>
        <v>189</v>
      </c>
      <c r="Q240" s="71">
        <f t="shared" si="124"/>
        <v>374</v>
      </c>
      <c r="R240" s="71">
        <f t="shared" si="124"/>
        <v>2474</v>
      </c>
      <c r="S240" s="35">
        <f t="shared" si="124"/>
        <v>63.339999999999996</v>
      </c>
      <c r="T240" s="71">
        <f t="shared" si="124"/>
        <v>1277</v>
      </c>
      <c r="U240" s="35">
        <f t="shared" si="124"/>
        <v>16.8</v>
      </c>
      <c r="V240" s="71">
        <f t="shared" si="124"/>
        <v>634</v>
      </c>
      <c r="W240" s="35">
        <f t="shared" si="124"/>
        <v>27.810000000000002</v>
      </c>
      <c r="X240" s="71">
        <f t="shared" si="124"/>
        <v>0</v>
      </c>
      <c r="Y240" s="71">
        <f t="shared" si="124"/>
        <v>8</v>
      </c>
      <c r="Z240" s="71">
        <f t="shared" si="124"/>
        <v>4578</v>
      </c>
      <c r="AA240" s="35">
        <f t="shared" si="124"/>
        <v>971.06999999999994</v>
      </c>
      <c r="AB240" s="71">
        <f t="shared" si="124"/>
        <v>7052</v>
      </c>
      <c r="AC240" s="35">
        <f t="shared" si="124"/>
        <v>1034.4099999999999</v>
      </c>
      <c r="AD240" s="71">
        <f t="shared" si="124"/>
        <v>2135</v>
      </c>
      <c r="AE240" s="35">
        <f>AD240/G240*100</f>
        <v>90.658174097664542</v>
      </c>
      <c r="AF240" s="71">
        <v>10</v>
      </c>
      <c r="AG240" s="71">
        <f t="shared" ref="AG240:BD240" si="125">SUM(AG228:AG239)</f>
        <v>1680</v>
      </c>
      <c r="AH240" s="71">
        <f t="shared" si="125"/>
        <v>1630</v>
      </c>
      <c r="AI240" s="71">
        <f t="shared" si="125"/>
        <v>349</v>
      </c>
      <c r="AJ240" s="71">
        <f t="shared" si="125"/>
        <v>80</v>
      </c>
      <c r="AK240" s="35">
        <f t="shared" si="125"/>
        <v>0.4</v>
      </c>
      <c r="AL240" s="71">
        <f t="shared" si="125"/>
        <v>0</v>
      </c>
      <c r="AM240" s="35">
        <f t="shared" si="125"/>
        <v>0</v>
      </c>
      <c r="AN240" s="71">
        <f t="shared" si="125"/>
        <v>3</v>
      </c>
      <c r="AO240" s="35">
        <f t="shared" si="125"/>
        <v>0.37</v>
      </c>
      <c r="AP240" s="71">
        <f t="shared" si="125"/>
        <v>362</v>
      </c>
      <c r="AQ240" s="35">
        <f t="shared" si="125"/>
        <v>17.760000000000002</v>
      </c>
      <c r="AR240" s="71">
        <f t="shared" si="125"/>
        <v>445</v>
      </c>
      <c r="AS240" s="35">
        <f t="shared" si="125"/>
        <v>18.53</v>
      </c>
      <c r="AT240" s="35">
        <f t="shared" si="125"/>
        <v>35.67</v>
      </c>
      <c r="AU240" s="35">
        <f t="shared" si="125"/>
        <v>1425.1699999999998</v>
      </c>
      <c r="AV240" s="35">
        <f t="shared" si="125"/>
        <v>22.89</v>
      </c>
      <c r="AW240" s="35">
        <f t="shared" si="125"/>
        <v>343.80999999999995</v>
      </c>
      <c r="AX240" s="35">
        <f t="shared" si="125"/>
        <v>1827.5399999999997</v>
      </c>
      <c r="AY240" s="35">
        <f t="shared" si="125"/>
        <v>1846.07</v>
      </c>
      <c r="AZ240" s="35">
        <f t="shared" si="125"/>
        <v>1416.25</v>
      </c>
      <c r="BA240" s="96">
        <f t="shared" si="125"/>
        <v>3262.3199999999997</v>
      </c>
      <c r="BB240" s="71">
        <f t="shared" si="125"/>
        <v>1</v>
      </c>
      <c r="BC240" s="35">
        <f t="shared" si="125"/>
        <v>0.71</v>
      </c>
      <c r="BD240" s="136">
        <f t="shared" si="125"/>
        <v>0</v>
      </c>
    </row>
    <row r="241" spans="1:56">
      <c r="A241" s="417" t="s">
        <v>368</v>
      </c>
      <c r="B241" s="74" t="s">
        <v>105</v>
      </c>
      <c r="C241" s="418" t="s">
        <v>369</v>
      </c>
      <c r="D241" s="426" t="s">
        <v>370</v>
      </c>
      <c r="E241" s="44">
        <v>1</v>
      </c>
      <c r="F241" s="419" t="s">
        <v>371</v>
      </c>
      <c r="G241" s="375">
        <v>571</v>
      </c>
      <c r="H241" s="375">
        <v>2005</v>
      </c>
      <c r="I241" s="55">
        <v>102</v>
      </c>
      <c r="J241" s="359">
        <v>7</v>
      </c>
      <c r="K241" s="359">
        <v>1</v>
      </c>
      <c r="L241" s="359">
        <v>21</v>
      </c>
      <c r="M241" s="359">
        <v>0</v>
      </c>
      <c r="N241" s="359">
        <v>0</v>
      </c>
      <c r="O241" s="98">
        <f t="shared" ref="O241:O257" si="126">I241+L241</f>
        <v>123</v>
      </c>
      <c r="P241" s="98">
        <f t="shared" ref="P241:Q257" si="127">M241+J241</f>
        <v>7</v>
      </c>
      <c r="Q241" s="98">
        <f t="shared" si="127"/>
        <v>1</v>
      </c>
      <c r="R241" s="98">
        <f t="shared" ref="R241:R257" si="128">SUM(O241:Q241)</f>
        <v>131</v>
      </c>
      <c r="S241" s="360">
        <v>0.65</v>
      </c>
      <c r="T241" s="361">
        <v>64</v>
      </c>
      <c r="U241" s="360">
        <v>0.25</v>
      </c>
      <c r="V241" s="361">
        <v>59</v>
      </c>
      <c r="W241" s="360">
        <v>0.25</v>
      </c>
      <c r="X241" s="361"/>
      <c r="Y241" s="361"/>
      <c r="Z241" s="359">
        <v>325</v>
      </c>
      <c r="AA241" s="360">
        <v>14.45</v>
      </c>
      <c r="AB241" s="26">
        <f t="shared" ref="AB241:AC257" si="129">Z241+R241</f>
        <v>456</v>
      </c>
      <c r="AC241" s="88">
        <f t="shared" si="129"/>
        <v>15.1</v>
      </c>
      <c r="AD241" s="359">
        <v>311</v>
      </c>
      <c r="AE241" s="57">
        <f t="shared" ref="AE241:AE257" si="130">AD241/G241*100</f>
        <v>54.465849387040279</v>
      </c>
      <c r="AF241" s="359"/>
      <c r="AG241" s="359">
        <v>6</v>
      </c>
      <c r="AH241" s="359">
        <v>6</v>
      </c>
      <c r="AI241" s="359"/>
      <c r="AJ241" s="359"/>
      <c r="AK241" s="363"/>
      <c r="AL241" s="359"/>
      <c r="AM241" s="360"/>
      <c r="AN241" s="359"/>
      <c r="AO241" s="360"/>
      <c r="AP241" s="361">
        <v>31</v>
      </c>
      <c r="AQ241" s="360">
        <v>11.25</v>
      </c>
      <c r="AR241" s="98">
        <f t="shared" ref="AR241:AS257" si="131">AP241+AN241+AL241+AJ241</f>
        <v>31</v>
      </c>
      <c r="AS241" s="46">
        <f t="shared" si="131"/>
        <v>11.25</v>
      </c>
      <c r="AT241" s="360"/>
      <c r="AU241" s="360">
        <v>7.5</v>
      </c>
      <c r="AV241" s="360"/>
      <c r="AW241" s="360"/>
      <c r="AX241" s="100">
        <f t="shared" ref="AX241:AX257" si="132">SUM(AT241:AW241)</f>
        <v>7.5</v>
      </c>
      <c r="AY241" s="57">
        <f t="shared" ref="AY241:AY257" si="133">AX241+AS241</f>
        <v>18.75</v>
      </c>
      <c r="AZ241" s="360">
        <v>14.57</v>
      </c>
      <c r="BA241" s="90">
        <f t="shared" ref="BA241:BA257" si="134">AZ241+AY241</f>
        <v>33.32</v>
      </c>
      <c r="BB241" s="361"/>
      <c r="BC241" s="360"/>
      <c r="BD241" s="360"/>
    </row>
    <row r="242" spans="1:56">
      <c r="A242" s="417" t="s">
        <v>368</v>
      </c>
      <c r="B242" s="74" t="s">
        <v>105</v>
      </c>
      <c r="C242" s="418" t="s">
        <v>369</v>
      </c>
      <c r="D242" s="426" t="s">
        <v>370</v>
      </c>
      <c r="E242" s="55">
        <v>2</v>
      </c>
      <c r="F242" s="419" t="s">
        <v>372</v>
      </c>
      <c r="G242" s="375">
        <v>501</v>
      </c>
      <c r="H242" s="375">
        <v>1759</v>
      </c>
      <c r="I242" s="55">
        <v>115</v>
      </c>
      <c r="J242" s="359">
        <v>5</v>
      </c>
      <c r="K242" s="359">
        <v>3</v>
      </c>
      <c r="L242" s="359">
        <v>1</v>
      </c>
      <c r="M242" s="359">
        <v>0</v>
      </c>
      <c r="N242" s="359">
        <v>0</v>
      </c>
      <c r="O242" s="98">
        <f t="shared" si="126"/>
        <v>116</v>
      </c>
      <c r="P242" s="98">
        <f t="shared" si="127"/>
        <v>5</v>
      </c>
      <c r="Q242" s="98">
        <f t="shared" si="127"/>
        <v>3</v>
      </c>
      <c r="R242" s="98">
        <f t="shared" si="128"/>
        <v>124</v>
      </c>
      <c r="S242" s="360">
        <v>0.62</v>
      </c>
      <c r="T242" s="361">
        <v>62</v>
      </c>
      <c r="U242" s="360">
        <v>0.31</v>
      </c>
      <c r="V242" s="361">
        <v>54</v>
      </c>
      <c r="W242" s="360">
        <v>0.31</v>
      </c>
      <c r="X242" s="361"/>
      <c r="Y242" s="361"/>
      <c r="Z242" s="359">
        <v>396</v>
      </c>
      <c r="AA242" s="360">
        <v>10.1</v>
      </c>
      <c r="AB242" s="26">
        <f t="shared" si="129"/>
        <v>520</v>
      </c>
      <c r="AC242" s="88">
        <f t="shared" si="129"/>
        <v>10.719999999999999</v>
      </c>
      <c r="AD242" s="359">
        <v>501</v>
      </c>
      <c r="AE242" s="57">
        <f t="shared" si="130"/>
        <v>100</v>
      </c>
      <c r="AF242" s="361">
        <v>1</v>
      </c>
      <c r="AG242" s="359">
        <v>16</v>
      </c>
      <c r="AH242" s="359">
        <v>16</v>
      </c>
      <c r="AI242" s="359"/>
      <c r="AJ242" s="359"/>
      <c r="AK242" s="363"/>
      <c r="AL242" s="359"/>
      <c r="AM242" s="360"/>
      <c r="AN242" s="359"/>
      <c r="AO242" s="360"/>
      <c r="AP242" s="361">
        <v>31</v>
      </c>
      <c r="AQ242" s="360">
        <v>6.18</v>
      </c>
      <c r="AR242" s="98">
        <f t="shared" si="131"/>
        <v>31</v>
      </c>
      <c r="AS242" s="46">
        <f t="shared" si="131"/>
        <v>6.18</v>
      </c>
      <c r="AT242" s="360"/>
      <c r="AU242" s="360">
        <v>11.85</v>
      </c>
      <c r="AV242" s="360"/>
      <c r="AW242" s="360"/>
      <c r="AX242" s="100">
        <f t="shared" si="132"/>
        <v>11.85</v>
      </c>
      <c r="AY242" s="57">
        <f t="shared" si="133"/>
        <v>18.03</v>
      </c>
      <c r="AZ242" s="360">
        <v>13.24</v>
      </c>
      <c r="BA242" s="90">
        <f t="shared" si="134"/>
        <v>31.270000000000003</v>
      </c>
      <c r="BB242" s="361"/>
      <c r="BC242" s="360"/>
      <c r="BD242" s="360"/>
    </row>
    <row r="243" spans="1:56">
      <c r="A243" s="417" t="s">
        <v>368</v>
      </c>
      <c r="B243" s="74" t="s">
        <v>105</v>
      </c>
      <c r="C243" s="418" t="s">
        <v>369</v>
      </c>
      <c r="D243" s="419" t="s">
        <v>373</v>
      </c>
      <c r="E243" s="44">
        <v>3</v>
      </c>
      <c r="F243" s="419" t="s">
        <v>374</v>
      </c>
      <c r="G243" s="375">
        <v>490</v>
      </c>
      <c r="H243" s="375">
        <v>1720</v>
      </c>
      <c r="I243" s="55">
        <v>48</v>
      </c>
      <c r="J243" s="359">
        <v>0</v>
      </c>
      <c r="K243" s="359">
        <v>2</v>
      </c>
      <c r="L243" s="359">
        <v>0</v>
      </c>
      <c r="M243" s="359">
        <v>0</v>
      </c>
      <c r="N243" s="359">
        <v>0</v>
      </c>
      <c r="O243" s="98">
        <f t="shared" si="126"/>
        <v>48</v>
      </c>
      <c r="P243" s="98">
        <f t="shared" si="127"/>
        <v>0</v>
      </c>
      <c r="Q243" s="98">
        <f t="shared" si="127"/>
        <v>2</v>
      </c>
      <c r="R243" s="98">
        <f t="shared" si="128"/>
        <v>50</v>
      </c>
      <c r="S243" s="360">
        <v>3.36</v>
      </c>
      <c r="T243" s="361">
        <v>0</v>
      </c>
      <c r="U243" s="360">
        <v>0</v>
      </c>
      <c r="V243" s="361">
        <v>48</v>
      </c>
      <c r="W243" s="360">
        <v>3.36</v>
      </c>
      <c r="X243" s="361"/>
      <c r="Y243" s="361"/>
      <c r="Z243" s="359">
        <v>229</v>
      </c>
      <c r="AA243" s="360">
        <v>2.86</v>
      </c>
      <c r="AB243" s="26">
        <f t="shared" si="129"/>
        <v>279</v>
      </c>
      <c r="AC243" s="88">
        <f t="shared" si="129"/>
        <v>6.22</v>
      </c>
      <c r="AD243" s="359">
        <v>277</v>
      </c>
      <c r="AE243" s="57">
        <f t="shared" si="130"/>
        <v>56.530612244897959</v>
      </c>
      <c r="AF243" s="359"/>
      <c r="AG243" s="359">
        <v>35</v>
      </c>
      <c r="AH243" s="359">
        <v>35</v>
      </c>
      <c r="AI243" s="359"/>
      <c r="AJ243" s="359"/>
      <c r="AK243" s="363"/>
      <c r="AL243" s="359"/>
      <c r="AM243" s="360"/>
      <c r="AN243" s="359"/>
      <c r="AO243" s="360"/>
      <c r="AP243" s="359"/>
      <c r="AQ243" s="360"/>
      <c r="AR243" s="98">
        <f t="shared" si="131"/>
        <v>0</v>
      </c>
      <c r="AS243" s="46">
        <f t="shared" si="131"/>
        <v>0</v>
      </c>
      <c r="AT243" s="360">
        <v>2.59</v>
      </c>
      <c r="AU243" s="360">
        <v>18.55</v>
      </c>
      <c r="AV243" s="360"/>
      <c r="AW243" s="360"/>
      <c r="AX243" s="100">
        <f t="shared" si="132"/>
        <v>21.14</v>
      </c>
      <c r="AY243" s="57">
        <f t="shared" si="133"/>
        <v>21.14</v>
      </c>
      <c r="AZ243" s="360"/>
      <c r="BA243" s="90">
        <f t="shared" si="134"/>
        <v>21.14</v>
      </c>
      <c r="BB243" s="361"/>
      <c r="BC243" s="360"/>
      <c r="BD243" s="360"/>
    </row>
    <row r="244" spans="1:56">
      <c r="A244" s="417" t="s">
        <v>368</v>
      </c>
      <c r="B244" s="74" t="s">
        <v>105</v>
      </c>
      <c r="C244" s="418" t="s">
        <v>369</v>
      </c>
      <c r="D244" s="418" t="s">
        <v>375</v>
      </c>
      <c r="E244" s="55">
        <v>4</v>
      </c>
      <c r="F244" s="418" t="s">
        <v>376</v>
      </c>
      <c r="G244" s="375">
        <v>196</v>
      </c>
      <c r="H244" s="375">
        <v>687</v>
      </c>
      <c r="I244" s="55">
        <v>293</v>
      </c>
      <c r="J244" s="359">
        <v>321</v>
      </c>
      <c r="K244" s="359">
        <v>29</v>
      </c>
      <c r="L244" s="359">
        <v>0</v>
      </c>
      <c r="M244" s="359">
        <v>0</v>
      </c>
      <c r="N244" s="359">
        <v>0</v>
      </c>
      <c r="O244" s="98">
        <f t="shared" si="126"/>
        <v>293</v>
      </c>
      <c r="P244" s="98">
        <f t="shared" si="127"/>
        <v>321</v>
      </c>
      <c r="Q244" s="98">
        <f t="shared" si="127"/>
        <v>29</v>
      </c>
      <c r="R244" s="98">
        <f t="shared" si="128"/>
        <v>643</v>
      </c>
      <c r="S244" s="360"/>
      <c r="T244" s="361">
        <v>293</v>
      </c>
      <c r="U244" s="360"/>
      <c r="V244" s="361"/>
      <c r="W244" s="360"/>
      <c r="X244" s="361"/>
      <c r="Y244" s="361"/>
      <c r="Z244" s="359">
        <v>40</v>
      </c>
      <c r="AA244" s="360"/>
      <c r="AB244" s="26">
        <f t="shared" si="129"/>
        <v>683</v>
      </c>
      <c r="AC244" s="88">
        <f t="shared" si="129"/>
        <v>0</v>
      </c>
      <c r="AD244" s="359">
        <v>196</v>
      </c>
      <c r="AE244" s="57">
        <f t="shared" si="130"/>
        <v>100</v>
      </c>
      <c r="AF244" s="361">
        <v>2</v>
      </c>
      <c r="AG244" s="359" t="s">
        <v>377</v>
      </c>
      <c r="AH244" s="359" t="s">
        <v>378</v>
      </c>
      <c r="AI244" s="359" t="s">
        <v>379</v>
      </c>
      <c r="AJ244" s="359">
        <v>415</v>
      </c>
      <c r="AK244" s="363">
        <v>2.0750000000000002</v>
      </c>
      <c r="AL244" s="359"/>
      <c r="AM244" s="360"/>
      <c r="AN244" s="359"/>
      <c r="AO244" s="360"/>
      <c r="AP244" s="359">
        <v>2</v>
      </c>
      <c r="AQ244" s="360">
        <v>1.85</v>
      </c>
      <c r="AR244" s="98">
        <f t="shared" si="131"/>
        <v>417</v>
      </c>
      <c r="AS244" s="46">
        <f t="shared" si="131"/>
        <v>3.9250000000000003</v>
      </c>
      <c r="AT244" s="360">
        <v>1.87</v>
      </c>
      <c r="AU244" s="360">
        <v>0</v>
      </c>
      <c r="AV244" s="360">
        <v>3.15</v>
      </c>
      <c r="AW244" s="360">
        <v>10</v>
      </c>
      <c r="AX244" s="100">
        <f t="shared" si="132"/>
        <v>15.02</v>
      </c>
      <c r="AY244" s="57">
        <f t="shared" si="133"/>
        <v>18.945</v>
      </c>
      <c r="AZ244" s="360">
        <v>0</v>
      </c>
      <c r="BA244" s="90">
        <f t="shared" si="134"/>
        <v>18.945</v>
      </c>
      <c r="BB244" s="361">
        <v>1</v>
      </c>
      <c r="BC244" s="360">
        <v>1.03</v>
      </c>
      <c r="BD244" s="360">
        <v>0</v>
      </c>
    </row>
    <row r="245" spans="1:56">
      <c r="A245" s="417" t="s">
        <v>368</v>
      </c>
      <c r="B245" s="74" t="s">
        <v>105</v>
      </c>
      <c r="C245" s="418" t="s">
        <v>369</v>
      </c>
      <c r="D245" s="419" t="s">
        <v>375</v>
      </c>
      <c r="E245" s="44">
        <v>5</v>
      </c>
      <c r="F245" s="419" t="s">
        <v>380</v>
      </c>
      <c r="G245" s="375">
        <v>946</v>
      </c>
      <c r="H245" s="375">
        <v>3320</v>
      </c>
      <c r="I245" s="55">
        <v>325</v>
      </c>
      <c r="J245" s="359">
        <v>0</v>
      </c>
      <c r="K245" s="359">
        <v>16</v>
      </c>
      <c r="L245" s="359">
        <v>0</v>
      </c>
      <c r="M245" s="359">
        <v>0</v>
      </c>
      <c r="N245" s="359">
        <v>0</v>
      </c>
      <c r="O245" s="98">
        <f t="shared" si="126"/>
        <v>325</v>
      </c>
      <c r="P245" s="98">
        <f t="shared" si="127"/>
        <v>0</v>
      </c>
      <c r="Q245" s="98">
        <f t="shared" si="127"/>
        <v>16</v>
      </c>
      <c r="R245" s="98">
        <f t="shared" si="128"/>
        <v>341</v>
      </c>
      <c r="S245" s="360"/>
      <c r="T245" s="361">
        <v>325</v>
      </c>
      <c r="U245" s="360"/>
      <c r="V245" s="361"/>
      <c r="W245" s="360"/>
      <c r="X245" s="361"/>
      <c r="Y245" s="361"/>
      <c r="Z245" s="359">
        <v>535</v>
      </c>
      <c r="AA245" s="360"/>
      <c r="AB245" s="26">
        <f t="shared" si="129"/>
        <v>876</v>
      </c>
      <c r="AC245" s="88">
        <f t="shared" si="129"/>
        <v>0</v>
      </c>
      <c r="AD245" s="359">
        <v>876</v>
      </c>
      <c r="AE245" s="57">
        <f t="shared" si="130"/>
        <v>92.600422832980982</v>
      </c>
      <c r="AF245" s="361"/>
      <c r="AG245" s="359">
        <v>1</v>
      </c>
      <c r="AH245" s="359">
        <v>1</v>
      </c>
      <c r="AI245" s="359"/>
      <c r="AJ245" s="359"/>
      <c r="AK245" s="363"/>
      <c r="AL245" s="359"/>
      <c r="AM245" s="360"/>
      <c r="AN245" s="359"/>
      <c r="AO245" s="360"/>
      <c r="AP245" s="359">
        <v>100</v>
      </c>
      <c r="AQ245" s="360">
        <v>2.25</v>
      </c>
      <c r="AR245" s="98">
        <f t="shared" si="131"/>
        <v>100</v>
      </c>
      <c r="AS245" s="46">
        <f t="shared" si="131"/>
        <v>2.25</v>
      </c>
      <c r="AT245" s="360">
        <v>5.8</v>
      </c>
      <c r="AU245" s="360">
        <v>11.5</v>
      </c>
      <c r="AV245" s="360">
        <v>0</v>
      </c>
      <c r="AW245" s="360">
        <v>12.7</v>
      </c>
      <c r="AX245" s="100">
        <f t="shared" si="132"/>
        <v>30</v>
      </c>
      <c r="AY245" s="57">
        <f t="shared" si="133"/>
        <v>32.25</v>
      </c>
      <c r="AZ245" s="360">
        <v>12</v>
      </c>
      <c r="BA245" s="90">
        <f t="shared" si="134"/>
        <v>44.25</v>
      </c>
      <c r="BB245" s="361"/>
      <c r="BC245" s="360"/>
      <c r="BD245" s="360"/>
    </row>
    <row r="246" spans="1:56">
      <c r="A246" s="417" t="s">
        <v>368</v>
      </c>
      <c r="B246" s="74" t="s">
        <v>105</v>
      </c>
      <c r="C246" s="418" t="s">
        <v>369</v>
      </c>
      <c r="D246" s="419" t="s">
        <v>375</v>
      </c>
      <c r="E246" s="55">
        <v>6</v>
      </c>
      <c r="F246" s="419" t="s">
        <v>381</v>
      </c>
      <c r="G246" s="375">
        <v>475</v>
      </c>
      <c r="H246" s="375">
        <v>1666</v>
      </c>
      <c r="I246" s="55">
        <v>170</v>
      </c>
      <c r="J246" s="359">
        <v>24</v>
      </c>
      <c r="K246" s="359">
        <v>0</v>
      </c>
      <c r="L246" s="359">
        <v>0</v>
      </c>
      <c r="M246" s="359">
        <v>0</v>
      </c>
      <c r="N246" s="359">
        <v>0</v>
      </c>
      <c r="O246" s="98">
        <f t="shared" si="126"/>
        <v>170</v>
      </c>
      <c r="P246" s="98">
        <f t="shared" si="127"/>
        <v>24</v>
      </c>
      <c r="Q246" s="98">
        <f t="shared" si="127"/>
        <v>0</v>
      </c>
      <c r="R246" s="98">
        <f t="shared" si="128"/>
        <v>194</v>
      </c>
      <c r="S246" s="360"/>
      <c r="T246" s="361">
        <v>170</v>
      </c>
      <c r="U246" s="360"/>
      <c r="V246" s="361"/>
      <c r="W246" s="360"/>
      <c r="X246" s="361"/>
      <c r="Y246" s="361"/>
      <c r="Z246" s="359">
        <v>486</v>
      </c>
      <c r="AA246" s="360"/>
      <c r="AB246" s="26">
        <f t="shared" si="129"/>
        <v>680</v>
      </c>
      <c r="AC246" s="88">
        <f t="shared" si="129"/>
        <v>0</v>
      </c>
      <c r="AD246" s="359">
        <v>469</v>
      </c>
      <c r="AE246" s="57">
        <f t="shared" si="130"/>
        <v>98.73684210526315</v>
      </c>
      <c r="AF246" s="359"/>
      <c r="AG246" s="359">
        <v>2</v>
      </c>
      <c r="AH246" s="359">
        <v>2</v>
      </c>
      <c r="AI246" s="359"/>
      <c r="AJ246" s="359"/>
      <c r="AK246" s="363"/>
      <c r="AL246" s="359"/>
      <c r="AM246" s="360"/>
      <c r="AN246" s="359"/>
      <c r="AO246" s="360"/>
      <c r="AP246" s="359">
        <v>58</v>
      </c>
      <c r="AQ246" s="360">
        <v>0.43</v>
      </c>
      <c r="AR246" s="98">
        <f t="shared" si="131"/>
        <v>58</v>
      </c>
      <c r="AS246" s="46">
        <f t="shared" si="131"/>
        <v>0.43</v>
      </c>
      <c r="AT246" s="360">
        <v>5</v>
      </c>
      <c r="AU246" s="360">
        <v>0</v>
      </c>
      <c r="AV246" s="360">
        <v>0</v>
      </c>
      <c r="AW246" s="360">
        <v>9</v>
      </c>
      <c r="AX246" s="100">
        <f t="shared" si="132"/>
        <v>14</v>
      </c>
      <c r="AY246" s="57">
        <f t="shared" si="133"/>
        <v>14.43</v>
      </c>
      <c r="AZ246" s="360">
        <v>18</v>
      </c>
      <c r="BA246" s="90">
        <f t="shared" si="134"/>
        <v>32.43</v>
      </c>
      <c r="BB246" s="361"/>
      <c r="BC246" s="360"/>
      <c r="BD246" s="360"/>
    </row>
    <row r="247" spans="1:56">
      <c r="A247" s="417" t="s">
        <v>368</v>
      </c>
      <c r="B247" s="74" t="s">
        <v>105</v>
      </c>
      <c r="C247" s="418" t="s">
        <v>369</v>
      </c>
      <c r="D247" s="419" t="s">
        <v>375</v>
      </c>
      <c r="E247" s="44">
        <v>7</v>
      </c>
      <c r="F247" s="419" t="s">
        <v>382</v>
      </c>
      <c r="G247" s="375">
        <v>624</v>
      </c>
      <c r="H247" s="375">
        <v>2191</v>
      </c>
      <c r="I247" s="55">
        <v>472</v>
      </c>
      <c r="J247" s="359">
        <v>157</v>
      </c>
      <c r="K247" s="359">
        <v>28</v>
      </c>
      <c r="L247" s="359">
        <v>0</v>
      </c>
      <c r="M247" s="359">
        <v>0</v>
      </c>
      <c r="N247" s="359">
        <v>0</v>
      </c>
      <c r="O247" s="98">
        <f t="shared" si="126"/>
        <v>472</v>
      </c>
      <c r="P247" s="98">
        <f t="shared" si="127"/>
        <v>157</v>
      </c>
      <c r="Q247" s="98">
        <f t="shared" si="127"/>
        <v>28</v>
      </c>
      <c r="R247" s="98">
        <f t="shared" si="128"/>
        <v>657</v>
      </c>
      <c r="S247" s="360"/>
      <c r="T247" s="361">
        <v>472</v>
      </c>
      <c r="U247" s="360"/>
      <c r="V247" s="361"/>
      <c r="W247" s="360"/>
      <c r="X247" s="361"/>
      <c r="Y247" s="361"/>
      <c r="Z247" s="359">
        <v>486</v>
      </c>
      <c r="AA247" s="360"/>
      <c r="AB247" s="26">
        <f t="shared" si="129"/>
        <v>1143</v>
      </c>
      <c r="AC247" s="88">
        <f t="shared" si="129"/>
        <v>0</v>
      </c>
      <c r="AD247" s="359">
        <v>562</v>
      </c>
      <c r="AE247" s="57">
        <f t="shared" si="130"/>
        <v>90.064102564102569</v>
      </c>
      <c r="AF247" s="359"/>
      <c r="AG247" s="359">
        <v>90</v>
      </c>
      <c r="AH247" s="359">
        <v>90</v>
      </c>
      <c r="AI247" s="359"/>
      <c r="AJ247" s="359"/>
      <c r="AK247" s="363"/>
      <c r="AL247" s="359"/>
      <c r="AM247" s="360"/>
      <c r="AN247" s="359"/>
      <c r="AO247" s="360"/>
      <c r="AP247" s="359">
        <v>116</v>
      </c>
      <c r="AQ247" s="360">
        <v>3.87</v>
      </c>
      <c r="AR247" s="98">
        <f t="shared" si="131"/>
        <v>116</v>
      </c>
      <c r="AS247" s="46">
        <f t="shared" si="131"/>
        <v>3.87</v>
      </c>
      <c r="AT247" s="360">
        <v>8.5</v>
      </c>
      <c r="AU247" s="360">
        <v>10</v>
      </c>
      <c r="AV247" s="360">
        <v>0</v>
      </c>
      <c r="AW247" s="360">
        <v>52</v>
      </c>
      <c r="AX247" s="100">
        <f t="shared" si="132"/>
        <v>70.5</v>
      </c>
      <c r="AY247" s="57">
        <f t="shared" si="133"/>
        <v>74.37</v>
      </c>
      <c r="AZ247" s="360">
        <v>13</v>
      </c>
      <c r="BA247" s="90">
        <f t="shared" si="134"/>
        <v>87.37</v>
      </c>
      <c r="BB247" s="361"/>
      <c r="BC247" s="360"/>
      <c r="BD247" s="360"/>
    </row>
    <row r="248" spans="1:56">
      <c r="A248" s="417" t="s">
        <v>368</v>
      </c>
      <c r="B248" s="74" t="s">
        <v>105</v>
      </c>
      <c r="C248" s="418" t="s">
        <v>369</v>
      </c>
      <c r="D248" s="419" t="s">
        <v>375</v>
      </c>
      <c r="E248" s="55">
        <v>8</v>
      </c>
      <c r="F248" s="419" t="s">
        <v>383</v>
      </c>
      <c r="G248" s="375">
        <v>307</v>
      </c>
      <c r="H248" s="375">
        <v>1079</v>
      </c>
      <c r="I248" s="55">
        <v>925</v>
      </c>
      <c r="J248" s="359">
        <v>38</v>
      </c>
      <c r="K248" s="359">
        <v>44</v>
      </c>
      <c r="L248" s="359">
        <v>0</v>
      </c>
      <c r="M248" s="359">
        <v>0</v>
      </c>
      <c r="N248" s="359">
        <v>0</v>
      </c>
      <c r="O248" s="98">
        <f t="shared" si="126"/>
        <v>925</v>
      </c>
      <c r="P248" s="98">
        <f t="shared" si="127"/>
        <v>38</v>
      </c>
      <c r="Q248" s="98">
        <f t="shared" si="127"/>
        <v>44</v>
      </c>
      <c r="R248" s="98">
        <f t="shared" si="128"/>
        <v>1007</v>
      </c>
      <c r="S248" s="360"/>
      <c r="T248" s="361">
        <v>925</v>
      </c>
      <c r="U248" s="360"/>
      <c r="V248" s="361"/>
      <c r="W248" s="360"/>
      <c r="X248" s="361"/>
      <c r="Y248" s="361"/>
      <c r="Z248" s="359">
        <v>70</v>
      </c>
      <c r="AA248" s="360"/>
      <c r="AB248" s="26">
        <f t="shared" si="129"/>
        <v>1077</v>
      </c>
      <c r="AC248" s="88">
        <f t="shared" si="129"/>
        <v>0</v>
      </c>
      <c r="AD248" s="359">
        <v>307</v>
      </c>
      <c r="AE248" s="57">
        <f t="shared" si="130"/>
        <v>100</v>
      </c>
      <c r="AF248" s="361">
        <v>3</v>
      </c>
      <c r="AG248" s="359">
        <v>91</v>
      </c>
      <c r="AH248" s="359">
        <v>91</v>
      </c>
      <c r="AI248" s="359"/>
      <c r="AJ248" s="359"/>
      <c r="AK248" s="363"/>
      <c r="AL248" s="359"/>
      <c r="AM248" s="360"/>
      <c r="AN248" s="359"/>
      <c r="AO248" s="360"/>
      <c r="AP248" s="359"/>
      <c r="AQ248" s="360"/>
      <c r="AR248" s="98">
        <f t="shared" si="131"/>
        <v>0</v>
      </c>
      <c r="AS248" s="46">
        <f t="shared" si="131"/>
        <v>0</v>
      </c>
      <c r="AT248" s="360">
        <v>2.5</v>
      </c>
      <c r="AU248" s="360">
        <v>0</v>
      </c>
      <c r="AV248" s="360">
        <v>0</v>
      </c>
      <c r="AW248" s="360">
        <v>30</v>
      </c>
      <c r="AX248" s="100">
        <f t="shared" si="132"/>
        <v>32.5</v>
      </c>
      <c r="AY248" s="57">
        <f t="shared" si="133"/>
        <v>32.5</v>
      </c>
      <c r="AZ248" s="360">
        <v>11</v>
      </c>
      <c r="BA248" s="90">
        <f t="shared" si="134"/>
        <v>43.5</v>
      </c>
      <c r="BB248" s="361"/>
      <c r="BC248" s="360"/>
      <c r="BD248" s="360"/>
    </row>
    <row r="249" spans="1:56">
      <c r="A249" s="417" t="s">
        <v>368</v>
      </c>
      <c r="B249" s="74" t="s">
        <v>105</v>
      </c>
      <c r="C249" s="418" t="s">
        <v>369</v>
      </c>
      <c r="D249" s="419" t="s">
        <v>384</v>
      </c>
      <c r="E249" s="44">
        <v>9</v>
      </c>
      <c r="F249" s="419" t="s">
        <v>385</v>
      </c>
      <c r="G249" s="375">
        <v>246</v>
      </c>
      <c r="H249" s="375">
        <v>865</v>
      </c>
      <c r="I249" s="55">
        <v>157</v>
      </c>
      <c r="J249" s="359">
        <v>166</v>
      </c>
      <c r="K249" s="359">
        <v>0</v>
      </c>
      <c r="L249" s="359">
        <v>0</v>
      </c>
      <c r="M249" s="359">
        <v>0</v>
      </c>
      <c r="N249" s="359">
        <v>0</v>
      </c>
      <c r="O249" s="98">
        <f t="shared" si="126"/>
        <v>157</v>
      </c>
      <c r="P249" s="98">
        <f t="shared" si="127"/>
        <v>166</v>
      </c>
      <c r="Q249" s="98">
        <f t="shared" si="127"/>
        <v>0</v>
      </c>
      <c r="R249" s="98">
        <f t="shared" si="128"/>
        <v>323</v>
      </c>
      <c r="S249" s="360">
        <v>60</v>
      </c>
      <c r="T249" s="361">
        <v>74</v>
      </c>
      <c r="U249" s="360">
        <v>1.5</v>
      </c>
      <c r="V249" s="361">
        <v>83</v>
      </c>
      <c r="W249" s="360"/>
      <c r="X249" s="361"/>
      <c r="Y249" s="361"/>
      <c r="Z249" s="359">
        <v>17</v>
      </c>
      <c r="AA249" s="360"/>
      <c r="AB249" s="26">
        <f t="shared" si="129"/>
        <v>340</v>
      </c>
      <c r="AC249" s="88">
        <f t="shared" si="129"/>
        <v>60</v>
      </c>
      <c r="AD249" s="359">
        <v>246</v>
      </c>
      <c r="AE249" s="57">
        <f t="shared" si="130"/>
        <v>100</v>
      </c>
      <c r="AF249" s="359">
        <v>4</v>
      </c>
      <c r="AG249" s="359">
        <v>309</v>
      </c>
      <c r="AH249" s="359">
        <v>268</v>
      </c>
      <c r="AI249" s="359">
        <v>172</v>
      </c>
      <c r="AJ249" s="359">
        <v>68</v>
      </c>
      <c r="AK249" s="363">
        <v>0.34</v>
      </c>
      <c r="AL249" s="359">
        <v>0</v>
      </c>
      <c r="AM249" s="360">
        <v>0</v>
      </c>
      <c r="AN249" s="359">
        <v>0</v>
      </c>
      <c r="AO249" s="360">
        <v>0</v>
      </c>
      <c r="AP249" s="359">
        <v>7</v>
      </c>
      <c r="AQ249" s="360">
        <v>0.41</v>
      </c>
      <c r="AR249" s="98">
        <f t="shared" si="131"/>
        <v>75</v>
      </c>
      <c r="AS249" s="46">
        <f t="shared" si="131"/>
        <v>0.75</v>
      </c>
      <c r="AT249" s="360">
        <v>0</v>
      </c>
      <c r="AU249" s="360">
        <v>1.06</v>
      </c>
      <c r="AV249" s="360">
        <v>0</v>
      </c>
      <c r="AW249" s="360">
        <v>2.56</v>
      </c>
      <c r="AX249" s="100">
        <f t="shared" si="132"/>
        <v>3.62</v>
      </c>
      <c r="AY249" s="57">
        <f t="shared" si="133"/>
        <v>4.37</v>
      </c>
      <c r="AZ249" s="360">
        <v>11.2</v>
      </c>
      <c r="BA249" s="90">
        <f t="shared" si="134"/>
        <v>15.57</v>
      </c>
      <c r="BB249" s="361">
        <v>6</v>
      </c>
      <c r="BC249" s="360">
        <v>3.01</v>
      </c>
      <c r="BD249" s="360">
        <v>0</v>
      </c>
    </row>
    <row r="250" spans="1:56">
      <c r="A250" s="417" t="s">
        <v>368</v>
      </c>
      <c r="B250" s="74" t="s">
        <v>105</v>
      </c>
      <c r="C250" s="418" t="s">
        <v>369</v>
      </c>
      <c r="D250" s="419" t="s">
        <v>384</v>
      </c>
      <c r="E250" s="55">
        <v>10</v>
      </c>
      <c r="F250" s="419" t="s">
        <v>386</v>
      </c>
      <c r="G250" s="375">
        <v>173</v>
      </c>
      <c r="H250" s="375">
        <v>607</v>
      </c>
      <c r="I250" s="55">
        <v>640</v>
      </c>
      <c r="J250" s="359">
        <v>183</v>
      </c>
      <c r="K250" s="359">
        <v>0</v>
      </c>
      <c r="L250" s="359">
        <v>0</v>
      </c>
      <c r="M250" s="359">
        <v>0</v>
      </c>
      <c r="N250" s="359">
        <v>0</v>
      </c>
      <c r="O250" s="98">
        <f t="shared" si="126"/>
        <v>640</v>
      </c>
      <c r="P250" s="98">
        <f t="shared" si="127"/>
        <v>183</v>
      </c>
      <c r="Q250" s="98">
        <f t="shared" si="127"/>
        <v>0</v>
      </c>
      <c r="R250" s="98">
        <f t="shared" si="128"/>
        <v>823</v>
      </c>
      <c r="S250" s="360">
        <v>14</v>
      </c>
      <c r="T250" s="361">
        <v>325</v>
      </c>
      <c r="U250" s="360">
        <v>2.98</v>
      </c>
      <c r="V250" s="361">
        <v>315</v>
      </c>
      <c r="W250" s="360"/>
      <c r="X250" s="361"/>
      <c r="Y250" s="361"/>
      <c r="Z250" s="359">
        <v>5</v>
      </c>
      <c r="AA250" s="360"/>
      <c r="AB250" s="26">
        <f t="shared" si="129"/>
        <v>828</v>
      </c>
      <c r="AC250" s="88">
        <f t="shared" si="129"/>
        <v>14</v>
      </c>
      <c r="AD250" s="359">
        <v>173</v>
      </c>
      <c r="AE250" s="57">
        <f t="shared" si="130"/>
        <v>100</v>
      </c>
      <c r="AF250" s="359">
        <v>5</v>
      </c>
      <c r="AG250" s="359">
        <v>702</v>
      </c>
      <c r="AH250" s="359">
        <v>577</v>
      </c>
      <c r="AI250" s="359">
        <v>350</v>
      </c>
      <c r="AJ250" s="359">
        <v>341</v>
      </c>
      <c r="AK250" s="363">
        <v>1.7050000000000001</v>
      </c>
      <c r="AL250" s="359">
        <v>0</v>
      </c>
      <c r="AM250" s="360">
        <v>0</v>
      </c>
      <c r="AN250" s="359">
        <v>0</v>
      </c>
      <c r="AO250" s="360">
        <v>0</v>
      </c>
      <c r="AP250" s="359">
        <v>6</v>
      </c>
      <c r="AQ250" s="360">
        <v>0</v>
      </c>
      <c r="AR250" s="98">
        <f t="shared" si="131"/>
        <v>347</v>
      </c>
      <c r="AS250" s="46">
        <f t="shared" si="131"/>
        <v>1.7050000000000001</v>
      </c>
      <c r="AT250" s="360">
        <v>0</v>
      </c>
      <c r="AU250" s="360">
        <v>11.47</v>
      </c>
      <c r="AV250" s="360">
        <v>0</v>
      </c>
      <c r="AW250" s="360">
        <v>4.7</v>
      </c>
      <c r="AX250" s="100">
        <f t="shared" si="132"/>
        <v>16.170000000000002</v>
      </c>
      <c r="AY250" s="57">
        <f t="shared" si="133"/>
        <v>17.875</v>
      </c>
      <c r="AZ250" s="360">
        <v>50.39</v>
      </c>
      <c r="BA250" s="90">
        <f t="shared" si="134"/>
        <v>68.265000000000001</v>
      </c>
      <c r="BB250" s="361">
        <v>4</v>
      </c>
      <c r="BC250" s="360">
        <v>2.4500000000000002</v>
      </c>
      <c r="BD250" s="360">
        <v>0</v>
      </c>
    </row>
    <row r="251" spans="1:56">
      <c r="A251" s="417" t="s">
        <v>368</v>
      </c>
      <c r="B251" s="74" t="s">
        <v>105</v>
      </c>
      <c r="C251" s="418" t="s">
        <v>369</v>
      </c>
      <c r="D251" s="419" t="s">
        <v>384</v>
      </c>
      <c r="E251" s="44">
        <v>11</v>
      </c>
      <c r="F251" s="419" t="s">
        <v>384</v>
      </c>
      <c r="G251" s="375">
        <v>267</v>
      </c>
      <c r="H251" s="375">
        <v>938</v>
      </c>
      <c r="I251" s="55">
        <v>366</v>
      </c>
      <c r="J251" s="359">
        <v>372</v>
      </c>
      <c r="K251" s="359">
        <v>8</v>
      </c>
      <c r="L251" s="359">
        <v>0</v>
      </c>
      <c r="M251" s="359">
        <v>0</v>
      </c>
      <c r="N251" s="359">
        <v>0</v>
      </c>
      <c r="O251" s="98">
        <f t="shared" si="126"/>
        <v>366</v>
      </c>
      <c r="P251" s="98">
        <f t="shared" si="127"/>
        <v>372</v>
      </c>
      <c r="Q251" s="98">
        <f t="shared" si="127"/>
        <v>8</v>
      </c>
      <c r="R251" s="98">
        <f t="shared" si="128"/>
        <v>746</v>
      </c>
      <c r="S251" s="360">
        <v>125</v>
      </c>
      <c r="T251" s="361">
        <v>159</v>
      </c>
      <c r="U251" s="360">
        <v>25</v>
      </c>
      <c r="V251" s="361">
        <v>207</v>
      </c>
      <c r="W251" s="360"/>
      <c r="X251" s="361"/>
      <c r="Y251" s="361"/>
      <c r="Z251" s="359">
        <v>241</v>
      </c>
      <c r="AA251" s="360">
        <v>198.12</v>
      </c>
      <c r="AB251" s="26">
        <f t="shared" si="129"/>
        <v>987</v>
      </c>
      <c r="AC251" s="88">
        <f t="shared" si="129"/>
        <v>323.12</v>
      </c>
      <c r="AD251" s="359">
        <v>267</v>
      </c>
      <c r="AE251" s="57">
        <f t="shared" si="130"/>
        <v>100</v>
      </c>
      <c r="AF251" s="361">
        <v>6</v>
      </c>
      <c r="AG251" s="359">
        <v>497</v>
      </c>
      <c r="AH251" s="359">
        <v>461</v>
      </c>
      <c r="AI251" s="359">
        <v>250</v>
      </c>
      <c r="AJ251" s="359">
        <v>209</v>
      </c>
      <c r="AK251" s="363">
        <v>1.0449999999999999</v>
      </c>
      <c r="AL251" s="359"/>
      <c r="AM251" s="360"/>
      <c r="AN251" s="359">
        <v>0</v>
      </c>
      <c r="AO251" s="360">
        <v>0</v>
      </c>
      <c r="AP251" s="359">
        <v>6</v>
      </c>
      <c r="AQ251" s="360">
        <v>3.42</v>
      </c>
      <c r="AR251" s="98">
        <f t="shared" si="131"/>
        <v>215</v>
      </c>
      <c r="AS251" s="46">
        <f t="shared" si="131"/>
        <v>4.4649999999999999</v>
      </c>
      <c r="AT251" s="360">
        <v>381.02</v>
      </c>
      <c r="AU251" s="360">
        <v>446.05</v>
      </c>
      <c r="AV251" s="360">
        <v>17.59</v>
      </c>
      <c r="AW251" s="360">
        <v>85.75</v>
      </c>
      <c r="AX251" s="100">
        <f t="shared" si="132"/>
        <v>930.41</v>
      </c>
      <c r="AY251" s="57">
        <f t="shared" si="133"/>
        <v>934.875</v>
      </c>
      <c r="AZ251" s="360">
        <v>270.60000000000002</v>
      </c>
      <c r="BA251" s="90">
        <f t="shared" si="134"/>
        <v>1205.4749999999999</v>
      </c>
      <c r="BB251" s="361">
        <v>30</v>
      </c>
      <c r="BC251" s="360">
        <v>14.53</v>
      </c>
      <c r="BD251" s="360">
        <v>0</v>
      </c>
    </row>
    <row r="252" spans="1:56">
      <c r="A252" s="417" t="s">
        <v>368</v>
      </c>
      <c r="B252" s="74" t="s">
        <v>105</v>
      </c>
      <c r="C252" s="418" t="s">
        <v>369</v>
      </c>
      <c r="D252" s="419" t="s">
        <v>387</v>
      </c>
      <c r="E252" s="55">
        <v>12</v>
      </c>
      <c r="F252" s="419" t="s">
        <v>388</v>
      </c>
      <c r="G252" s="375">
        <v>196</v>
      </c>
      <c r="H252" s="375">
        <v>687</v>
      </c>
      <c r="I252" s="55">
        <v>222</v>
      </c>
      <c r="J252" s="359">
        <v>0</v>
      </c>
      <c r="K252" s="359">
        <v>0</v>
      </c>
      <c r="L252" s="359">
        <v>0</v>
      </c>
      <c r="M252" s="359">
        <v>0</v>
      </c>
      <c r="N252" s="359">
        <v>0</v>
      </c>
      <c r="O252" s="98">
        <f t="shared" si="126"/>
        <v>222</v>
      </c>
      <c r="P252" s="98">
        <f t="shared" si="127"/>
        <v>0</v>
      </c>
      <c r="Q252" s="98">
        <f t="shared" si="127"/>
        <v>0</v>
      </c>
      <c r="R252" s="98">
        <f t="shared" si="128"/>
        <v>222</v>
      </c>
      <c r="S252" s="360"/>
      <c r="T252" s="361">
        <v>171</v>
      </c>
      <c r="U252" s="360"/>
      <c r="V252" s="361">
        <v>51</v>
      </c>
      <c r="W252" s="360"/>
      <c r="X252" s="361">
        <v>50</v>
      </c>
      <c r="Y252" s="361"/>
      <c r="Z252" s="359">
        <v>379</v>
      </c>
      <c r="AA252" s="360"/>
      <c r="AB252" s="26">
        <f t="shared" si="129"/>
        <v>601</v>
      </c>
      <c r="AC252" s="88">
        <f t="shared" si="129"/>
        <v>0</v>
      </c>
      <c r="AD252" s="359">
        <v>196</v>
      </c>
      <c r="AE252" s="57">
        <f t="shared" si="130"/>
        <v>100</v>
      </c>
      <c r="AF252" s="361">
        <v>7</v>
      </c>
      <c r="AG252" s="359">
        <v>134</v>
      </c>
      <c r="AH252" s="359">
        <v>134</v>
      </c>
      <c r="AI252" s="359">
        <v>88</v>
      </c>
      <c r="AJ252" s="359"/>
      <c r="AK252" s="363"/>
      <c r="AL252" s="359"/>
      <c r="AM252" s="360"/>
      <c r="AN252" s="359"/>
      <c r="AO252" s="360"/>
      <c r="AP252" s="359">
        <v>15</v>
      </c>
      <c r="AQ252" s="360">
        <v>16</v>
      </c>
      <c r="AR252" s="98">
        <f t="shared" si="131"/>
        <v>15</v>
      </c>
      <c r="AS252" s="46">
        <f t="shared" si="131"/>
        <v>16</v>
      </c>
      <c r="AT252" s="360">
        <v>95.53</v>
      </c>
      <c r="AU252" s="360">
        <v>65</v>
      </c>
      <c r="AV252" s="360">
        <v>7</v>
      </c>
      <c r="AW252" s="360">
        <v>180</v>
      </c>
      <c r="AX252" s="100">
        <f t="shared" si="132"/>
        <v>347.53</v>
      </c>
      <c r="AY252" s="57">
        <f t="shared" si="133"/>
        <v>363.53</v>
      </c>
      <c r="AZ252" s="360">
        <v>95.3</v>
      </c>
      <c r="BA252" s="90">
        <f t="shared" si="134"/>
        <v>458.83</v>
      </c>
      <c r="BB252" s="361">
        <v>77</v>
      </c>
      <c r="BC252" s="360">
        <v>49</v>
      </c>
      <c r="BD252" s="360"/>
    </row>
    <row r="253" spans="1:56">
      <c r="A253" s="417" t="s">
        <v>368</v>
      </c>
      <c r="B253" s="74" t="s">
        <v>105</v>
      </c>
      <c r="C253" s="418" t="s">
        <v>369</v>
      </c>
      <c r="D253" s="419" t="s">
        <v>387</v>
      </c>
      <c r="E253" s="44">
        <v>13</v>
      </c>
      <c r="F253" s="419" t="s">
        <v>389</v>
      </c>
      <c r="G253" s="375">
        <v>423</v>
      </c>
      <c r="H253" s="375">
        <v>1485</v>
      </c>
      <c r="I253" s="55">
        <v>488</v>
      </c>
      <c r="J253" s="359">
        <v>0</v>
      </c>
      <c r="K253" s="359">
        <v>0</v>
      </c>
      <c r="L253" s="359">
        <v>0</v>
      </c>
      <c r="M253" s="359">
        <v>0</v>
      </c>
      <c r="N253" s="359">
        <v>0</v>
      </c>
      <c r="O253" s="98">
        <f t="shared" si="126"/>
        <v>488</v>
      </c>
      <c r="P253" s="98">
        <f t="shared" si="127"/>
        <v>0</v>
      </c>
      <c r="Q253" s="98">
        <f t="shared" si="127"/>
        <v>0</v>
      </c>
      <c r="R253" s="98">
        <f t="shared" si="128"/>
        <v>488</v>
      </c>
      <c r="S253" s="360"/>
      <c r="T253" s="361">
        <v>470</v>
      </c>
      <c r="U253" s="360"/>
      <c r="V253" s="361">
        <v>18</v>
      </c>
      <c r="W253" s="360"/>
      <c r="X253" s="361">
        <v>152</v>
      </c>
      <c r="Y253" s="361"/>
      <c r="Z253" s="359">
        <v>0</v>
      </c>
      <c r="AA253" s="360"/>
      <c r="AB253" s="26">
        <f t="shared" si="129"/>
        <v>488</v>
      </c>
      <c r="AC253" s="88">
        <f t="shared" si="129"/>
        <v>0</v>
      </c>
      <c r="AD253" s="359">
        <v>423</v>
      </c>
      <c r="AE253" s="57">
        <f t="shared" si="130"/>
        <v>100</v>
      </c>
      <c r="AF253" s="359">
        <v>8</v>
      </c>
      <c r="AG253" s="359">
        <v>476</v>
      </c>
      <c r="AH253" s="359">
        <v>472</v>
      </c>
      <c r="AI253" s="359">
        <v>346</v>
      </c>
      <c r="AJ253" s="359"/>
      <c r="AK253" s="363"/>
      <c r="AL253" s="359"/>
      <c r="AM253" s="360"/>
      <c r="AN253" s="359"/>
      <c r="AO253" s="360"/>
      <c r="AP253" s="359">
        <v>0</v>
      </c>
      <c r="AQ253" s="360">
        <v>0</v>
      </c>
      <c r="AR253" s="98">
        <f t="shared" si="131"/>
        <v>0</v>
      </c>
      <c r="AS253" s="46">
        <f t="shared" si="131"/>
        <v>0</v>
      </c>
      <c r="AT253" s="360">
        <v>7</v>
      </c>
      <c r="AU253" s="360">
        <v>0</v>
      </c>
      <c r="AV253" s="360">
        <v>0</v>
      </c>
      <c r="AW253" s="360">
        <v>16.61</v>
      </c>
      <c r="AX253" s="100">
        <f t="shared" si="132"/>
        <v>23.61</v>
      </c>
      <c r="AY253" s="57">
        <f t="shared" si="133"/>
        <v>23.61</v>
      </c>
      <c r="AZ253" s="360">
        <v>15.46</v>
      </c>
      <c r="BA253" s="90">
        <f t="shared" si="134"/>
        <v>39.07</v>
      </c>
      <c r="BB253" s="361"/>
      <c r="BC253" s="360"/>
      <c r="BD253" s="360"/>
    </row>
    <row r="254" spans="1:56">
      <c r="A254" s="417" t="s">
        <v>368</v>
      </c>
      <c r="B254" s="74" t="s">
        <v>105</v>
      </c>
      <c r="C254" s="418" t="s">
        <v>369</v>
      </c>
      <c r="D254" s="418" t="s">
        <v>390</v>
      </c>
      <c r="E254" s="55">
        <v>14</v>
      </c>
      <c r="F254" s="418" t="s">
        <v>391</v>
      </c>
      <c r="G254" s="375">
        <v>198</v>
      </c>
      <c r="H254" s="375">
        <v>694</v>
      </c>
      <c r="I254" s="55">
        <v>545</v>
      </c>
      <c r="J254" s="359">
        <v>69</v>
      </c>
      <c r="K254" s="359">
        <v>0</v>
      </c>
      <c r="L254" s="359">
        <v>0</v>
      </c>
      <c r="M254" s="359">
        <v>0</v>
      </c>
      <c r="N254" s="359">
        <v>0</v>
      </c>
      <c r="O254" s="98">
        <f t="shared" si="126"/>
        <v>545</v>
      </c>
      <c r="P254" s="98">
        <f t="shared" si="127"/>
        <v>69</v>
      </c>
      <c r="Q254" s="98">
        <f t="shared" si="127"/>
        <v>0</v>
      </c>
      <c r="R254" s="98">
        <f t="shared" si="128"/>
        <v>614</v>
      </c>
      <c r="S254" s="360">
        <v>4.01</v>
      </c>
      <c r="T254" s="361">
        <v>510</v>
      </c>
      <c r="U254" s="360">
        <v>2.41</v>
      </c>
      <c r="V254" s="361">
        <v>35</v>
      </c>
      <c r="W254" s="360">
        <v>1.36</v>
      </c>
      <c r="X254" s="361"/>
      <c r="Y254" s="361"/>
      <c r="Z254" s="359">
        <v>80</v>
      </c>
      <c r="AA254" s="360">
        <v>19.27</v>
      </c>
      <c r="AB254" s="26">
        <f t="shared" si="129"/>
        <v>694</v>
      </c>
      <c r="AC254" s="88">
        <f t="shared" si="129"/>
        <v>23.28</v>
      </c>
      <c r="AD254" s="359">
        <v>198</v>
      </c>
      <c r="AE254" s="57">
        <f t="shared" si="130"/>
        <v>100</v>
      </c>
      <c r="AF254" s="361">
        <v>9</v>
      </c>
      <c r="AG254" s="359" t="s">
        <v>636</v>
      </c>
      <c r="AH254" s="359" t="s">
        <v>625</v>
      </c>
      <c r="AI254" s="359" t="s">
        <v>618</v>
      </c>
      <c r="AJ254" s="359">
        <v>312</v>
      </c>
      <c r="AK254" s="363">
        <v>8.26</v>
      </c>
      <c r="AL254" s="359"/>
      <c r="AM254" s="360"/>
      <c r="AN254" s="359">
        <v>30</v>
      </c>
      <c r="AO254" s="360">
        <v>4.25</v>
      </c>
      <c r="AP254" s="359">
        <v>45</v>
      </c>
      <c r="AQ254" s="360">
        <v>20.89</v>
      </c>
      <c r="AR254" s="98">
        <f t="shared" si="131"/>
        <v>387</v>
      </c>
      <c r="AS254" s="46">
        <f t="shared" si="131"/>
        <v>33.4</v>
      </c>
      <c r="AT254" s="360"/>
      <c r="AU254" s="360"/>
      <c r="AV254" s="360"/>
      <c r="AW254" s="360"/>
      <c r="AX254" s="100">
        <f t="shared" si="132"/>
        <v>0</v>
      </c>
      <c r="AY254" s="57">
        <f t="shared" si="133"/>
        <v>33.4</v>
      </c>
      <c r="AZ254" s="360">
        <v>11.24</v>
      </c>
      <c r="BA254" s="90">
        <f t="shared" si="134"/>
        <v>44.64</v>
      </c>
      <c r="BB254" s="361"/>
      <c r="BC254" s="360"/>
      <c r="BD254" s="360"/>
    </row>
    <row r="255" spans="1:56">
      <c r="A255" s="417" t="s">
        <v>368</v>
      </c>
      <c r="B255" s="74" t="s">
        <v>105</v>
      </c>
      <c r="C255" s="418" t="s">
        <v>369</v>
      </c>
      <c r="D255" s="419" t="s">
        <v>390</v>
      </c>
      <c r="E255" s="44">
        <v>15</v>
      </c>
      <c r="F255" s="419" t="s">
        <v>392</v>
      </c>
      <c r="G255" s="375">
        <v>192</v>
      </c>
      <c r="H255" s="375">
        <v>672</v>
      </c>
      <c r="I255" s="55">
        <v>404</v>
      </c>
      <c r="J255" s="359">
        <v>12</v>
      </c>
      <c r="K255" s="359">
        <v>0</v>
      </c>
      <c r="L255" s="359">
        <v>0</v>
      </c>
      <c r="M255" s="359">
        <v>0</v>
      </c>
      <c r="N255" s="359">
        <v>0</v>
      </c>
      <c r="O255" s="98">
        <f t="shared" si="126"/>
        <v>404</v>
      </c>
      <c r="P255" s="98">
        <f t="shared" si="127"/>
        <v>12</v>
      </c>
      <c r="Q255" s="98">
        <f t="shared" si="127"/>
        <v>0</v>
      </c>
      <c r="R255" s="98">
        <f t="shared" si="128"/>
        <v>416</v>
      </c>
      <c r="S255" s="360">
        <v>0.76</v>
      </c>
      <c r="T255" s="361">
        <v>384</v>
      </c>
      <c r="U255" s="360">
        <v>0.54</v>
      </c>
      <c r="V255" s="361">
        <v>20</v>
      </c>
      <c r="W255" s="360">
        <v>0.11</v>
      </c>
      <c r="X255" s="361"/>
      <c r="Y255" s="361"/>
      <c r="Z255" s="359">
        <v>28</v>
      </c>
      <c r="AA255" s="360">
        <v>13.01</v>
      </c>
      <c r="AB255" s="26">
        <f t="shared" si="129"/>
        <v>444</v>
      </c>
      <c r="AC255" s="88">
        <f t="shared" si="129"/>
        <v>13.77</v>
      </c>
      <c r="AD255" s="359">
        <v>192</v>
      </c>
      <c r="AE255" s="57">
        <f t="shared" si="130"/>
        <v>100</v>
      </c>
      <c r="AF255" s="359">
        <v>10</v>
      </c>
      <c r="AG255" s="359">
        <v>398</v>
      </c>
      <c r="AH255" s="359">
        <v>382</v>
      </c>
      <c r="AI255" s="359">
        <v>215</v>
      </c>
      <c r="AJ255" s="359">
        <v>145</v>
      </c>
      <c r="AK255" s="363">
        <v>3.96</v>
      </c>
      <c r="AL255" s="359"/>
      <c r="AM255" s="360"/>
      <c r="AN255" s="359">
        <v>3</v>
      </c>
      <c r="AO255" s="360">
        <v>0.45</v>
      </c>
      <c r="AP255" s="359">
        <v>29</v>
      </c>
      <c r="AQ255" s="360">
        <v>14.12</v>
      </c>
      <c r="AR255" s="98">
        <f t="shared" si="131"/>
        <v>177</v>
      </c>
      <c r="AS255" s="46">
        <f t="shared" si="131"/>
        <v>18.529999999999998</v>
      </c>
      <c r="AT255" s="360"/>
      <c r="AU255" s="360"/>
      <c r="AV255" s="360"/>
      <c r="AW255" s="360"/>
      <c r="AX255" s="100">
        <f t="shared" si="132"/>
        <v>0</v>
      </c>
      <c r="AY255" s="57">
        <f t="shared" si="133"/>
        <v>18.529999999999998</v>
      </c>
      <c r="AZ255" s="360"/>
      <c r="BA255" s="90">
        <f t="shared" si="134"/>
        <v>18.529999999999998</v>
      </c>
      <c r="BB255" s="361"/>
      <c r="BC255" s="360"/>
      <c r="BD255" s="360"/>
    </row>
    <row r="256" spans="1:56">
      <c r="A256" s="417" t="s">
        <v>368</v>
      </c>
      <c r="B256" s="74" t="s">
        <v>105</v>
      </c>
      <c r="C256" s="427" t="s">
        <v>369</v>
      </c>
      <c r="D256" s="428" t="s">
        <v>393</v>
      </c>
      <c r="E256" s="55">
        <v>16</v>
      </c>
      <c r="F256" s="419" t="s">
        <v>394</v>
      </c>
      <c r="G256" s="375">
        <v>579</v>
      </c>
      <c r="H256" s="375">
        <v>2033</v>
      </c>
      <c r="I256" s="55">
        <v>238</v>
      </c>
      <c r="J256" s="359">
        <v>80</v>
      </c>
      <c r="K256" s="359">
        <v>4</v>
      </c>
      <c r="L256" s="359">
        <v>0</v>
      </c>
      <c r="M256" s="359">
        <v>0</v>
      </c>
      <c r="N256" s="359">
        <v>0</v>
      </c>
      <c r="O256" s="98">
        <f t="shared" si="126"/>
        <v>238</v>
      </c>
      <c r="P256" s="98">
        <f t="shared" si="127"/>
        <v>80</v>
      </c>
      <c r="Q256" s="98">
        <f t="shared" si="127"/>
        <v>4</v>
      </c>
      <c r="R256" s="98">
        <f t="shared" si="128"/>
        <v>322</v>
      </c>
      <c r="S256" s="360">
        <v>1.24</v>
      </c>
      <c r="T256" s="361">
        <v>200</v>
      </c>
      <c r="U256" s="360">
        <v>1.1200000000000001</v>
      </c>
      <c r="V256" s="361">
        <v>38</v>
      </c>
      <c r="W256" s="360">
        <v>0.06</v>
      </c>
      <c r="X256" s="361"/>
      <c r="Y256" s="361"/>
      <c r="Z256" s="359">
        <v>767</v>
      </c>
      <c r="AA256" s="360">
        <v>8.9</v>
      </c>
      <c r="AB256" s="26">
        <f t="shared" si="129"/>
        <v>1089</v>
      </c>
      <c r="AC256" s="88">
        <f t="shared" si="129"/>
        <v>10.14</v>
      </c>
      <c r="AD256" s="359">
        <v>534</v>
      </c>
      <c r="AE256" s="57">
        <f t="shared" si="130"/>
        <v>92.2279792746114</v>
      </c>
      <c r="AF256" s="359"/>
      <c r="AG256" s="359">
        <v>154</v>
      </c>
      <c r="AH256" s="359">
        <v>153</v>
      </c>
      <c r="AI256" s="359"/>
      <c r="AJ256" s="359"/>
      <c r="AK256" s="363"/>
      <c r="AL256" s="359"/>
      <c r="AM256" s="360"/>
      <c r="AN256" s="359"/>
      <c r="AO256" s="360"/>
      <c r="AP256" s="359"/>
      <c r="AQ256" s="360"/>
      <c r="AR256" s="98">
        <f t="shared" si="131"/>
        <v>0</v>
      </c>
      <c r="AS256" s="46">
        <f t="shared" si="131"/>
        <v>0</v>
      </c>
      <c r="AT256" s="360"/>
      <c r="AU256" s="360"/>
      <c r="AV256" s="360"/>
      <c r="AW256" s="360">
        <v>65</v>
      </c>
      <c r="AX256" s="100">
        <f t="shared" si="132"/>
        <v>65</v>
      </c>
      <c r="AY256" s="57">
        <f t="shared" si="133"/>
        <v>65</v>
      </c>
      <c r="AZ256" s="360"/>
      <c r="BA256" s="90">
        <f t="shared" si="134"/>
        <v>65</v>
      </c>
      <c r="BB256" s="361"/>
      <c r="BC256" s="360"/>
      <c r="BD256" s="360"/>
    </row>
    <row r="257" spans="1:56" ht="17.25" thickBot="1">
      <c r="A257" s="421" t="s">
        <v>368</v>
      </c>
      <c r="B257" s="74" t="s">
        <v>105</v>
      </c>
      <c r="C257" s="429" t="s">
        <v>369</v>
      </c>
      <c r="D257" s="430" t="s">
        <v>393</v>
      </c>
      <c r="E257" s="44">
        <v>17</v>
      </c>
      <c r="F257" s="423" t="s">
        <v>395</v>
      </c>
      <c r="G257" s="375">
        <v>426</v>
      </c>
      <c r="H257" s="375">
        <v>1495</v>
      </c>
      <c r="I257" s="55">
        <v>146</v>
      </c>
      <c r="J257" s="359">
        <v>29</v>
      </c>
      <c r="K257" s="359">
        <v>2</v>
      </c>
      <c r="L257" s="359">
        <v>0</v>
      </c>
      <c r="M257" s="359">
        <v>0</v>
      </c>
      <c r="N257" s="359">
        <v>0</v>
      </c>
      <c r="O257" s="98">
        <f t="shared" si="126"/>
        <v>146</v>
      </c>
      <c r="P257" s="98">
        <f t="shared" si="127"/>
        <v>29</v>
      </c>
      <c r="Q257" s="98">
        <f t="shared" si="127"/>
        <v>2</v>
      </c>
      <c r="R257" s="98">
        <f t="shared" si="128"/>
        <v>177</v>
      </c>
      <c r="S257" s="360">
        <v>0.59</v>
      </c>
      <c r="T257" s="361">
        <v>67</v>
      </c>
      <c r="U257" s="360">
        <v>0.06</v>
      </c>
      <c r="V257" s="361">
        <v>79</v>
      </c>
      <c r="W257" s="360">
        <v>0.16</v>
      </c>
      <c r="X257" s="361"/>
      <c r="Y257" s="361"/>
      <c r="Z257" s="359">
        <v>357</v>
      </c>
      <c r="AA257" s="360">
        <v>3.5</v>
      </c>
      <c r="AB257" s="26">
        <f t="shared" si="129"/>
        <v>534</v>
      </c>
      <c r="AC257" s="88">
        <f t="shared" si="129"/>
        <v>4.09</v>
      </c>
      <c r="AD257" s="359">
        <v>284</v>
      </c>
      <c r="AE257" s="57">
        <f t="shared" si="130"/>
        <v>66.666666666666657</v>
      </c>
      <c r="AF257" s="361"/>
      <c r="AG257" s="359">
        <v>86</v>
      </c>
      <c r="AH257" s="359">
        <v>86</v>
      </c>
      <c r="AI257" s="359"/>
      <c r="AJ257" s="359"/>
      <c r="AK257" s="363"/>
      <c r="AL257" s="359"/>
      <c r="AM257" s="360"/>
      <c r="AN257" s="359"/>
      <c r="AO257" s="360"/>
      <c r="AP257" s="359"/>
      <c r="AQ257" s="360"/>
      <c r="AR257" s="98">
        <f t="shared" si="131"/>
        <v>0</v>
      </c>
      <c r="AS257" s="46">
        <f t="shared" si="131"/>
        <v>0</v>
      </c>
      <c r="AT257" s="360"/>
      <c r="AU257" s="360"/>
      <c r="AV257" s="360"/>
      <c r="AW257" s="360">
        <v>26</v>
      </c>
      <c r="AX257" s="100">
        <f t="shared" si="132"/>
        <v>26</v>
      </c>
      <c r="AY257" s="57">
        <f t="shared" si="133"/>
        <v>26</v>
      </c>
      <c r="AZ257" s="360"/>
      <c r="BA257" s="90">
        <f t="shared" si="134"/>
        <v>26</v>
      </c>
      <c r="BB257" s="361"/>
      <c r="BC257" s="360"/>
      <c r="BD257" s="360"/>
    </row>
    <row r="258" spans="1:56" ht="17.25" thickBot="1">
      <c r="A258" s="458"/>
      <c r="B258" s="459"/>
      <c r="C258" s="33"/>
      <c r="D258" s="33"/>
      <c r="E258" s="396">
        <v>17</v>
      </c>
      <c r="F258" s="34"/>
      <c r="G258" s="137">
        <f t="shared" ref="G258:AD258" si="135">SUM(G241:G257)</f>
        <v>6810</v>
      </c>
      <c r="H258" s="137">
        <f t="shared" si="135"/>
        <v>23903</v>
      </c>
      <c r="I258" s="138">
        <f t="shared" si="135"/>
        <v>5656</v>
      </c>
      <c r="J258" s="138">
        <f t="shared" si="135"/>
        <v>1463</v>
      </c>
      <c r="K258" s="138">
        <f t="shared" si="135"/>
        <v>137</v>
      </c>
      <c r="L258" s="138">
        <f t="shared" si="135"/>
        <v>22</v>
      </c>
      <c r="M258" s="138">
        <f t="shared" si="135"/>
        <v>0</v>
      </c>
      <c r="N258" s="138">
        <f t="shared" si="135"/>
        <v>0</v>
      </c>
      <c r="O258" s="138">
        <f t="shared" si="135"/>
        <v>5678</v>
      </c>
      <c r="P258" s="138">
        <f t="shared" si="135"/>
        <v>1463</v>
      </c>
      <c r="Q258" s="138">
        <f t="shared" si="135"/>
        <v>137</v>
      </c>
      <c r="R258" s="138">
        <f t="shared" si="135"/>
        <v>7278</v>
      </c>
      <c r="S258" s="35">
        <f t="shared" si="135"/>
        <v>210.23</v>
      </c>
      <c r="T258" s="138">
        <f t="shared" si="135"/>
        <v>4671</v>
      </c>
      <c r="U258" s="139">
        <f t="shared" si="135"/>
        <v>34.17</v>
      </c>
      <c r="V258" s="138">
        <f t="shared" si="135"/>
        <v>1007</v>
      </c>
      <c r="W258" s="139">
        <f t="shared" si="135"/>
        <v>5.61</v>
      </c>
      <c r="X258" s="138">
        <f t="shared" si="135"/>
        <v>202</v>
      </c>
      <c r="Y258" s="138">
        <f t="shared" si="135"/>
        <v>0</v>
      </c>
      <c r="Z258" s="138">
        <f t="shared" si="135"/>
        <v>4441</v>
      </c>
      <c r="AA258" s="139">
        <f t="shared" si="135"/>
        <v>270.20999999999998</v>
      </c>
      <c r="AB258" s="138">
        <f t="shared" si="135"/>
        <v>11719</v>
      </c>
      <c r="AC258" s="139">
        <f t="shared" si="135"/>
        <v>480.43999999999988</v>
      </c>
      <c r="AD258" s="138">
        <f t="shared" si="135"/>
        <v>6012</v>
      </c>
      <c r="AE258" s="35">
        <f>AD258/G258*100</f>
        <v>88.281938325991192</v>
      </c>
      <c r="AF258" s="138">
        <v>10</v>
      </c>
      <c r="AG258" s="138">
        <f t="shared" ref="AG258:BD258" si="136">SUM(AG241:AG257)</f>
        <v>2997</v>
      </c>
      <c r="AH258" s="138">
        <f t="shared" si="136"/>
        <v>2774</v>
      </c>
      <c r="AI258" s="138">
        <f t="shared" si="136"/>
        <v>1421</v>
      </c>
      <c r="AJ258" s="138">
        <f t="shared" si="136"/>
        <v>1490</v>
      </c>
      <c r="AK258" s="139">
        <f t="shared" si="136"/>
        <v>17.385000000000002</v>
      </c>
      <c r="AL258" s="138">
        <f t="shared" si="136"/>
        <v>0</v>
      </c>
      <c r="AM258" s="139">
        <f t="shared" si="136"/>
        <v>0</v>
      </c>
      <c r="AN258" s="138">
        <f t="shared" si="136"/>
        <v>33</v>
      </c>
      <c r="AO258" s="139">
        <f t="shared" si="136"/>
        <v>4.7</v>
      </c>
      <c r="AP258" s="138">
        <f t="shared" si="136"/>
        <v>446</v>
      </c>
      <c r="AQ258" s="139">
        <f t="shared" si="136"/>
        <v>80.670000000000016</v>
      </c>
      <c r="AR258" s="138">
        <f t="shared" si="136"/>
        <v>1969</v>
      </c>
      <c r="AS258" s="35">
        <f t="shared" si="136"/>
        <v>102.755</v>
      </c>
      <c r="AT258" s="35">
        <f t="shared" si="136"/>
        <v>509.80999999999995</v>
      </c>
      <c r="AU258" s="35">
        <f t="shared" si="136"/>
        <v>582.98</v>
      </c>
      <c r="AV258" s="35">
        <f t="shared" si="136"/>
        <v>27.74</v>
      </c>
      <c r="AW258" s="35">
        <f t="shared" si="136"/>
        <v>494.32000000000005</v>
      </c>
      <c r="AX258" s="35">
        <f t="shared" si="136"/>
        <v>1614.85</v>
      </c>
      <c r="AY258" s="35">
        <f t="shared" si="136"/>
        <v>1717.605</v>
      </c>
      <c r="AZ258" s="35">
        <f t="shared" si="136"/>
        <v>536</v>
      </c>
      <c r="BA258" s="96">
        <f t="shared" si="136"/>
        <v>2253.605</v>
      </c>
      <c r="BB258" s="138">
        <f t="shared" si="136"/>
        <v>118</v>
      </c>
      <c r="BC258" s="139">
        <f t="shared" si="136"/>
        <v>70.02</v>
      </c>
      <c r="BD258" s="140">
        <f t="shared" si="136"/>
        <v>0</v>
      </c>
    </row>
    <row r="259" spans="1:56" ht="17.25" thickBot="1">
      <c r="A259" s="395" t="s">
        <v>396</v>
      </c>
      <c r="B259" s="141"/>
      <c r="C259" s="33"/>
      <c r="D259" s="33"/>
      <c r="E259" s="396">
        <f>E258+E240</f>
        <v>29</v>
      </c>
      <c r="F259" s="34"/>
      <c r="G259" s="137">
        <f t="shared" ref="G259:AD259" si="137">G258+G240</f>
        <v>9165</v>
      </c>
      <c r="H259" s="137">
        <f t="shared" si="137"/>
        <v>32168.74</v>
      </c>
      <c r="I259" s="142">
        <f t="shared" si="137"/>
        <v>7567</v>
      </c>
      <c r="J259" s="142">
        <f t="shared" si="137"/>
        <v>1652</v>
      </c>
      <c r="K259" s="142">
        <f t="shared" si="137"/>
        <v>511</v>
      </c>
      <c r="L259" s="142">
        <f t="shared" si="137"/>
        <v>22</v>
      </c>
      <c r="M259" s="142">
        <f t="shared" si="137"/>
        <v>0</v>
      </c>
      <c r="N259" s="142">
        <f t="shared" si="137"/>
        <v>0</v>
      </c>
      <c r="O259" s="142">
        <f t="shared" si="137"/>
        <v>7589</v>
      </c>
      <c r="P259" s="142">
        <f t="shared" si="137"/>
        <v>1652</v>
      </c>
      <c r="Q259" s="142">
        <f t="shared" si="137"/>
        <v>511</v>
      </c>
      <c r="R259" s="142">
        <f t="shared" si="137"/>
        <v>9752</v>
      </c>
      <c r="S259" s="36">
        <f t="shared" si="137"/>
        <v>273.57</v>
      </c>
      <c r="T259" s="142">
        <f t="shared" si="137"/>
        <v>5948</v>
      </c>
      <c r="U259" s="143">
        <f t="shared" si="137"/>
        <v>50.97</v>
      </c>
      <c r="V259" s="142">
        <f t="shared" si="137"/>
        <v>1641</v>
      </c>
      <c r="W259" s="143">
        <f t="shared" si="137"/>
        <v>33.42</v>
      </c>
      <c r="X259" s="142">
        <f t="shared" si="137"/>
        <v>202</v>
      </c>
      <c r="Y259" s="142">
        <f t="shared" si="137"/>
        <v>8</v>
      </c>
      <c r="Z259" s="142">
        <f t="shared" si="137"/>
        <v>9019</v>
      </c>
      <c r="AA259" s="143">
        <f t="shared" si="137"/>
        <v>1241.28</v>
      </c>
      <c r="AB259" s="142">
        <f t="shared" si="137"/>
        <v>18771</v>
      </c>
      <c r="AC259" s="143">
        <f t="shared" si="137"/>
        <v>1514.8499999999997</v>
      </c>
      <c r="AD259" s="142">
        <f t="shared" si="137"/>
        <v>8147</v>
      </c>
      <c r="AE259" s="35">
        <f>AD259/G259*100</f>
        <v>88.892525913802515</v>
      </c>
      <c r="AF259" s="142">
        <f t="shared" ref="AF259:BD259" si="138">AF258+AF240</f>
        <v>20</v>
      </c>
      <c r="AG259" s="142">
        <f t="shared" si="138"/>
        <v>4677</v>
      </c>
      <c r="AH259" s="142">
        <f t="shared" si="138"/>
        <v>4404</v>
      </c>
      <c r="AI259" s="142">
        <f t="shared" si="138"/>
        <v>1770</v>
      </c>
      <c r="AJ259" s="142">
        <f t="shared" si="138"/>
        <v>1570</v>
      </c>
      <c r="AK259" s="143">
        <f t="shared" si="138"/>
        <v>17.785</v>
      </c>
      <c r="AL259" s="142">
        <f t="shared" si="138"/>
        <v>0</v>
      </c>
      <c r="AM259" s="143">
        <f t="shared" si="138"/>
        <v>0</v>
      </c>
      <c r="AN259" s="142">
        <f t="shared" si="138"/>
        <v>36</v>
      </c>
      <c r="AO259" s="143">
        <f t="shared" si="138"/>
        <v>5.07</v>
      </c>
      <c r="AP259" s="142">
        <f t="shared" si="138"/>
        <v>808</v>
      </c>
      <c r="AQ259" s="143">
        <f t="shared" si="138"/>
        <v>98.430000000000021</v>
      </c>
      <c r="AR259" s="142">
        <f t="shared" si="138"/>
        <v>2414</v>
      </c>
      <c r="AS259" s="36">
        <f t="shared" si="138"/>
        <v>121.285</v>
      </c>
      <c r="AT259" s="36">
        <f t="shared" si="138"/>
        <v>545.4799999999999</v>
      </c>
      <c r="AU259" s="36">
        <f t="shared" si="138"/>
        <v>2008.1499999999999</v>
      </c>
      <c r="AV259" s="36">
        <f t="shared" si="138"/>
        <v>50.629999999999995</v>
      </c>
      <c r="AW259" s="36">
        <f t="shared" si="138"/>
        <v>838.13</v>
      </c>
      <c r="AX259" s="36">
        <f t="shared" si="138"/>
        <v>3442.3899999999994</v>
      </c>
      <c r="AY259" s="36">
        <f t="shared" si="138"/>
        <v>3563.6750000000002</v>
      </c>
      <c r="AZ259" s="36">
        <f t="shared" si="138"/>
        <v>1952.25</v>
      </c>
      <c r="BA259" s="37">
        <f t="shared" si="138"/>
        <v>5515.9249999999993</v>
      </c>
      <c r="BB259" s="142">
        <f t="shared" si="138"/>
        <v>119</v>
      </c>
      <c r="BC259" s="143">
        <f t="shared" si="138"/>
        <v>70.72999999999999</v>
      </c>
      <c r="BD259" s="144">
        <f t="shared" si="138"/>
        <v>0</v>
      </c>
    </row>
    <row r="260" spans="1:56">
      <c r="A260" s="417" t="s">
        <v>368</v>
      </c>
      <c r="B260" s="431" t="s">
        <v>165</v>
      </c>
      <c r="C260" s="432" t="s">
        <v>397</v>
      </c>
      <c r="D260" s="419" t="s">
        <v>404</v>
      </c>
      <c r="E260" s="44">
        <v>1</v>
      </c>
      <c r="F260" s="419" t="s">
        <v>404</v>
      </c>
      <c r="G260" s="375">
        <v>334</v>
      </c>
      <c r="H260" s="375">
        <v>1173</v>
      </c>
      <c r="I260" s="55">
        <v>90</v>
      </c>
      <c r="J260" s="359">
        <v>11</v>
      </c>
      <c r="K260" s="359">
        <v>32</v>
      </c>
      <c r="L260" s="359">
        <v>1</v>
      </c>
      <c r="M260" s="359">
        <v>0</v>
      </c>
      <c r="N260" s="359">
        <v>0</v>
      </c>
      <c r="O260" s="98">
        <f t="shared" ref="O260:O276" si="139">I260+L260</f>
        <v>91</v>
      </c>
      <c r="P260" s="98">
        <f t="shared" ref="P260:Q276" si="140">M260+J260</f>
        <v>11</v>
      </c>
      <c r="Q260" s="98">
        <f t="shared" si="140"/>
        <v>32</v>
      </c>
      <c r="R260" s="98">
        <f t="shared" ref="R260:R276" si="141">SUM(O260:Q260)</f>
        <v>134</v>
      </c>
      <c r="S260" s="360">
        <v>3.93</v>
      </c>
      <c r="T260" s="361">
        <v>43</v>
      </c>
      <c r="U260" s="360">
        <v>0.34</v>
      </c>
      <c r="V260" s="361">
        <v>48</v>
      </c>
      <c r="W260" s="360"/>
      <c r="X260" s="361"/>
      <c r="Y260" s="361"/>
      <c r="Z260" s="359">
        <v>547</v>
      </c>
      <c r="AA260" s="359">
        <v>9.58</v>
      </c>
      <c r="AB260" s="26">
        <f t="shared" ref="AB260:AC276" si="142">Z260+R260</f>
        <v>681</v>
      </c>
      <c r="AC260" s="88">
        <f t="shared" si="142"/>
        <v>13.51</v>
      </c>
      <c r="AD260" s="359">
        <v>334</v>
      </c>
      <c r="AE260" s="57">
        <f t="shared" ref="AE260:AE276" si="143">AD260/G260*100</f>
        <v>100</v>
      </c>
      <c r="AF260" s="359">
        <v>1</v>
      </c>
      <c r="AG260" s="359">
        <v>117</v>
      </c>
      <c r="AH260" s="359">
        <v>108</v>
      </c>
      <c r="AI260" s="359">
        <v>65</v>
      </c>
      <c r="AJ260" s="359"/>
      <c r="AK260" s="425">
        <v>0</v>
      </c>
      <c r="AL260" s="130"/>
      <c r="AM260" s="130"/>
      <c r="AN260" s="359">
        <v>0</v>
      </c>
      <c r="AO260" s="360">
        <v>0</v>
      </c>
      <c r="AP260" s="130">
        <v>18</v>
      </c>
      <c r="AQ260" s="128">
        <v>4.29</v>
      </c>
      <c r="AR260" s="98">
        <f t="shared" ref="AR260:AS276" si="144">AP260+AN260+AL260+AJ260</f>
        <v>18</v>
      </c>
      <c r="AS260" s="46">
        <f t="shared" si="144"/>
        <v>4.29</v>
      </c>
      <c r="AT260" s="130">
        <v>6.02</v>
      </c>
      <c r="AU260" s="130">
        <v>35.950000000000003</v>
      </c>
      <c r="AV260" s="130">
        <v>0.6</v>
      </c>
      <c r="AW260" s="130">
        <v>5.15</v>
      </c>
      <c r="AX260" s="100">
        <f t="shared" ref="AX260:AX276" si="145">SUM(AT260:AW260)</f>
        <v>47.72</v>
      </c>
      <c r="AY260" s="57">
        <f t="shared" ref="AY260:AY276" si="146">AX260+AS260</f>
        <v>52.01</v>
      </c>
      <c r="AZ260" s="130">
        <v>12.2</v>
      </c>
      <c r="BA260" s="90">
        <f t="shared" ref="BA260:BA276" si="147">AZ260+AY260</f>
        <v>64.209999999999994</v>
      </c>
      <c r="BB260" s="130">
        <v>3</v>
      </c>
      <c r="BC260" s="130">
        <v>7.53</v>
      </c>
      <c r="BD260" s="360"/>
    </row>
    <row r="261" spans="1:56">
      <c r="A261" s="417" t="s">
        <v>368</v>
      </c>
      <c r="B261" s="431" t="s">
        <v>165</v>
      </c>
      <c r="C261" s="432" t="s">
        <v>397</v>
      </c>
      <c r="D261" s="419" t="s">
        <v>412</v>
      </c>
      <c r="E261" s="44">
        <v>2</v>
      </c>
      <c r="F261" s="419" t="s">
        <v>413</v>
      </c>
      <c r="G261" s="375">
        <v>70</v>
      </c>
      <c r="H261" s="375">
        <v>247</v>
      </c>
      <c r="I261" s="55">
        <v>49</v>
      </c>
      <c r="J261" s="359">
        <v>0</v>
      </c>
      <c r="K261" s="359">
        <v>0</v>
      </c>
      <c r="L261" s="359">
        <v>0</v>
      </c>
      <c r="M261" s="359">
        <v>0</v>
      </c>
      <c r="N261" s="359">
        <v>0</v>
      </c>
      <c r="O261" s="98">
        <f t="shared" si="139"/>
        <v>49</v>
      </c>
      <c r="P261" s="98">
        <f t="shared" si="140"/>
        <v>0</v>
      </c>
      <c r="Q261" s="98">
        <f t="shared" si="140"/>
        <v>0</v>
      </c>
      <c r="R261" s="98">
        <f t="shared" si="141"/>
        <v>49</v>
      </c>
      <c r="S261" s="360"/>
      <c r="T261" s="361">
        <v>49</v>
      </c>
      <c r="U261" s="360"/>
      <c r="V261" s="361">
        <v>0</v>
      </c>
      <c r="W261" s="360"/>
      <c r="X261" s="361"/>
      <c r="Y261" s="361"/>
      <c r="Z261" s="359">
        <v>188</v>
      </c>
      <c r="AA261" s="360"/>
      <c r="AB261" s="26">
        <f t="shared" si="142"/>
        <v>237</v>
      </c>
      <c r="AC261" s="88">
        <f t="shared" si="142"/>
        <v>0</v>
      </c>
      <c r="AD261" s="359">
        <v>70</v>
      </c>
      <c r="AE261" s="57">
        <f t="shared" si="143"/>
        <v>100</v>
      </c>
      <c r="AF261" s="359">
        <v>2</v>
      </c>
      <c r="AG261" s="359"/>
      <c r="AH261" s="359"/>
      <c r="AI261" s="359"/>
      <c r="AJ261" s="359"/>
      <c r="AK261" s="363"/>
      <c r="AL261" s="359"/>
      <c r="AM261" s="360"/>
      <c r="AN261" s="359">
        <v>12</v>
      </c>
      <c r="AO261" s="360">
        <v>1.08</v>
      </c>
      <c r="AP261" s="359"/>
      <c r="AQ261" s="360"/>
      <c r="AR261" s="98">
        <f t="shared" si="144"/>
        <v>12</v>
      </c>
      <c r="AS261" s="46">
        <f t="shared" si="144"/>
        <v>1.08</v>
      </c>
      <c r="AT261" s="360"/>
      <c r="AU261" s="360"/>
      <c r="AV261" s="360"/>
      <c r="AW261" s="360"/>
      <c r="AX261" s="100">
        <f t="shared" si="145"/>
        <v>0</v>
      </c>
      <c r="AY261" s="57">
        <f t="shared" si="146"/>
        <v>1.08</v>
      </c>
      <c r="AZ261" s="360"/>
      <c r="BA261" s="90">
        <f t="shared" si="147"/>
        <v>1.08</v>
      </c>
      <c r="BB261" s="361"/>
      <c r="BC261" s="360"/>
      <c r="BD261" s="360"/>
    </row>
    <row r="262" spans="1:56">
      <c r="A262" s="417" t="s">
        <v>368</v>
      </c>
      <c r="B262" s="431" t="s">
        <v>165</v>
      </c>
      <c r="C262" s="432" t="s">
        <v>397</v>
      </c>
      <c r="D262" s="419" t="s">
        <v>398</v>
      </c>
      <c r="E262" s="44">
        <v>3</v>
      </c>
      <c r="F262" s="419" t="s">
        <v>399</v>
      </c>
      <c r="G262" s="375">
        <v>130</v>
      </c>
      <c r="H262" s="375">
        <v>457</v>
      </c>
      <c r="I262" s="55">
        <v>53</v>
      </c>
      <c r="J262" s="359">
        <v>11</v>
      </c>
      <c r="K262" s="359">
        <v>15</v>
      </c>
      <c r="L262" s="359">
        <v>0</v>
      </c>
      <c r="M262" s="359">
        <v>0</v>
      </c>
      <c r="N262" s="359">
        <v>0</v>
      </c>
      <c r="O262" s="98">
        <f t="shared" si="139"/>
        <v>53</v>
      </c>
      <c r="P262" s="98">
        <f t="shared" si="140"/>
        <v>11</v>
      </c>
      <c r="Q262" s="98">
        <f t="shared" si="140"/>
        <v>15</v>
      </c>
      <c r="R262" s="98">
        <f t="shared" si="141"/>
        <v>79</v>
      </c>
      <c r="S262" s="360">
        <v>0.82</v>
      </c>
      <c r="T262" s="361"/>
      <c r="U262" s="360"/>
      <c r="V262" s="361">
        <v>53</v>
      </c>
      <c r="W262" s="360">
        <v>0.23</v>
      </c>
      <c r="X262" s="361"/>
      <c r="Y262" s="361"/>
      <c r="Z262" s="359">
        <v>278</v>
      </c>
      <c r="AA262" s="360">
        <v>55.79</v>
      </c>
      <c r="AB262" s="26">
        <f t="shared" si="142"/>
        <v>357</v>
      </c>
      <c r="AC262" s="88">
        <f t="shared" si="142"/>
        <v>56.61</v>
      </c>
      <c r="AD262" s="359">
        <v>130</v>
      </c>
      <c r="AE262" s="57">
        <f t="shared" si="143"/>
        <v>100</v>
      </c>
      <c r="AF262" s="359">
        <v>3</v>
      </c>
      <c r="AG262" s="359">
        <v>0</v>
      </c>
      <c r="AH262" s="359"/>
      <c r="AI262" s="359">
        <v>0</v>
      </c>
      <c r="AJ262" s="359">
        <v>64</v>
      </c>
      <c r="AK262" s="363">
        <v>0</v>
      </c>
      <c r="AL262" s="359"/>
      <c r="AM262" s="360">
        <v>0</v>
      </c>
      <c r="AN262" s="359">
        <v>1</v>
      </c>
      <c r="AO262" s="360">
        <v>0.14000000000000001</v>
      </c>
      <c r="AP262" s="359">
        <v>1</v>
      </c>
      <c r="AQ262" s="360">
        <v>0.36</v>
      </c>
      <c r="AR262" s="98">
        <f t="shared" si="144"/>
        <v>66</v>
      </c>
      <c r="AS262" s="46">
        <f t="shared" si="144"/>
        <v>0.5</v>
      </c>
      <c r="AT262" s="360">
        <v>1.23</v>
      </c>
      <c r="AU262" s="360">
        <v>6.85</v>
      </c>
      <c r="AV262" s="360">
        <v>0</v>
      </c>
      <c r="AW262" s="360">
        <v>20.25</v>
      </c>
      <c r="AX262" s="100">
        <f t="shared" si="145"/>
        <v>28.33</v>
      </c>
      <c r="AY262" s="57">
        <f t="shared" si="146"/>
        <v>28.83</v>
      </c>
      <c r="AZ262" s="360">
        <v>6.63</v>
      </c>
      <c r="BA262" s="90">
        <f t="shared" si="147"/>
        <v>35.46</v>
      </c>
      <c r="BB262" s="361"/>
      <c r="BC262" s="360"/>
      <c r="BD262" s="360"/>
    </row>
    <row r="263" spans="1:56">
      <c r="A263" s="417" t="s">
        <v>368</v>
      </c>
      <c r="B263" s="431" t="s">
        <v>165</v>
      </c>
      <c r="C263" s="432" t="s">
        <v>397</v>
      </c>
      <c r="D263" s="419" t="s">
        <v>398</v>
      </c>
      <c r="E263" s="44">
        <v>4</v>
      </c>
      <c r="F263" s="419" t="s">
        <v>400</v>
      </c>
      <c r="G263" s="375">
        <v>138</v>
      </c>
      <c r="H263" s="375">
        <v>484</v>
      </c>
      <c r="I263" s="55">
        <v>22</v>
      </c>
      <c r="J263" s="359">
        <v>5</v>
      </c>
      <c r="K263" s="359">
        <v>0</v>
      </c>
      <c r="L263" s="359">
        <v>0</v>
      </c>
      <c r="M263" s="359">
        <v>0</v>
      </c>
      <c r="N263" s="359">
        <v>0</v>
      </c>
      <c r="O263" s="98">
        <f t="shared" si="139"/>
        <v>22</v>
      </c>
      <c r="P263" s="98">
        <f t="shared" si="140"/>
        <v>5</v>
      </c>
      <c r="Q263" s="98">
        <f t="shared" si="140"/>
        <v>0</v>
      </c>
      <c r="R263" s="98">
        <f t="shared" si="141"/>
        <v>27</v>
      </c>
      <c r="S263" s="360">
        <v>0.09</v>
      </c>
      <c r="T263" s="361"/>
      <c r="U263" s="360"/>
      <c r="V263" s="361">
        <v>22</v>
      </c>
      <c r="W263" s="360">
        <v>0.06</v>
      </c>
      <c r="X263" s="361"/>
      <c r="Y263" s="361"/>
      <c r="Z263" s="359">
        <v>171</v>
      </c>
      <c r="AA263" s="360">
        <v>3.15</v>
      </c>
      <c r="AB263" s="26">
        <f t="shared" si="142"/>
        <v>198</v>
      </c>
      <c r="AC263" s="88">
        <f t="shared" si="142"/>
        <v>3.2399999999999998</v>
      </c>
      <c r="AD263" s="359">
        <v>138</v>
      </c>
      <c r="AE263" s="57">
        <f t="shared" si="143"/>
        <v>100</v>
      </c>
      <c r="AF263" s="361">
        <v>4</v>
      </c>
      <c r="AG263" s="359">
        <v>0</v>
      </c>
      <c r="AH263" s="359"/>
      <c r="AI263" s="359">
        <v>0</v>
      </c>
      <c r="AJ263" s="359">
        <v>16</v>
      </c>
      <c r="AK263" s="363">
        <v>0</v>
      </c>
      <c r="AL263" s="359"/>
      <c r="AM263" s="360">
        <v>0</v>
      </c>
      <c r="AN263" s="359">
        <v>2</v>
      </c>
      <c r="AO263" s="360">
        <v>0.18</v>
      </c>
      <c r="AP263" s="359">
        <v>2</v>
      </c>
      <c r="AQ263" s="360">
        <v>1.88</v>
      </c>
      <c r="AR263" s="98">
        <f t="shared" si="144"/>
        <v>20</v>
      </c>
      <c r="AS263" s="46">
        <f t="shared" si="144"/>
        <v>2.06</v>
      </c>
      <c r="AT263" s="360">
        <v>0</v>
      </c>
      <c r="AU263" s="360">
        <v>0</v>
      </c>
      <c r="AV263" s="360">
        <v>0</v>
      </c>
      <c r="AW263" s="360">
        <v>3.21</v>
      </c>
      <c r="AX263" s="100">
        <f t="shared" si="145"/>
        <v>3.21</v>
      </c>
      <c r="AY263" s="57">
        <f t="shared" si="146"/>
        <v>5.27</v>
      </c>
      <c r="AZ263" s="360">
        <v>2.2200000000000002</v>
      </c>
      <c r="BA263" s="90">
        <f t="shared" si="147"/>
        <v>7.49</v>
      </c>
      <c r="BB263" s="361"/>
      <c r="BC263" s="360"/>
      <c r="BD263" s="360"/>
    </row>
    <row r="264" spans="1:56">
      <c r="A264" s="417" t="s">
        <v>368</v>
      </c>
      <c r="B264" s="431" t="s">
        <v>165</v>
      </c>
      <c r="C264" s="432" t="s">
        <v>397</v>
      </c>
      <c r="D264" s="419" t="s">
        <v>398</v>
      </c>
      <c r="E264" s="44">
        <v>5</v>
      </c>
      <c r="F264" s="419" t="s">
        <v>401</v>
      </c>
      <c r="G264" s="375">
        <v>325</v>
      </c>
      <c r="H264" s="375">
        <v>1146</v>
      </c>
      <c r="I264" s="55">
        <v>31</v>
      </c>
      <c r="J264" s="359">
        <v>21</v>
      </c>
      <c r="K264" s="359">
        <v>1</v>
      </c>
      <c r="L264" s="359">
        <v>0</v>
      </c>
      <c r="M264" s="359">
        <v>0</v>
      </c>
      <c r="N264" s="359">
        <v>0</v>
      </c>
      <c r="O264" s="98">
        <f t="shared" si="139"/>
        <v>31</v>
      </c>
      <c r="P264" s="98">
        <f t="shared" si="140"/>
        <v>21</v>
      </c>
      <c r="Q264" s="98">
        <f t="shared" si="140"/>
        <v>1</v>
      </c>
      <c r="R264" s="98">
        <f t="shared" si="141"/>
        <v>53</v>
      </c>
      <c r="S264" s="360">
        <v>0.72</v>
      </c>
      <c r="T264" s="361"/>
      <c r="U264" s="360"/>
      <c r="V264" s="361">
        <v>31</v>
      </c>
      <c r="W264" s="360">
        <v>0.72</v>
      </c>
      <c r="X264" s="361"/>
      <c r="Y264" s="361"/>
      <c r="Z264" s="359">
        <v>667</v>
      </c>
      <c r="AA264" s="360">
        <v>34.32</v>
      </c>
      <c r="AB264" s="26">
        <f t="shared" si="142"/>
        <v>720</v>
      </c>
      <c r="AC264" s="88">
        <f t="shared" si="142"/>
        <v>35.04</v>
      </c>
      <c r="AD264" s="359">
        <v>325</v>
      </c>
      <c r="AE264" s="57">
        <f t="shared" si="143"/>
        <v>100</v>
      </c>
      <c r="AF264" s="359">
        <v>5</v>
      </c>
      <c r="AG264" s="359">
        <v>41</v>
      </c>
      <c r="AH264" s="359">
        <v>41</v>
      </c>
      <c r="AI264" s="359">
        <v>9</v>
      </c>
      <c r="AJ264" s="359">
        <v>25</v>
      </c>
      <c r="AK264" s="363">
        <v>0</v>
      </c>
      <c r="AL264" s="359"/>
      <c r="AM264" s="360">
        <v>0</v>
      </c>
      <c r="AN264" s="359">
        <v>1</v>
      </c>
      <c r="AO264" s="360">
        <v>0.06</v>
      </c>
      <c r="AP264" s="359">
        <v>0</v>
      </c>
      <c r="AQ264" s="360">
        <v>0</v>
      </c>
      <c r="AR264" s="98">
        <f t="shared" si="144"/>
        <v>26</v>
      </c>
      <c r="AS264" s="46">
        <f t="shared" si="144"/>
        <v>0.06</v>
      </c>
      <c r="AT264" s="360">
        <v>2.72</v>
      </c>
      <c r="AU264" s="360">
        <v>2.74</v>
      </c>
      <c r="AV264" s="360">
        <v>0</v>
      </c>
      <c r="AW264" s="360">
        <v>29.65</v>
      </c>
      <c r="AX264" s="100">
        <f t="shared" si="145"/>
        <v>35.11</v>
      </c>
      <c r="AY264" s="57">
        <f t="shared" si="146"/>
        <v>35.17</v>
      </c>
      <c r="AZ264" s="360">
        <v>6.06</v>
      </c>
      <c r="BA264" s="90">
        <f t="shared" si="147"/>
        <v>41.230000000000004</v>
      </c>
      <c r="BB264" s="361"/>
      <c r="BC264" s="360"/>
      <c r="BD264" s="360"/>
    </row>
    <row r="265" spans="1:56">
      <c r="A265" s="417" t="s">
        <v>368</v>
      </c>
      <c r="B265" s="431" t="s">
        <v>165</v>
      </c>
      <c r="C265" s="432" t="s">
        <v>397</v>
      </c>
      <c r="D265" s="419" t="s">
        <v>402</v>
      </c>
      <c r="E265" s="44">
        <v>6</v>
      </c>
      <c r="F265" s="419" t="s">
        <v>403</v>
      </c>
      <c r="G265" s="375">
        <v>252</v>
      </c>
      <c r="H265" s="375">
        <v>885</v>
      </c>
      <c r="I265" s="55">
        <v>131</v>
      </c>
      <c r="J265" s="359">
        <v>54</v>
      </c>
      <c r="K265" s="359">
        <v>45</v>
      </c>
      <c r="L265" s="359">
        <v>2</v>
      </c>
      <c r="M265" s="359">
        <v>0</v>
      </c>
      <c r="N265" s="359">
        <v>0</v>
      </c>
      <c r="O265" s="98">
        <f t="shared" si="139"/>
        <v>133</v>
      </c>
      <c r="P265" s="98">
        <f t="shared" si="140"/>
        <v>54</v>
      </c>
      <c r="Q265" s="98">
        <f t="shared" si="140"/>
        <v>45</v>
      </c>
      <c r="R265" s="98">
        <f t="shared" si="141"/>
        <v>232</v>
      </c>
      <c r="S265" s="360">
        <v>5.4</v>
      </c>
      <c r="T265" s="361">
        <v>45</v>
      </c>
      <c r="U265" s="360">
        <v>1</v>
      </c>
      <c r="V265" s="361">
        <v>88</v>
      </c>
      <c r="W265" s="360">
        <v>3</v>
      </c>
      <c r="X265" s="361"/>
      <c r="Y265" s="361">
        <v>4</v>
      </c>
      <c r="Z265" s="359">
        <v>400</v>
      </c>
      <c r="AA265" s="360">
        <v>66</v>
      </c>
      <c r="AB265" s="26">
        <f t="shared" si="142"/>
        <v>632</v>
      </c>
      <c r="AC265" s="88">
        <f t="shared" si="142"/>
        <v>71.400000000000006</v>
      </c>
      <c r="AD265" s="359">
        <v>252</v>
      </c>
      <c r="AE265" s="57">
        <f t="shared" si="143"/>
        <v>100</v>
      </c>
      <c r="AF265" s="130">
        <v>6</v>
      </c>
      <c r="AG265" s="359">
        <v>173</v>
      </c>
      <c r="AH265" s="359">
        <v>147</v>
      </c>
      <c r="AI265" s="359">
        <v>127</v>
      </c>
      <c r="AJ265" s="359"/>
      <c r="AK265" s="363"/>
      <c r="AL265" s="359"/>
      <c r="AM265" s="360"/>
      <c r="AN265" s="359"/>
      <c r="AO265" s="360"/>
      <c r="AP265" s="359">
        <v>7</v>
      </c>
      <c r="AQ265" s="360">
        <v>5.12</v>
      </c>
      <c r="AR265" s="98">
        <f t="shared" si="144"/>
        <v>7</v>
      </c>
      <c r="AS265" s="46">
        <f t="shared" si="144"/>
        <v>5.12</v>
      </c>
      <c r="AT265" s="359">
        <v>0.62</v>
      </c>
      <c r="AU265" s="360"/>
      <c r="AV265" s="360"/>
      <c r="AW265" s="360"/>
      <c r="AX265" s="100">
        <f t="shared" si="145"/>
        <v>0.62</v>
      </c>
      <c r="AY265" s="57">
        <f t="shared" si="146"/>
        <v>5.74</v>
      </c>
      <c r="AZ265" s="360"/>
      <c r="BA265" s="90">
        <f t="shared" si="147"/>
        <v>5.74</v>
      </c>
      <c r="BB265" s="361"/>
      <c r="BC265" s="360"/>
      <c r="BD265" s="360"/>
    </row>
    <row r="266" spans="1:56">
      <c r="A266" s="417" t="s">
        <v>368</v>
      </c>
      <c r="B266" s="431" t="s">
        <v>165</v>
      </c>
      <c r="C266" s="432" t="s">
        <v>397</v>
      </c>
      <c r="D266" s="419" t="s">
        <v>407</v>
      </c>
      <c r="E266" s="44">
        <v>7</v>
      </c>
      <c r="F266" s="419" t="s">
        <v>408</v>
      </c>
      <c r="G266" s="375">
        <v>160</v>
      </c>
      <c r="H266" s="375">
        <v>561</v>
      </c>
      <c r="I266" s="55">
        <v>303</v>
      </c>
      <c r="J266" s="359">
        <v>11</v>
      </c>
      <c r="K266" s="359">
        <v>0</v>
      </c>
      <c r="L266" s="359">
        <v>0</v>
      </c>
      <c r="M266" s="359">
        <v>0</v>
      </c>
      <c r="N266" s="359">
        <v>0</v>
      </c>
      <c r="O266" s="98">
        <f t="shared" si="139"/>
        <v>303</v>
      </c>
      <c r="P266" s="98">
        <f t="shared" si="140"/>
        <v>11</v>
      </c>
      <c r="Q266" s="98">
        <f t="shared" si="140"/>
        <v>0</v>
      </c>
      <c r="R266" s="98">
        <f t="shared" si="141"/>
        <v>314</v>
      </c>
      <c r="S266" s="433">
        <v>5.81</v>
      </c>
      <c r="T266" s="361">
        <v>75</v>
      </c>
      <c r="U266" s="360">
        <v>1.1499999999999999</v>
      </c>
      <c r="V266" s="361">
        <v>228</v>
      </c>
      <c r="W266" s="360">
        <v>3.23</v>
      </c>
      <c r="X266" s="361">
        <v>32</v>
      </c>
      <c r="Y266" s="361">
        <v>25</v>
      </c>
      <c r="Z266" s="359">
        <v>247</v>
      </c>
      <c r="AA266" s="433">
        <v>51.72</v>
      </c>
      <c r="AB266" s="26">
        <f t="shared" si="142"/>
        <v>561</v>
      </c>
      <c r="AC266" s="88">
        <f t="shared" si="142"/>
        <v>57.53</v>
      </c>
      <c r="AD266" s="359">
        <v>160</v>
      </c>
      <c r="AE266" s="57">
        <f t="shared" si="143"/>
        <v>100</v>
      </c>
      <c r="AF266" s="359">
        <v>7</v>
      </c>
      <c r="AG266" s="359">
        <v>105</v>
      </c>
      <c r="AH266" s="359">
        <v>103</v>
      </c>
      <c r="AI266" s="359">
        <v>39</v>
      </c>
      <c r="AJ266" s="365"/>
      <c r="AK266" s="433"/>
      <c r="AL266" s="359"/>
      <c r="AM266" s="360"/>
      <c r="AN266" s="359"/>
      <c r="AO266" s="360"/>
      <c r="AP266" s="359"/>
      <c r="AQ266" s="360"/>
      <c r="AR266" s="98">
        <f t="shared" si="144"/>
        <v>0</v>
      </c>
      <c r="AS266" s="46">
        <f t="shared" si="144"/>
        <v>0</v>
      </c>
      <c r="AT266" s="360">
        <v>0</v>
      </c>
      <c r="AU266" s="360">
        <v>117.62</v>
      </c>
      <c r="AV266" s="360">
        <v>1.56</v>
      </c>
      <c r="AW266" s="360">
        <v>9.26</v>
      </c>
      <c r="AX266" s="100">
        <f t="shared" si="145"/>
        <v>128.44</v>
      </c>
      <c r="AY266" s="57">
        <f t="shared" si="146"/>
        <v>128.44</v>
      </c>
      <c r="AZ266" s="433">
        <v>30.81</v>
      </c>
      <c r="BA266" s="90">
        <f t="shared" si="147"/>
        <v>159.25</v>
      </c>
      <c r="BB266" s="361">
        <v>1</v>
      </c>
      <c r="BC266" s="360">
        <v>1.8</v>
      </c>
      <c r="BD266" s="360"/>
    </row>
    <row r="267" spans="1:56">
      <c r="A267" s="417" t="s">
        <v>368</v>
      </c>
      <c r="B267" s="431" t="s">
        <v>165</v>
      </c>
      <c r="C267" s="432" t="s">
        <v>397</v>
      </c>
      <c r="D267" s="419" t="s">
        <v>407</v>
      </c>
      <c r="E267" s="44">
        <v>8</v>
      </c>
      <c r="F267" s="419" t="s">
        <v>409</v>
      </c>
      <c r="G267" s="375">
        <v>175</v>
      </c>
      <c r="H267" s="375">
        <v>614</v>
      </c>
      <c r="I267" s="55">
        <v>366</v>
      </c>
      <c r="J267" s="359">
        <v>59</v>
      </c>
      <c r="K267" s="359">
        <v>17</v>
      </c>
      <c r="L267" s="359">
        <v>0</v>
      </c>
      <c r="M267" s="359">
        <v>0</v>
      </c>
      <c r="N267" s="359">
        <v>0</v>
      </c>
      <c r="O267" s="98">
        <f t="shared" si="139"/>
        <v>366</v>
      </c>
      <c r="P267" s="98">
        <f t="shared" si="140"/>
        <v>59</v>
      </c>
      <c r="Q267" s="98">
        <f t="shared" si="140"/>
        <v>17</v>
      </c>
      <c r="R267" s="98">
        <f t="shared" si="141"/>
        <v>442</v>
      </c>
      <c r="S267" s="433">
        <v>6.93</v>
      </c>
      <c r="T267" s="361">
        <v>205</v>
      </c>
      <c r="U267" s="360">
        <v>2.5</v>
      </c>
      <c r="V267" s="361">
        <v>161</v>
      </c>
      <c r="W267" s="360">
        <v>3.19</v>
      </c>
      <c r="X267" s="361">
        <v>55</v>
      </c>
      <c r="Y267" s="361">
        <v>18</v>
      </c>
      <c r="Z267" s="359">
        <v>180</v>
      </c>
      <c r="AA267" s="433">
        <v>25.89</v>
      </c>
      <c r="AB267" s="26">
        <f t="shared" si="142"/>
        <v>622</v>
      </c>
      <c r="AC267" s="88">
        <f t="shared" si="142"/>
        <v>32.82</v>
      </c>
      <c r="AD267" s="359">
        <v>175</v>
      </c>
      <c r="AE267" s="57">
        <f t="shared" si="143"/>
        <v>100</v>
      </c>
      <c r="AF267" s="361">
        <v>8</v>
      </c>
      <c r="AG267" s="359">
        <v>306</v>
      </c>
      <c r="AH267" s="359">
        <v>298</v>
      </c>
      <c r="AI267" s="359">
        <v>227</v>
      </c>
      <c r="AJ267" s="362"/>
      <c r="AK267" s="433"/>
      <c r="AL267" s="359"/>
      <c r="AM267" s="360"/>
      <c r="AN267" s="359"/>
      <c r="AO267" s="360"/>
      <c r="AP267" s="359"/>
      <c r="AQ267" s="360"/>
      <c r="AR267" s="98">
        <f t="shared" si="144"/>
        <v>0</v>
      </c>
      <c r="AS267" s="46">
        <f t="shared" si="144"/>
        <v>0</v>
      </c>
      <c r="AT267" s="360">
        <v>0</v>
      </c>
      <c r="AU267" s="360">
        <v>1.83</v>
      </c>
      <c r="AV267" s="360">
        <v>0</v>
      </c>
      <c r="AW267" s="360">
        <v>3.18</v>
      </c>
      <c r="AX267" s="100">
        <f t="shared" si="145"/>
        <v>5.01</v>
      </c>
      <c r="AY267" s="57">
        <f t="shared" si="146"/>
        <v>5.01</v>
      </c>
      <c r="AZ267" s="433">
        <v>4.34</v>
      </c>
      <c r="BA267" s="90">
        <f t="shared" si="147"/>
        <v>9.35</v>
      </c>
      <c r="BB267" s="361"/>
      <c r="BC267" s="360"/>
      <c r="BD267" s="360"/>
    </row>
    <row r="268" spans="1:56">
      <c r="A268" s="417" t="s">
        <v>368</v>
      </c>
      <c r="B268" s="431" t="s">
        <v>165</v>
      </c>
      <c r="C268" s="432" t="s">
        <v>397</v>
      </c>
      <c r="D268" s="419" t="s">
        <v>410</v>
      </c>
      <c r="E268" s="44">
        <v>9</v>
      </c>
      <c r="F268" s="419" t="s">
        <v>411</v>
      </c>
      <c r="G268" s="375">
        <v>152</v>
      </c>
      <c r="H268" s="375">
        <v>532</v>
      </c>
      <c r="I268" s="55">
        <v>126</v>
      </c>
      <c r="J268" s="359">
        <v>91</v>
      </c>
      <c r="K268" s="359">
        <v>266</v>
      </c>
      <c r="L268" s="359">
        <v>0</v>
      </c>
      <c r="M268" s="359">
        <v>0</v>
      </c>
      <c r="N268" s="359">
        <v>0</v>
      </c>
      <c r="O268" s="98">
        <f t="shared" si="139"/>
        <v>126</v>
      </c>
      <c r="P268" s="98">
        <f t="shared" si="140"/>
        <v>91</v>
      </c>
      <c r="Q268" s="98">
        <f t="shared" si="140"/>
        <v>266</v>
      </c>
      <c r="R268" s="98">
        <f t="shared" si="141"/>
        <v>483</v>
      </c>
      <c r="S268" s="360">
        <v>33.200000000000003</v>
      </c>
      <c r="T268" s="361">
        <v>75</v>
      </c>
      <c r="U268" s="360">
        <v>0.6</v>
      </c>
      <c r="V268" s="361">
        <v>51</v>
      </c>
      <c r="W268" s="360">
        <v>1.51</v>
      </c>
      <c r="X268" s="361"/>
      <c r="Y268" s="361"/>
      <c r="Z268" s="359">
        <v>80</v>
      </c>
      <c r="AA268" s="360"/>
      <c r="AB268" s="26">
        <f t="shared" si="142"/>
        <v>563</v>
      </c>
      <c r="AC268" s="88">
        <f t="shared" si="142"/>
        <v>33.200000000000003</v>
      </c>
      <c r="AD268" s="359">
        <v>152</v>
      </c>
      <c r="AE268" s="57">
        <f t="shared" si="143"/>
        <v>100</v>
      </c>
      <c r="AF268" s="361">
        <v>9</v>
      </c>
      <c r="AG268" s="359">
        <v>434</v>
      </c>
      <c r="AH268" s="359">
        <v>434</v>
      </c>
      <c r="AI268" s="359">
        <v>328</v>
      </c>
      <c r="AJ268" s="359"/>
      <c r="AK268" s="363"/>
      <c r="AL268" s="359">
        <v>6</v>
      </c>
      <c r="AM268" s="360">
        <v>0.81</v>
      </c>
      <c r="AN268" s="359">
        <v>10</v>
      </c>
      <c r="AO268" s="360">
        <v>1.1100000000000001</v>
      </c>
      <c r="AP268" s="359"/>
      <c r="AQ268" s="360"/>
      <c r="AR268" s="98">
        <f t="shared" si="144"/>
        <v>16</v>
      </c>
      <c r="AS268" s="46">
        <f t="shared" si="144"/>
        <v>1.9200000000000002</v>
      </c>
      <c r="AT268" s="360">
        <v>0.37</v>
      </c>
      <c r="AU268" s="360">
        <v>9.0399999999999991</v>
      </c>
      <c r="AV268" s="360">
        <v>0.19</v>
      </c>
      <c r="AW268" s="360">
        <v>5.65</v>
      </c>
      <c r="AX268" s="100">
        <f t="shared" si="145"/>
        <v>15.249999999999998</v>
      </c>
      <c r="AY268" s="57">
        <f t="shared" si="146"/>
        <v>17.169999999999998</v>
      </c>
      <c r="AZ268" s="360"/>
      <c r="BA268" s="90">
        <f t="shared" si="147"/>
        <v>17.169999999999998</v>
      </c>
      <c r="BB268" s="361"/>
      <c r="BC268" s="360"/>
      <c r="BD268" s="360"/>
    </row>
    <row r="269" spans="1:56">
      <c r="A269" s="417" t="s">
        <v>368</v>
      </c>
      <c r="B269" s="431" t="s">
        <v>165</v>
      </c>
      <c r="C269" s="432" t="s">
        <v>397</v>
      </c>
      <c r="D269" s="419" t="s">
        <v>405</v>
      </c>
      <c r="E269" s="44">
        <v>10</v>
      </c>
      <c r="F269" s="419" t="s">
        <v>405</v>
      </c>
      <c r="G269" s="375">
        <v>173</v>
      </c>
      <c r="H269" s="375">
        <v>607</v>
      </c>
      <c r="I269" s="55">
        <v>2</v>
      </c>
      <c r="J269" s="359">
        <v>5</v>
      </c>
      <c r="K269" s="359">
        <v>0</v>
      </c>
      <c r="L269" s="359">
        <v>0</v>
      </c>
      <c r="M269" s="359">
        <v>0</v>
      </c>
      <c r="N269" s="359">
        <v>0</v>
      </c>
      <c r="O269" s="98">
        <f t="shared" si="139"/>
        <v>2</v>
      </c>
      <c r="P269" s="98">
        <f t="shared" si="140"/>
        <v>5</v>
      </c>
      <c r="Q269" s="98">
        <f t="shared" si="140"/>
        <v>0</v>
      </c>
      <c r="R269" s="98">
        <f t="shared" si="141"/>
        <v>7</v>
      </c>
      <c r="S269" s="360">
        <v>0.04</v>
      </c>
      <c r="T269" s="361"/>
      <c r="U269" s="360"/>
      <c r="V269" s="361">
        <v>2</v>
      </c>
      <c r="W269" s="360">
        <v>0.02</v>
      </c>
      <c r="X269" s="361"/>
      <c r="Y269" s="361"/>
      <c r="Z269" s="359">
        <v>600</v>
      </c>
      <c r="AA269" s="360">
        <v>948.45</v>
      </c>
      <c r="AB269" s="26">
        <f t="shared" si="142"/>
        <v>607</v>
      </c>
      <c r="AC269" s="88">
        <f t="shared" si="142"/>
        <v>948.49</v>
      </c>
      <c r="AD269" s="359">
        <v>173</v>
      </c>
      <c r="AE269" s="57">
        <f t="shared" si="143"/>
        <v>100</v>
      </c>
      <c r="AF269" s="361">
        <v>10</v>
      </c>
      <c r="AG269" s="359"/>
      <c r="AH269" s="359"/>
      <c r="AI269" s="359"/>
      <c r="AJ269" s="359"/>
      <c r="AK269" s="363"/>
      <c r="AL269" s="359"/>
      <c r="AM269" s="360"/>
      <c r="AN269" s="359"/>
      <c r="AO269" s="360"/>
      <c r="AP269" s="359"/>
      <c r="AQ269" s="360"/>
      <c r="AR269" s="98">
        <f t="shared" si="144"/>
        <v>0</v>
      </c>
      <c r="AS269" s="46">
        <f t="shared" si="144"/>
        <v>0</v>
      </c>
      <c r="AT269" s="360">
        <v>0</v>
      </c>
      <c r="AU269" s="360">
        <v>39.35</v>
      </c>
      <c r="AV269" s="360">
        <v>10.31</v>
      </c>
      <c r="AW269" s="360">
        <v>29.35</v>
      </c>
      <c r="AX269" s="100">
        <f t="shared" si="145"/>
        <v>79.010000000000005</v>
      </c>
      <c r="AY269" s="57">
        <f t="shared" si="146"/>
        <v>79.010000000000005</v>
      </c>
      <c r="AZ269" s="360"/>
      <c r="BA269" s="90">
        <f t="shared" si="147"/>
        <v>79.010000000000005</v>
      </c>
      <c r="BB269" s="361"/>
      <c r="BC269" s="360"/>
      <c r="BD269" s="360"/>
    </row>
    <row r="270" spans="1:56">
      <c r="A270" s="417" t="s">
        <v>368</v>
      </c>
      <c r="B270" s="431" t="s">
        <v>165</v>
      </c>
      <c r="C270" s="432" t="s">
        <v>397</v>
      </c>
      <c r="D270" s="419" t="s">
        <v>405</v>
      </c>
      <c r="E270" s="44">
        <v>11</v>
      </c>
      <c r="F270" s="419" t="s">
        <v>406</v>
      </c>
      <c r="G270" s="375">
        <v>157</v>
      </c>
      <c r="H270" s="375">
        <v>551</v>
      </c>
      <c r="I270" s="55">
        <v>290</v>
      </c>
      <c r="J270" s="359">
        <v>5</v>
      </c>
      <c r="K270" s="359">
        <v>56</v>
      </c>
      <c r="L270" s="359">
        <v>0</v>
      </c>
      <c r="M270" s="359">
        <v>0</v>
      </c>
      <c r="N270" s="359">
        <v>0</v>
      </c>
      <c r="O270" s="98">
        <f t="shared" si="139"/>
        <v>290</v>
      </c>
      <c r="P270" s="98">
        <f t="shared" si="140"/>
        <v>5</v>
      </c>
      <c r="Q270" s="98">
        <f t="shared" si="140"/>
        <v>56</v>
      </c>
      <c r="R270" s="98">
        <f t="shared" si="141"/>
        <v>351</v>
      </c>
      <c r="S270" s="360">
        <v>3.28</v>
      </c>
      <c r="T270" s="361">
        <v>260</v>
      </c>
      <c r="U270" s="360">
        <v>2.36</v>
      </c>
      <c r="V270" s="361">
        <v>30</v>
      </c>
      <c r="W270" s="360">
        <v>0.17</v>
      </c>
      <c r="X270" s="361"/>
      <c r="Y270" s="361"/>
      <c r="Z270" s="359">
        <v>200</v>
      </c>
      <c r="AA270" s="360">
        <v>6.95</v>
      </c>
      <c r="AB270" s="26">
        <f t="shared" si="142"/>
        <v>551</v>
      </c>
      <c r="AC270" s="88">
        <f t="shared" si="142"/>
        <v>10.23</v>
      </c>
      <c r="AD270" s="359">
        <v>157</v>
      </c>
      <c r="AE270" s="57">
        <f t="shared" si="143"/>
        <v>100</v>
      </c>
      <c r="AF270" s="361">
        <v>11</v>
      </c>
      <c r="AG270" s="359">
        <v>235</v>
      </c>
      <c r="AH270" s="359">
        <v>225</v>
      </c>
      <c r="AI270" s="359">
        <v>193</v>
      </c>
      <c r="AJ270" s="359"/>
      <c r="AK270" s="363"/>
      <c r="AL270" s="359"/>
      <c r="AM270" s="360"/>
      <c r="AN270" s="359"/>
      <c r="AO270" s="360"/>
      <c r="AP270" s="359">
        <v>8</v>
      </c>
      <c r="AQ270" s="360">
        <v>3.18</v>
      </c>
      <c r="AR270" s="98">
        <f t="shared" si="144"/>
        <v>8</v>
      </c>
      <c r="AS270" s="46">
        <f t="shared" si="144"/>
        <v>3.18</v>
      </c>
      <c r="AT270" s="360">
        <v>2.5</v>
      </c>
      <c r="AU270" s="360">
        <v>0</v>
      </c>
      <c r="AV270" s="360">
        <v>0</v>
      </c>
      <c r="AW270" s="360">
        <v>4.54</v>
      </c>
      <c r="AX270" s="100">
        <f t="shared" si="145"/>
        <v>7.04</v>
      </c>
      <c r="AY270" s="57">
        <f t="shared" si="146"/>
        <v>10.220000000000001</v>
      </c>
      <c r="AZ270" s="360"/>
      <c r="BA270" s="90">
        <f t="shared" si="147"/>
        <v>10.220000000000001</v>
      </c>
      <c r="BB270" s="361"/>
      <c r="BC270" s="360"/>
      <c r="BD270" s="360"/>
    </row>
    <row r="271" spans="1:56">
      <c r="A271" s="417" t="s">
        <v>368</v>
      </c>
      <c r="B271" s="431" t="s">
        <v>165</v>
      </c>
      <c r="C271" s="432" t="s">
        <v>397</v>
      </c>
      <c r="D271" s="419" t="s">
        <v>414</v>
      </c>
      <c r="E271" s="44">
        <v>12</v>
      </c>
      <c r="F271" s="419" t="s">
        <v>414</v>
      </c>
      <c r="G271" s="375">
        <v>149</v>
      </c>
      <c r="H271" s="375">
        <v>523</v>
      </c>
      <c r="I271" s="55">
        <v>52</v>
      </c>
      <c r="J271" s="359">
        <v>22</v>
      </c>
      <c r="K271" s="359">
        <v>65</v>
      </c>
      <c r="L271" s="359">
        <v>0</v>
      </c>
      <c r="M271" s="359">
        <v>0</v>
      </c>
      <c r="N271" s="359">
        <v>0</v>
      </c>
      <c r="O271" s="98">
        <f t="shared" si="139"/>
        <v>52</v>
      </c>
      <c r="P271" s="98">
        <f t="shared" si="140"/>
        <v>22</v>
      </c>
      <c r="Q271" s="98">
        <f t="shared" si="140"/>
        <v>65</v>
      </c>
      <c r="R271" s="98">
        <f t="shared" si="141"/>
        <v>139</v>
      </c>
      <c r="S271" s="360">
        <v>0.98</v>
      </c>
      <c r="T271" s="361">
        <v>7</v>
      </c>
      <c r="U271" s="360">
        <v>0.02</v>
      </c>
      <c r="V271" s="361">
        <v>45</v>
      </c>
      <c r="W271" s="360">
        <v>7.0000000000000007E-2</v>
      </c>
      <c r="X271" s="361"/>
      <c r="Y271" s="361"/>
      <c r="Z271" s="359">
        <v>384</v>
      </c>
      <c r="AA271" s="360"/>
      <c r="AB271" s="26">
        <f t="shared" si="142"/>
        <v>523</v>
      </c>
      <c r="AC271" s="88">
        <f t="shared" si="142"/>
        <v>0.98</v>
      </c>
      <c r="AD271" s="359">
        <v>149</v>
      </c>
      <c r="AE271" s="57">
        <f t="shared" si="143"/>
        <v>100</v>
      </c>
      <c r="AF271" s="361">
        <v>12</v>
      </c>
      <c r="AG271" s="359">
        <v>121</v>
      </c>
      <c r="AH271" s="359">
        <v>116</v>
      </c>
      <c r="AI271" s="359">
        <v>86</v>
      </c>
      <c r="AJ271" s="359">
        <v>1</v>
      </c>
      <c r="AK271" s="363">
        <v>0.01</v>
      </c>
      <c r="AL271" s="359"/>
      <c r="AM271" s="360"/>
      <c r="AN271" s="359">
        <v>33</v>
      </c>
      <c r="AO271" s="360">
        <v>2.2200000000000002</v>
      </c>
      <c r="AP271" s="359">
        <v>177</v>
      </c>
      <c r="AQ271" s="360">
        <v>28.5</v>
      </c>
      <c r="AR271" s="98">
        <f t="shared" si="144"/>
        <v>211</v>
      </c>
      <c r="AS271" s="46">
        <f t="shared" si="144"/>
        <v>30.73</v>
      </c>
      <c r="AT271" s="360"/>
      <c r="AU271" s="360"/>
      <c r="AV271" s="360"/>
      <c r="AW271" s="360"/>
      <c r="AX271" s="100">
        <f t="shared" si="145"/>
        <v>0</v>
      </c>
      <c r="AY271" s="57">
        <f t="shared" si="146"/>
        <v>30.73</v>
      </c>
      <c r="AZ271" s="360"/>
      <c r="BA271" s="90">
        <f t="shared" si="147"/>
        <v>30.73</v>
      </c>
      <c r="BB271" s="361">
        <v>15</v>
      </c>
      <c r="BC271" s="360">
        <v>3.52</v>
      </c>
      <c r="BD271" s="360"/>
    </row>
    <row r="272" spans="1:56">
      <c r="A272" s="417" t="s">
        <v>368</v>
      </c>
      <c r="B272" s="431" t="s">
        <v>165</v>
      </c>
      <c r="C272" s="432" t="s">
        <v>397</v>
      </c>
      <c r="D272" s="419" t="s">
        <v>414</v>
      </c>
      <c r="E272" s="44">
        <v>13</v>
      </c>
      <c r="F272" s="419" t="s">
        <v>415</v>
      </c>
      <c r="G272" s="375">
        <v>416</v>
      </c>
      <c r="H272" s="375">
        <v>1460</v>
      </c>
      <c r="I272" s="55">
        <v>0</v>
      </c>
      <c r="J272" s="359">
        <v>0</v>
      </c>
      <c r="K272" s="359">
        <v>0</v>
      </c>
      <c r="L272" s="359">
        <v>0</v>
      </c>
      <c r="M272" s="359">
        <v>0</v>
      </c>
      <c r="N272" s="359">
        <v>0</v>
      </c>
      <c r="O272" s="98">
        <f t="shared" si="139"/>
        <v>0</v>
      </c>
      <c r="P272" s="98">
        <f t="shared" si="140"/>
        <v>0</v>
      </c>
      <c r="Q272" s="98">
        <f t="shared" si="140"/>
        <v>0</v>
      </c>
      <c r="R272" s="98">
        <f t="shared" si="141"/>
        <v>0</v>
      </c>
      <c r="S272" s="360"/>
      <c r="T272" s="361"/>
      <c r="U272" s="360"/>
      <c r="V272" s="361"/>
      <c r="W272" s="360"/>
      <c r="X272" s="361"/>
      <c r="Y272" s="361"/>
      <c r="Z272" s="359">
        <v>1460</v>
      </c>
      <c r="AA272" s="360"/>
      <c r="AB272" s="26">
        <f t="shared" si="142"/>
        <v>1460</v>
      </c>
      <c r="AC272" s="88">
        <f t="shared" si="142"/>
        <v>0</v>
      </c>
      <c r="AD272" s="359">
        <v>416</v>
      </c>
      <c r="AE272" s="57">
        <f t="shared" si="143"/>
        <v>100</v>
      </c>
      <c r="AF272" s="361">
        <v>13</v>
      </c>
      <c r="AG272" s="359"/>
      <c r="AH272" s="359"/>
      <c r="AI272" s="359"/>
      <c r="AJ272" s="359"/>
      <c r="AK272" s="363"/>
      <c r="AL272" s="359"/>
      <c r="AM272" s="360"/>
      <c r="AN272" s="359"/>
      <c r="AO272" s="360"/>
      <c r="AP272" s="359"/>
      <c r="AQ272" s="360"/>
      <c r="AR272" s="98">
        <f t="shared" si="144"/>
        <v>0</v>
      </c>
      <c r="AS272" s="46">
        <f t="shared" si="144"/>
        <v>0</v>
      </c>
      <c r="AT272" s="360"/>
      <c r="AU272" s="360"/>
      <c r="AV272" s="360"/>
      <c r="AW272" s="360"/>
      <c r="AX272" s="100">
        <f t="shared" si="145"/>
        <v>0</v>
      </c>
      <c r="AY272" s="57">
        <f t="shared" si="146"/>
        <v>0</v>
      </c>
      <c r="AZ272" s="360"/>
      <c r="BA272" s="90">
        <f t="shared" si="147"/>
        <v>0</v>
      </c>
      <c r="BB272" s="361"/>
      <c r="BC272" s="360"/>
      <c r="BD272" s="360"/>
    </row>
    <row r="273" spans="1:56">
      <c r="A273" s="417" t="s">
        <v>368</v>
      </c>
      <c r="B273" s="431" t="s">
        <v>165</v>
      </c>
      <c r="C273" s="432" t="s">
        <v>397</v>
      </c>
      <c r="D273" s="419" t="s">
        <v>416</v>
      </c>
      <c r="E273" s="44">
        <v>14</v>
      </c>
      <c r="F273" s="419" t="s">
        <v>417</v>
      </c>
      <c r="G273" s="375">
        <v>124</v>
      </c>
      <c r="H273" s="375">
        <v>435</v>
      </c>
      <c r="I273" s="55">
        <v>0</v>
      </c>
      <c r="J273" s="359">
        <v>0</v>
      </c>
      <c r="K273" s="359">
        <v>0</v>
      </c>
      <c r="L273" s="359">
        <v>0</v>
      </c>
      <c r="M273" s="359">
        <v>0</v>
      </c>
      <c r="N273" s="359">
        <v>0</v>
      </c>
      <c r="O273" s="98">
        <f t="shared" si="139"/>
        <v>0</v>
      </c>
      <c r="P273" s="98">
        <f t="shared" si="140"/>
        <v>0</v>
      </c>
      <c r="Q273" s="98">
        <f t="shared" si="140"/>
        <v>0</v>
      </c>
      <c r="R273" s="98">
        <f t="shared" si="141"/>
        <v>0</v>
      </c>
      <c r="S273" s="360">
        <v>0</v>
      </c>
      <c r="T273" s="361">
        <v>0</v>
      </c>
      <c r="U273" s="360">
        <v>0</v>
      </c>
      <c r="V273" s="361">
        <v>0</v>
      </c>
      <c r="W273" s="360">
        <v>0</v>
      </c>
      <c r="X273" s="361"/>
      <c r="Y273" s="361"/>
      <c r="Z273" s="359">
        <v>235</v>
      </c>
      <c r="AA273" s="360">
        <v>55.64</v>
      </c>
      <c r="AB273" s="26">
        <f t="shared" si="142"/>
        <v>235</v>
      </c>
      <c r="AC273" s="88">
        <f t="shared" si="142"/>
        <v>55.64</v>
      </c>
      <c r="AD273" s="359">
        <v>124</v>
      </c>
      <c r="AE273" s="57">
        <f t="shared" si="143"/>
        <v>100</v>
      </c>
      <c r="AF273" s="361">
        <v>14</v>
      </c>
      <c r="AG273" s="359"/>
      <c r="AH273" s="359"/>
      <c r="AI273" s="359"/>
      <c r="AJ273" s="359"/>
      <c r="AK273" s="363"/>
      <c r="AL273" s="359"/>
      <c r="AM273" s="360"/>
      <c r="AN273" s="378">
        <v>0</v>
      </c>
      <c r="AO273" s="370">
        <v>0</v>
      </c>
      <c r="AP273" s="369">
        <v>0</v>
      </c>
      <c r="AQ273" s="370">
        <v>0</v>
      </c>
      <c r="AR273" s="98">
        <f t="shared" si="144"/>
        <v>0</v>
      </c>
      <c r="AS273" s="46">
        <f t="shared" si="144"/>
        <v>0</v>
      </c>
      <c r="AT273" s="360">
        <v>0</v>
      </c>
      <c r="AU273" s="360">
        <v>0</v>
      </c>
      <c r="AV273" s="360">
        <v>0</v>
      </c>
      <c r="AW273" s="359">
        <v>82.7</v>
      </c>
      <c r="AX273" s="100">
        <f t="shared" si="145"/>
        <v>82.7</v>
      </c>
      <c r="AY273" s="57">
        <f t="shared" si="146"/>
        <v>82.7</v>
      </c>
      <c r="AZ273" s="360">
        <v>12.54</v>
      </c>
      <c r="BA273" s="90">
        <f t="shared" si="147"/>
        <v>95.240000000000009</v>
      </c>
      <c r="BB273" s="361"/>
      <c r="BC273" s="360"/>
      <c r="BD273" s="360"/>
    </row>
    <row r="274" spans="1:56">
      <c r="A274" s="417" t="s">
        <v>368</v>
      </c>
      <c r="B274" s="431" t="s">
        <v>165</v>
      </c>
      <c r="C274" s="432" t="s">
        <v>397</v>
      </c>
      <c r="D274" s="419" t="s">
        <v>416</v>
      </c>
      <c r="E274" s="44">
        <v>15</v>
      </c>
      <c r="F274" s="419" t="s">
        <v>416</v>
      </c>
      <c r="G274" s="375">
        <v>150</v>
      </c>
      <c r="H274" s="375">
        <v>528</v>
      </c>
      <c r="I274" s="55">
        <v>225</v>
      </c>
      <c r="J274" s="359">
        <v>17</v>
      </c>
      <c r="K274" s="359">
        <v>38</v>
      </c>
      <c r="L274" s="359">
        <v>0</v>
      </c>
      <c r="M274" s="359">
        <v>0</v>
      </c>
      <c r="N274" s="359">
        <v>0</v>
      </c>
      <c r="O274" s="98">
        <f t="shared" si="139"/>
        <v>225</v>
      </c>
      <c r="P274" s="98">
        <f t="shared" si="140"/>
        <v>17</v>
      </c>
      <c r="Q274" s="98">
        <f t="shared" si="140"/>
        <v>38</v>
      </c>
      <c r="R274" s="98">
        <f t="shared" si="141"/>
        <v>280</v>
      </c>
      <c r="S274" s="360">
        <v>0.15</v>
      </c>
      <c r="T274" s="361">
        <v>225</v>
      </c>
      <c r="U274" s="360">
        <v>0.15</v>
      </c>
      <c r="V274" s="361">
        <v>0</v>
      </c>
      <c r="W274" s="360">
        <v>0</v>
      </c>
      <c r="X274" s="361"/>
      <c r="Y274" s="361"/>
      <c r="Z274" s="359">
        <v>235</v>
      </c>
      <c r="AA274" s="360">
        <v>250.25</v>
      </c>
      <c r="AB274" s="26">
        <f t="shared" si="142"/>
        <v>515</v>
      </c>
      <c r="AC274" s="88">
        <f t="shared" si="142"/>
        <v>250.4</v>
      </c>
      <c r="AD274" s="359">
        <v>150</v>
      </c>
      <c r="AE274" s="57">
        <f t="shared" si="143"/>
        <v>100</v>
      </c>
      <c r="AF274" s="361">
        <v>15</v>
      </c>
      <c r="AG274" s="359">
        <v>122</v>
      </c>
      <c r="AH274" s="359">
        <v>122</v>
      </c>
      <c r="AI274" s="359">
        <v>5</v>
      </c>
      <c r="AJ274" s="359"/>
      <c r="AK274" s="363"/>
      <c r="AL274" s="359"/>
      <c r="AM274" s="360"/>
      <c r="AN274" s="378">
        <v>13</v>
      </c>
      <c r="AO274" s="370">
        <v>1.79</v>
      </c>
      <c r="AP274" s="369">
        <v>15</v>
      </c>
      <c r="AQ274" s="370">
        <v>13.86</v>
      </c>
      <c r="AR274" s="98">
        <f t="shared" si="144"/>
        <v>28</v>
      </c>
      <c r="AS274" s="46">
        <f t="shared" si="144"/>
        <v>15.649999999999999</v>
      </c>
      <c r="AT274" s="360">
        <v>0</v>
      </c>
      <c r="AU274" s="360">
        <v>87.55</v>
      </c>
      <c r="AV274" s="360">
        <v>0</v>
      </c>
      <c r="AW274" s="359">
        <v>301.61</v>
      </c>
      <c r="AX274" s="100">
        <f t="shared" si="145"/>
        <v>389.16</v>
      </c>
      <c r="AY274" s="57">
        <f t="shared" si="146"/>
        <v>404.81</v>
      </c>
      <c r="AZ274" s="360">
        <v>50.71</v>
      </c>
      <c r="BA274" s="90">
        <f t="shared" si="147"/>
        <v>455.52</v>
      </c>
      <c r="BB274" s="361"/>
      <c r="BC274" s="360"/>
      <c r="BD274" s="360"/>
    </row>
    <row r="275" spans="1:56">
      <c r="A275" s="417" t="s">
        <v>368</v>
      </c>
      <c r="B275" s="431" t="s">
        <v>165</v>
      </c>
      <c r="C275" s="432" t="s">
        <v>397</v>
      </c>
      <c r="D275" s="419" t="s">
        <v>418</v>
      </c>
      <c r="E275" s="44">
        <v>16</v>
      </c>
      <c r="F275" s="419" t="s">
        <v>418</v>
      </c>
      <c r="G275" s="375">
        <v>185</v>
      </c>
      <c r="H275" s="375">
        <v>650</v>
      </c>
      <c r="I275" s="55">
        <v>72</v>
      </c>
      <c r="J275" s="359">
        <v>168</v>
      </c>
      <c r="K275" s="359">
        <v>93</v>
      </c>
      <c r="L275" s="359">
        <v>0</v>
      </c>
      <c r="M275" s="359">
        <v>0</v>
      </c>
      <c r="N275" s="359">
        <v>0</v>
      </c>
      <c r="O275" s="98">
        <f t="shared" si="139"/>
        <v>72</v>
      </c>
      <c r="P275" s="98">
        <f t="shared" si="140"/>
        <v>168</v>
      </c>
      <c r="Q275" s="98">
        <f t="shared" si="140"/>
        <v>93</v>
      </c>
      <c r="R275" s="98">
        <f t="shared" si="141"/>
        <v>333</v>
      </c>
      <c r="S275" s="360">
        <v>9.93</v>
      </c>
      <c r="T275" s="361">
        <v>10</v>
      </c>
      <c r="U275" s="360">
        <v>0.89</v>
      </c>
      <c r="V275" s="361">
        <v>62</v>
      </c>
      <c r="W275" s="360">
        <v>2.38</v>
      </c>
      <c r="X275" s="361"/>
      <c r="Y275" s="361">
        <v>2</v>
      </c>
      <c r="Z275" s="359">
        <v>320</v>
      </c>
      <c r="AA275" s="360">
        <v>356.94</v>
      </c>
      <c r="AB275" s="26">
        <f t="shared" si="142"/>
        <v>653</v>
      </c>
      <c r="AC275" s="88">
        <f t="shared" si="142"/>
        <v>366.87</v>
      </c>
      <c r="AD275" s="359">
        <v>185</v>
      </c>
      <c r="AE275" s="57">
        <f t="shared" si="143"/>
        <v>100</v>
      </c>
      <c r="AF275" s="361">
        <v>16</v>
      </c>
      <c r="AG275" s="359">
        <v>118</v>
      </c>
      <c r="AH275" s="359">
        <v>112</v>
      </c>
      <c r="AI275" s="359">
        <v>82</v>
      </c>
      <c r="AJ275" s="359">
        <v>9</v>
      </c>
      <c r="AK275" s="363">
        <v>2.5000000000000001E-2</v>
      </c>
      <c r="AL275" s="359"/>
      <c r="AM275" s="360"/>
      <c r="AN275" s="359">
        <v>60</v>
      </c>
      <c r="AO275" s="360">
        <v>7.56</v>
      </c>
      <c r="AP275" s="359">
        <v>23</v>
      </c>
      <c r="AQ275" s="360">
        <v>2.88</v>
      </c>
      <c r="AR275" s="98">
        <f t="shared" si="144"/>
        <v>92</v>
      </c>
      <c r="AS275" s="46">
        <f t="shared" si="144"/>
        <v>10.465</v>
      </c>
      <c r="AT275" s="360">
        <v>2.1</v>
      </c>
      <c r="AU275" s="360">
        <v>3.42</v>
      </c>
      <c r="AV275" s="360">
        <v>8.7799999999999994</v>
      </c>
      <c r="AW275" s="360">
        <v>7.28</v>
      </c>
      <c r="AX275" s="100">
        <f t="shared" si="145"/>
        <v>21.58</v>
      </c>
      <c r="AY275" s="57">
        <f t="shared" si="146"/>
        <v>32.045000000000002</v>
      </c>
      <c r="AZ275" s="360"/>
      <c r="BA275" s="90">
        <f t="shared" si="147"/>
        <v>32.045000000000002</v>
      </c>
      <c r="BB275" s="361">
        <v>5</v>
      </c>
      <c r="BC275" s="360">
        <v>5.55</v>
      </c>
      <c r="BD275" s="360"/>
    </row>
    <row r="276" spans="1:56" ht="17.25" thickBot="1">
      <c r="A276" s="417" t="s">
        <v>368</v>
      </c>
      <c r="B276" s="431" t="s">
        <v>165</v>
      </c>
      <c r="C276" s="432" t="s">
        <v>397</v>
      </c>
      <c r="D276" s="419" t="s">
        <v>419</v>
      </c>
      <c r="E276" s="44">
        <v>17</v>
      </c>
      <c r="F276" s="419" t="s">
        <v>420</v>
      </c>
      <c r="G276" s="375">
        <v>351</v>
      </c>
      <c r="H276" s="375">
        <v>1231</v>
      </c>
      <c r="I276" s="55">
        <v>185</v>
      </c>
      <c r="J276" s="359">
        <v>11</v>
      </c>
      <c r="K276" s="359">
        <v>8</v>
      </c>
      <c r="L276" s="359">
        <v>0</v>
      </c>
      <c r="M276" s="359">
        <v>0</v>
      </c>
      <c r="N276" s="359">
        <v>0</v>
      </c>
      <c r="O276" s="98">
        <f t="shared" si="139"/>
        <v>185</v>
      </c>
      <c r="P276" s="98">
        <f t="shared" si="140"/>
        <v>11</v>
      </c>
      <c r="Q276" s="98">
        <f t="shared" si="140"/>
        <v>8</v>
      </c>
      <c r="R276" s="98">
        <f t="shared" si="141"/>
        <v>204</v>
      </c>
      <c r="S276" s="360">
        <v>4</v>
      </c>
      <c r="T276" s="361">
        <v>30</v>
      </c>
      <c r="U276" s="360"/>
      <c r="V276" s="361">
        <v>155</v>
      </c>
      <c r="W276" s="360">
        <v>2</v>
      </c>
      <c r="X276" s="361"/>
      <c r="Y276" s="361">
        <v>5</v>
      </c>
      <c r="Z276" s="359">
        <v>959</v>
      </c>
      <c r="AA276" s="360">
        <v>85</v>
      </c>
      <c r="AB276" s="26">
        <f t="shared" si="142"/>
        <v>1163</v>
      </c>
      <c r="AC276" s="88">
        <f t="shared" si="142"/>
        <v>89</v>
      </c>
      <c r="AD276" s="359">
        <v>351</v>
      </c>
      <c r="AE276" s="57">
        <f t="shared" si="143"/>
        <v>100</v>
      </c>
      <c r="AF276" s="361">
        <v>17</v>
      </c>
      <c r="AG276" s="359">
        <v>65</v>
      </c>
      <c r="AH276" s="359">
        <v>65</v>
      </c>
      <c r="AI276" s="359"/>
      <c r="AJ276" s="359"/>
      <c r="AK276" s="363"/>
      <c r="AL276" s="359"/>
      <c r="AM276" s="360"/>
      <c r="AN276" s="359"/>
      <c r="AO276" s="360"/>
      <c r="AP276" s="359">
        <v>52</v>
      </c>
      <c r="AQ276" s="360">
        <v>17</v>
      </c>
      <c r="AR276" s="98">
        <f t="shared" si="144"/>
        <v>52</v>
      </c>
      <c r="AS276" s="46">
        <f t="shared" si="144"/>
        <v>17</v>
      </c>
      <c r="AT276" s="360">
        <v>47</v>
      </c>
      <c r="AU276" s="360">
        <v>30</v>
      </c>
      <c r="AV276" s="360"/>
      <c r="AW276" s="360">
        <v>22</v>
      </c>
      <c r="AX276" s="100">
        <f t="shared" si="145"/>
        <v>99</v>
      </c>
      <c r="AY276" s="57">
        <f t="shared" si="146"/>
        <v>116</v>
      </c>
      <c r="AZ276" s="360">
        <v>10</v>
      </c>
      <c r="BA276" s="90">
        <f t="shared" si="147"/>
        <v>126</v>
      </c>
      <c r="BB276" s="361">
        <v>1</v>
      </c>
      <c r="BC276" s="360">
        <v>2</v>
      </c>
      <c r="BD276" s="360"/>
    </row>
    <row r="277" spans="1:56" ht="17.25" thickBot="1">
      <c r="A277" s="395" t="s">
        <v>421</v>
      </c>
      <c r="B277" s="396"/>
      <c r="C277" s="33"/>
      <c r="D277" s="33"/>
      <c r="E277" s="396">
        <v>17</v>
      </c>
      <c r="F277" s="34"/>
      <c r="G277" s="70">
        <f t="shared" ref="G277:AD277" si="148">SUM(G260:G276)</f>
        <v>3441</v>
      </c>
      <c r="H277" s="70">
        <f t="shared" si="148"/>
        <v>12084</v>
      </c>
      <c r="I277" s="71">
        <f t="shared" si="148"/>
        <v>1997</v>
      </c>
      <c r="J277" s="71">
        <f t="shared" si="148"/>
        <v>491</v>
      </c>
      <c r="K277" s="71">
        <f t="shared" si="148"/>
        <v>636</v>
      </c>
      <c r="L277" s="71">
        <f t="shared" si="148"/>
        <v>3</v>
      </c>
      <c r="M277" s="71">
        <f t="shared" si="148"/>
        <v>0</v>
      </c>
      <c r="N277" s="71">
        <f t="shared" si="148"/>
        <v>0</v>
      </c>
      <c r="O277" s="71">
        <f t="shared" si="148"/>
        <v>2000</v>
      </c>
      <c r="P277" s="71">
        <f t="shared" si="148"/>
        <v>491</v>
      </c>
      <c r="Q277" s="71">
        <f t="shared" si="148"/>
        <v>636</v>
      </c>
      <c r="R277" s="71">
        <f t="shared" si="148"/>
        <v>3127</v>
      </c>
      <c r="S277" s="35">
        <f t="shared" si="148"/>
        <v>75.28</v>
      </c>
      <c r="T277" s="71">
        <f t="shared" si="148"/>
        <v>1024</v>
      </c>
      <c r="U277" s="35">
        <f t="shared" si="148"/>
        <v>9.01</v>
      </c>
      <c r="V277" s="71">
        <f t="shared" si="148"/>
        <v>976</v>
      </c>
      <c r="W277" s="35">
        <f t="shared" si="148"/>
        <v>16.579999999999998</v>
      </c>
      <c r="X277" s="71">
        <f t="shared" si="148"/>
        <v>87</v>
      </c>
      <c r="Y277" s="71">
        <f t="shared" si="148"/>
        <v>54</v>
      </c>
      <c r="Z277" s="71">
        <f t="shared" si="148"/>
        <v>7151</v>
      </c>
      <c r="AA277" s="35">
        <f t="shared" si="148"/>
        <v>1949.6800000000003</v>
      </c>
      <c r="AB277" s="71">
        <f t="shared" si="148"/>
        <v>10278</v>
      </c>
      <c r="AC277" s="35">
        <f t="shared" si="148"/>
        <v>2024.9600000000005</v>
      </c>
      <c r="AD277" s="71">
        <f t="shared" si="148"/>
        <v>3441</v>
      </c>
      <c r="AE277" s="35">
        <f>AD277/G277*100</f>
        <v>100</v>
      </c>
      <c r="AF277" s="71">
        <v>17</v>
      </c>
      <c r="AG277" s="71">
        <f t="shared" ref="AG277:BD277" si="149">SUM(AG260:AG276)</f>
        <v>1837</v>
      </c>
      <c r="AH277" s="71">
        <f t="shared" si="149"/>
        <v>1771</v>
      </c>
      <c r="AI277" s="71">
        <f t="shared" si="149"/>
        <v>1161</v>
      </c>
      <c r="AJ277" s="71">
        <f t="shared" si="149"/>
        <v>115</v>
      </c>
      <c r="AK277" s="35">
        <f t="shared" si="149"/>
        <v>3.5000000000000003E-2</v>
      </c>
      <c r="AL277" s="71">
        <f t="shared" si="149"/>
        <v>6</v>
      </c>
      <c r="AM277" s="35">
        <f t="shared" si="149"/>
        <v>0.81</v>
      </c>
      <c r="AN277" s="71">
        <f t="shared" si="149"/>
        <v>132</v>
      </c>
      <c r="AO277" s="35">
        <f t="shared" si="149"/>
        <v>14.14</v>
      </c>
      <c r="AP277" s="71">
        <f t="shared" si="149"/>
        <v>303</v>
      </c>
      <c r="AQ277" s="35">
        <f t="shared" si="149"/>
        <v>77.069999999999993</v>
      </c>
      <c r="AR277" s="71">
        <f t="shared" si="149"/>
        <v>556</v>
      </c>
      <c r="AS277" s="35">
        <f t="shared" si="149"/>
        <v>92.055000000000007</v>
      </c>
      <c r="AT277" s="35">
        <f t="shared" si="149"/>
        <v>62.56</v>
      </c>
      <c r="AU277" s="35">
        <f t="shared" si="149"/>
        <v>334.35</v>
      </c>
      <c r="AV277" s="35">
        <f t="shared" si="149"/>
        <v>21.439999999999998</v>
      </c>
      <c r="AW277" s="35">
        <f t="shared" si="149"/>
        <v>523.83000000000004</v>
      </c>
      <c r="AX277" s="35">
        <f t="shared" si="149"/>
        <v>942.18000000000006</v>
      </c>
      <c r="AY277" s="35">
        <f t="shared" si="149"/>
        <v>1034.2350000000001</v>
      </c>
      <c r="AZ277" s="35">
        <f t="shared" si="149"/>
        <v>135.51</v>
      </c>
      <c r="BA277" s="96">
        <f t="shared" si="149"/>
        <v>1169.7450000000001</v>
      </c>
      <c r="BB277" s="71">
        <f t="shared" si="149"/>
        <v>25</v>
      </c>
      <c r="BC277" s="35">
        <f t="shared" si="149"/>
        <v>20.399999999999999</v>
      </c>
      <c r="BD277" s="136">
        <f t="shared" si="149"/>
        <v>0</v>
      </c>
    </row>
    <row r="278" spans="1:56" ht="17.25" thickBot="1">
      <c r="A278" s="397" t="s">
        <v>422</v>
      </c>
      <c r="B278" s="398"/>
      <c r="C278" s="145"/>
      <c r="D278" s="145"/>
      <c r="E278" s="398">
        <f>E277+E258+E240</f>
        <v>46</v>
      </c>
      <c r="F278" s="146"/>
      <c r="G278" s="147">
        <f t="shared" ref="G278:AD278" si="150">G277+G258+G240</f>
        <v>12606</v>
      </c>
      <c r="H278" s="147">
        <f t="shared" si="150"/>
        <v>44252.740000000005</v>
      </c>
      <c r="I278" s="148">
        <f t="shared" si="150"/>
        <v>9564</v>
      </c>
      <c r="J278" s="148">
        <f t="shared" si="150"/>
        <v>2143</v>
      </c>
      <c r="K278" s="148">
        <f t="shared" si="150"/>
        <v>1147</v>
      </c>
      <c r="L278" s="148">
        <f t="shared" si="150"/>
        <v>25</v>
      </c>
      <c r="M278" s="148">
        <f t="shared" si="150"/>
        <v>0</v>
      </c>
      <c r="N278" s="148">
        <f t="shared" si="150"/>
        <v>0</v>
      </c>
      <c r="O278" s="148">
        <f t="shared" si="150"/>
        <v>9589</v>
      </c>
      <c r="P278" s="148">
        <f t="shared" si="150"/>
        <v>2143</v>
      </c>
      <c r="Q278" s="148">
        <f t="shared" si="150"/>
        <v>1147</v>
      </c>
      <c r="R278" s="148">
        <f t="shared" si="150"/>
        <v>12879</v>
      </c>
      <c r="S278" s="149">
        <f t="shared" si="150"/>
        <v>348.84999999999997</v>
      </c>
      <c r="T278" s="148">
        <f t="shared" si="150"/>
        <v>6972</v>
      </c>
      <c r="U278" s="148">
        <f t="shared" si="150"/>
        <v>59.980000000000004</v>
      </c>
      <c r="V278" s="148">
        <f t="shared" si="150"/>
        <v>2617</v>
      </c>
      <c r="W278" s="149">
        <f t="shared" si="150"/>
        <v>50</v>
      </c>
      <c r="X278" s="148">
        <f t="shared" si="150"/>
        <v>289</v>
      </c>
      <c r="Y278" s="148">
        <f t="shared" si="150"/>
        <v>62</v>
      </c>
      <c r="Z278" s="148">
        <f t="shared" si="150"/>
        <v>16170</v>
      </c>
      <c r="AA278" s="149">
        <f t="shared" si="150"/>
        <v>3190.96</v>
      </c>
      <c r="AB278" s="148">
        <f t="shared" si="150"/>
        <v>29049</v>
      </c>
      <c r="AC278" s="148">
        <f t="shared" si="150"/>
        <v>3539.8100000000004</v>
      </c>
      <c r="AD278" s="148">
        <f t="shared" si="150"/>
        <v>11588</v>
      </c>
      <c r="AE278" s="149">
        <f>AD278/G278*100</f>
        <v>91.924480406155794</v>
      </c>
      <c r="AF278" s="148">
        <f t="shared" ref="AF278:BD278" si="151">AF277+AF258+AF240</f>
        <v>37</v>
      </c>
      <c r="AG278" s="148">
        <f t="shared" si="151"/>
        <v>6514</v>
      </c>
      <c r="AH278" s="148">
        <f t="shared" si="151"/>
        <v>6175</v>
      </c>
      <c r="AI278" s="148">
        <f t="shared" si="151"/>
        <v>2931</v>
      </c>
      <c r="AJ278" s="148">
        <f t="shared" si="151"/>
        <v>1685</v>
      </c>
      <c r="AK278" s="149">
        <f t="shared" si="151"/>
        <v>17.82</v>
      </c>
      <c r="AL278" s="148">
        <f t="shared" si="151"/>
        <v>6</v>
      </c>
      <c r="AM278" s="149">
        <f t="shared" si="151"/>
        <v>0.81</v>
      </c>
      <c r="AN278" s="148">
        <f t="shared" si="151"/>
        <v>168</v>
      </c>
      <c r="AO278" s="149">
        <f t="shared" si="151"/>
        <v>19.21</v>
      </c>
      <c r="AP278" s="148">
        <f t="shared" si="151"/>
        <v>1111</v>
      </c>
      <c r="AQ278" s="149">
        <f t="shared" si="151"/>
        <v>175.5</v>
      </c>
      <c r="AR278" s="148">
        <f t="shared" si="151"/>
        <v>2970</v>
      </c>
      <c r="AS278" s="149">
        <f t="shared" si="151"/>
        <v>213.34</v>
      </c>
      <c r="AT278" s="149">
        <f t="shared" si="151"/>
        <v>608.03999999999985</v>
      </c>
      <c r="AU278" s="149">
        <f t="shared" si="151"/>
        <v>2342.5</v>
      </c>
      <c r="AV278" s="149">
        <f t="shared" si="151"/>
        <v>72.069999999999993</v>
      </c>
      <c r="AW278" s="149">
        <f t="shared" si="151"/>
        <v>1361.96</v>
      </c>
      <c r="AX278" s="149">
        <f t="shared" si="151"/>
        <v>4384.57</v>
      </c>
      <c r="AY278" s="149">
        <f t="shared" si="151"/>
        <v>4597.91</v>
      </c>
      <c r="AZ278" s="149">
        <f t="shared" si="151"/>
        <v>2087.7600000000002</v>
      </c>
      <c r="BA278" s="150">
        <f t="shared" si="151"/>
        <v>6685.67</v>
      </c>
      <c r="BB278" s="148">
        <f t="shared" si="151"/>
        <v>144</v>
      </c>
      <c r="BC278" s="149">
        <f t="shared" si="151"/>
        <v>91.129999999999981</v>
      </c>
      <c r="BD278" s="149">
        <f t="shared" si="151"/>
        <v>0</v>
      </c>
    </row>
    <row r="279" spans="1:56" ht="19.5" customHeight="1" thickBot="1">
      <c r="B279" s="311"/>
      <c r="C279" s="311" t="s">
        <v>619</v>
      </c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 t="s">
        <v>53</v>
      </c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</row>
    <row r="280" spans="1:56" ht="50.25" customHeight="1" thickBot="1">
      <c r="A280" s="489" t="s">
        <v>1</v>
      </c>
      <c r="B280" s="489" t="s">
        <v>2</v>
      </c>
      <c r="C280" s="489" t="s">
        <v>609</v>
      </c>
      <c r="D280" s="489" t="s">
        <v>3</v>
      </c>
      <c r="E280" s="489" t="s">
        <v>4</v>
      </c>
      <c r="F280" s="489" t="s">
        <v>610</v>
      </c>
      <c r="G280" s="489" t="s">
        <v>5</v>
      </c>
      <c r="H280" s="489" t="s">
        <v>6</v>
      </c>
      <c r="I280" s="491" t="s">
        <v>7</v>
      </c>
      <c r="J280" s="492"/>
      <c r="K280" s="493"/>
      <c r="L280" s="491" t="s">
        <v>8</v>
      </c>
      <c r="M280" s="492"/>
      <c r="N280" s="493"/>
      <c r="O280" s="491" t="s">
        <v>9</v>
      </c>
      <c r="P280" s="492"/>
      <c r="Q280" s="492"/>
      <c r="R280" s="493"/>
      <c r="S280" s="4" t="s">
        <v>10</v>
      </c>
      <c r="T280" s="494" t="s">
        <v>11</v>
      </c>
      <c r="U280" s="495"/>
      <c r="V280" s="495"/>
      <c r="W280" s="496"/>
      <c r="X280" s="497" t="s">
        <v>12</v>
      </c>
      <c r="Y280" s="497" t="s">
        <v>13</v>
      </c>
      <c r="Z280" s="499" t="s">
        <v>14</v>
      </c>
      <c r="AA280" s="5" t="s">
        <v>15</v>
      </c>
      <c r="AB280" s="501" t="s">
        <v>16</v>
      </c>
      <c r="AC280" s="503" t="s">
        <v>17</v>
      </c>
      <c r="AD280" s="499" t="s">
        <v>18</v>
      </c>
      <c r="AE280" s="480" t="s">
        <v>19</v>
      </c>
      <c r="AF280" s="474" t="s">
        <v>20</v>
      </c>
      <c r="AG280" s="476" t="s">
        <v>21</v>
      </c>
      <c r="AH280" s="478" t="s">
        <v>22</v>
      </c>
      <c r="AI280" s="480" t="s">
        <v>23</v>
      </c>
      <c r="AJ280" s="482" t="s">
        <v>24</v>
      </c>
      <c r="AK280" s="483"/>
      <c r="AL280" s="484" t="s">
        <v>25</v>
      </c>
      <c r="AM280" s="485"/>
      <c r="AN280" s="484" t="s">
        <v>26</v>
      </c>
      <c r="AO280" s="485"/>
      <c r="AP280" s="482" t="s">
        <v>27</v>
      </c>
      <c r="AQ280" s="483"/>
      <c r="AR280" s="484" t="s">
        <v>28</v>
      </c>
      <c r="AS280" s="485"/>
      <c r="AT280" s="453" t="s">
        <v>29</v>
      </c>
      <c r="AU280" s="454"/>
      <c r="AV280" s="454"/>
      <c r="AW280" s="454"/>
      <c r="AX280" s="455"/>
      <c r="AY280" s="6" t="s">
        <v>30</v>
      </c>
      <c r="AZ280" s="405" t="s">
        <v>31</v>
      </c>
      <c r="BA280" s="405" t="s">
        <v>32</v>
      </c>
      <c r="BB280" s="456" t="s">
        <v>33</v>
      </c>
      <c r="BC280" s="457"/>
      <c r="BD280" s="394" t="s">
        <v>34</v>
      </c>
    </row>
    <row r="281" spans="1:56" ht="86.25" customHeight="1" thickBot="1">
      <c r="A281" s="490"/>
      <c r="B281" s="490"/>
      <c r="C281" s="490"/>
      <c r="D281" s="490"/>
      <c r="E281" s="490"/>
      <c r="F281" s="490"/>
      <c r="G281" s="490"/>
      <c r="H281" s="490"/>
      <c r="I281" s="7" t="s">
        <v>35</v>
      </c>
      <c r="J281" s="8" t="s">
        <v>36</v>
      </c>
      <c r="K281" s="9" t="s">
        <v>37</v>
      </c>
      <c r="L281" s="7" t="s">
        <v>611</v>
      </c>
      <c r="M281" s="8" t="s">
        <v>36</v>
      </c>
      <c r="N281" s="9" t="s">
        <v>37</v>
      </c>
      <c r="O281" s="7" t="s">
        <v>612</v>
      </c>
      <c r="P281" s="8" t="s">
        <v>38</v>
      </c>
      <c r="Q281" s="8" t="s">
        <v>39</v>
      </c>
      <c r="R281" s="9" t="s">
        <v>40</v>
      </c>
      <c r="S281" s="10" t="s">
        <v>41</v>
      </c>
      <c r="T281" s="406" t="s">
        <v>42</v>
      </c>
      <c r="U281" s="406" t="s">
        <v>43</v>
      </c>
      <c r="V281" s="406" t="s">
        <v>44</v>
      </c>
      <c r="W281" s="406" t="s">
        <v>45</v>
      </c>
      <c r="X281" s="498"/>
      <c r="Y281" s="498"/>
      <c r="Z281" s="500"/>
      <c r="AA281" s="11" t="s">
        <v>41</v>
      </c>
      <c r="AB281" s="502"/>
      <c r="AC281" s="504"/>
      <c r="AD281" s="500"/>
      <c r="AE281" s="481"/>
      <c r="AF281" s="475"/>
      <c r="AG281" s="477"/>
      <c r="AH281" s="479"/>
      <c r="AI281" s="481"/>
      <c r="AJ281" s="12" t="s">
        <v>46</v>
      </c>
      <c r="AK281" s="399" t="s">
        <v>47</v>
      </c>
      <c r="AL281" s="12" t="s">
        <v>46</v>
      </c>
      <c r="AM281" s="399" t="s">
        <v>47</v>
      </c>
      <c r="AN281" s="12" t="s">
        <v>46</v>
      </c>
      <c r="AO281" s="399" t="s">
        <v>47</v>
      </c>
      <c r="AP281" s="12" t="s">
        <v>46</v>
      </c>
      <c r="AQ281" s="13" t="s">
        <v>47</v>
      </c>
      <c r="AR281" s="12" t="s">
        <v>46</v>
      </c>
      <c r="AS281" s="399" t="s">
        <v>47</v>
      </c>
      <c r="AT281" s="400" t="s">
        <v>48</v>
      </c>
      <c r="AU281" s="401" t="s">
        <v>49</v>
      </c>
      <c r="AV281" s="401" t="s">
        <v>50</v>
      </c>
      <c r="AW281" s="401" t="s">
        <v>51</v>
      </c>
      <c r="AX281" s="402" t="s">
        <v>52</v>
      </c>
      <c r="AY281" s="14" t="s">
        <v>41</v>
      </c>
      <c r="AZ281" s="14" t="s">
        <v>41</v>
      </c>
      <c r="BA281" s="14" t="s">
        <v>41</v>
      </c>
      <c r="BB281" s="15" t="s">
        <v>46</v>
      </c>
      <c r="BC281" s="16" t="s">
        <v>53</v>
      </c>
      <c r="BD281" s="17" t="s">
        <v>41</v>
      </c>
    </row>
    <row r="282" spans="1:56">
      <c r="A282" s="434" t="s">
        <v>423</v>
      </c>
      <c r="B282" s="431" t="s">
        <v>105</v>
      </c>
      <c r="C282" s="418" t="s">
        <v>424</v>
      </c>
      <c r="D282" s="419" t="s">
        <v>425</v>
      </c>
      <c r="E282" s="55">
        <v>1</v>
      </c>
      <c r="F282" s="419" t="s">
        <v>425</v>
      </c>
      <c r="G282" s="375">
        <v>185</v>
      </c>
      <c r="H282" s="375">
        <v>650</v>
      </c>
      <c r="I282" s="366">
        <v>256</v>
      </c>
      <c r="J282" s="366">
        <v>192</v>
      </c>
      <c r="K282" s="366">
        <v>140</v>
      </c>
      <c r="L282" s="367">
        <v>0</v>
      </c>
      <c r="M282" s="367">
        <v>0</v>
      </c>
      <c r="N282" s="56">
        <v>0</v>
      </c>
      <c r="O282" s="98">
        <f t="shared" ref="O282:O300" si="152">I282+L282</f>
        <v>256</v>
      </c>
      <c r="P282" s="98">
        <f t="shared" ref="P282:Q300" si="153">M282+J282</f>
        <v>192</v>
      </c>
      <c r="Q282" s="98">
        <f t="shared" si="153"/>
        <v>140</v>
      </c>
      <c r="R282" s="98">
        <f t="shared" ref="R282:R300" si="154">SUM(O282:Q282)</f>
        <v>588</v>
      </c>
      <c r="S282" s="72">
        <v>0</v>
      </c>
      <c r="T282" s="56">
        <v>256</v>
      </c>
      <c r="U282" s="72">
        <v>3.7</v>
      </c>
      <c r="V282" s="56">
        <v>0</v>
      </c>
      <c r="W282" s="72">
        <v>0</v>
      </c>
      <c r="X282" s="56">
        <v>9</v>
      </c>
      <c r="Y282" s="56">
        <v>6</v>
      </c>
      <c r="Z282" s="368">
        <v>62</v>
      </c>
      <c r="AA282" s="367"/>
      <c r="AB282" s="26">
        <f t="shared" ref="AB282:AC300" si="155">Z282+R282</f>
        <v>650</v>
      </c>
      <c r="AC282" s="88">
        <f t="shared" si="155"/>
        <v>0</v>
      </c>
      <c r="AD282" s="367">
        <v>185</v>
      </c>
      <c r="AE282" s="57">
        <f t="shared" ref="AE282:AE300" si="156">AD282/G282*100</f>
        <v>100</v>
      </c>
      <c r="AF282" s="367">
        <v>1</v>
      </c>
      <c r="AG282" s="367">
        <v>0</v>
      </c>
      <c r="AH282" s="367">
        <v>0</v>
      </c>
      <c r="AI282" s="367">
        <v>0</v>
      </c>
      <c r="AJ282" s="54">
        <v>15</v>
      </c>
      <c r="AK282" s="413">
        <v>7.4999999999999997E-2</v>
      </c>
      <c r="AL282" s="369">
        <v>0</v>
      </c>
      <c r="AM282" s="369">
        <v>0</v>
      </c>
      <c r="AN282" s="369">
        <v>0</v>
      </c>
      <c r="AO282" s="369">
        <v>0</v>
      </c>
      <c r="AP282" s="369">
        <v>105</v>
      </c>
      <c r="AQ282" s="369">
        <v>76.58</v>
      </c>
      <c r="AR282" s="98">
        <f t="shared" ref="AR282:AS300" si="157">AP282+AN282+AL282+AJ282</f>
        <v>120</v>
      </c>
      <c r="AS282" s="46">
        <f t="shared" si="157"/>
        <v>76.655000000000001</v>
      </c>
      <c r="AT282" s="370">
        <v>8.7200000000000006</v>
      </c>
      <c r="AU282" s="370"/>
      <c r="AV282" s="370">
        <v>7.43</v>
      </c>
      <c r="AW282" s="370">
        <v>10.19</v>
      </c>
      <c r="AX282" s="100">
        <f t="shared" ref="AX282:AX300" si="158">SUM(AT282:AW282)</f>
        <v>26.339999999999996</v>
      </c>
      <c r="AY282" s="57">
        <f t="shared" ref="AY282:AY300" si="159">AX282+AS282</f>
        <v>102.995</v>
      </c>
      <c r="AZ282" s="58">
        <v>82.11</v>
      </c>
      <c r="BA282" s="90">
        <f t="shared" ref="BA282:BA300" si="160">AZ282+AY282</f>
        <v>185.10500000000002</v>
      </c>
      <c r="BB282" s="58">
        <v>1</v>
      </c>
      <c r="BC282" s="55">
        <v>1.1499999999999999</v>
      </c>
      <c r="BD282" s="55">
        <v>0</v>
      </c>
    </row>
    <row r="283" spans="1:56" ht="17.25" customHeight="1">
      <c r="A283" s="434" t="s">
        <v>423</v>
      </c>
      <c r="B283" s="431" t="s">
        <v>105</v>
      </c>
      <c r="C283" s="427" t="s">
        <v>424</v>
      </c>
      <c r="D283" s="428" t="s">
        <v>425</v>
      </c>
      <c r="E283" s="44">
        <v>2</v>
      </c>
      <c r="F283" s="419" t="s">
        <v>98</v>
      </c>
      <c r="G283" s="375">
        <v>107</v>
      </c>
      <c r="H283" s="375">
        <v>374</v>
      </c>
      <c r="I283" s="366">
        <v>221</v>
      </c>
      <c r="J283" s="366">
        <v>62</v>
      </c>
      <c r="K283" s="366">
        <v>42</v>
      </c>
      <c r="L283" s="367">
        <v>0</v>
      </c>
      <c r="M283" s="367">
        <v>0</v>
      </c>
      <c r="N283" s="56">
        <v>0</v>
      </c>
      <c r="O283" s="98">
        <f t="shared" si="152"/>
        <v>221</v>
      </c>
      <c r="P283" s="98">
        <f t="shared" si="153"/>
        <v>62</v>
      </c>
      <c r="Q283" s="98">
        <f t="shared" si="153"/>
        <v>42</v>
      </c>
      <c r="R283" s="98">
        <f t="shared" si="154"/>
        <v>325</v>
      </c>
      <c r="S283" s="72">
        <v>0</v>
      </c>
      <c r="T283" s="56">
        <v>124</v>
      </c>
      <c r="U283" s="72">
        <v>4.1500000000000004</v>
      </c>
      <c r="V283" s="56">
        <v>97</v>
      </c>
      <c r="W283" s="72">
        <v>1.1000000000000001</v>
      </c>
      <c r="X283" s="56">
        <v>7</v>
      </c>
      <c r="Y283" s="56">
        <v>5</v>
      </c>
      <c r="Z283" s="368">
        <v>39</v>
      </c>
      <c r="AA283" s="367"/>
      <c r="AB283" s="26">
        <f t="shared" si="155"/>
        <v>364</v>
      </c>
      <c r="AC283" s="88">
        <f t="shared" si="155"/>
        <v>0</v>
      </c>
      <c r="AD283" s="367">
        <v>107</v>
      </c>
      <c r="AE283" s="57">
        <f t="shared" si="156"/>
        <v>100</v>
      </c>
      <c r="AF283" s="367">
        <v>2</v>
      </c>
      <c r="AG283" s="367">
        <v>0</v>
      </c>
      <c r="AH283" s="367">
        <v>0</v>
      </c>
      <c r="AI283" s="367">
        <v>0</v>
      </c>
      <c r="AJ283" s="54"/>
      <c r="AK283" s="54"/>
      <c r="AL283" s="369">
        <v>0</v>
      </c>
      <c r="AM283" s="369">
        <v>0</v>
      </c>
      <c r="AN283" s="369">
        <v>0</v>
      </c>
      <c r="AO283" s="369">
        <v>0</v>
      </c>
      <c r="AP283" s="369">
        <v>119</v>
      </c>
      <c r="AQ283" s="369">
        <v>7.87</v>
      </c>
      <c r="AR283" s="98">
        <f t="shared" si="157"/>
        <v>119</v>
      </c>
      <c r="AS283" s="46">
        <f t="shared" si="157"/>
        <v>7.87</v>
      </c>
      <c r="AT283" s="370">
        <v>29.4</v>
      </c>
      <c r="AU283" s="370"/>
      <c r="AV283" s="370">
        <v>0</v>
      </c>
      <c r="AW283" s="370">
        <v>37.74</v>
      </c>
      <c r="AX283" s="100">
        <f t="shared" si="158"/>
        <v>67.14</v>
      </c>
      <c r="AY283" s="57">
        <f t="shared" si="159"/>
        <v>75.010000000000005</v>
      </c>
      <c r="AZ283" s="58">
        <v>66.3</v>
      </c>
      <c r="BA283" s="90">
        <f t="shared" si="160"/>
        <v>141.31</v>
      </c>
      <c r="BB283" s="58"/>
      <c r="BC283" s="55"/>
      <c r="BD283" s="55"/>
    </row>
    <row r="284" spans="1:56" ht="17.25" customHeight="1">
      <c r="A284" s="434" t="s">
        <v>423</v>
      </c>
      <c r="B284" s="431" t="s">
        <v>105</v>
      </c>
      <c r="C284" s="418" t="s">
        <v>424</v>
      </c>
      <c r="D284" s="419" t="s">
        <v>425</v>
      </c>
      <c r="E284" s="55">
        <v>3</v>
      </c>
      <c r="F284" s="419" t="s">
        <v>427</v>
      </c>
      <c r="G284" s="375">
        <v>397</v>
      </c>
      <c r="H284" s="375">
        <v>1392</v>
      </c>
      <c r="I284" s="366">
        <v>565</v>
      </c>
      <c r="J284" s="366">
        <v>118</v>
      </c>
      <c r="K284" s="366">
        <v>171</v>
      </c>
      <c r="L284" s="367">
        <v>0</v>
      </c>
      <c r="M284" s="367">
        <v>0</v>
      </c>
      <c r="N284" s="56">
        <v>0</v>
      </c>
      <c r="O284" s="98">
        <f t="shared" si="152"/>
        <v>565</v>
      </c>
      <c r="P284" s="98">
        <f t="shared" si="153"/>
        <v>118</v>
      </c>
      <c r="Q284" s="98">
        <f t="shared" si="153"/>
        <v>171</v>
      </c>
      <c r="R284" s="98">
        <f t="shared" si="154"/>
        <v>854</v>
      </c>
      <c r="S284" s="72">
        <v>0</v>
      </c>
      <c r="T284" s="56">
        <v>429</v>
      </c>
      <c r="U284" s="72">
        <v>4.5199999999999996</v>
      </c>
      <c r="V284" s="56">
        <v>136</v>
      </c>
      <c r="W284" s="72">
        <v>1.1200000000000001</v>
      </c>
      <c r="X284" s="56">
        <v>7</v>
      </c>
      <c r="Y284" s="56">
        <v>3</v>
      </c>
      <c r="Z284" s="368">
        <v>41</v>
      </c>
      <c r="AA284" s="367"/>
      <c r="AB284" s="26">
        <f t="shared" si="155"/>
        <v>895</v>
      </c>
      <c r="AC284" s="88">
        <f t="shared" si="155"/>
        <v>0</v>
      </c>
      <c r="AD284" s="367">
        <v>397</v>
      </c>
      <c r="AE284" s="57">
        <f t="shared" si="156"/>
        <v>100</v>
      </c>
      <c r="AF284" s="367">
        <v>3</v>
      </c>
      <c r="AG284" s="367">
        <v>33</v>
      </c>
      <c r="AH284" s="367">
        <v>33</v>
      </c>
      <c r="AI284" s="367">
        <v>0</v>
      </c>
      <c r="AJ284" s="54"/>
      <c r="AK284" s="54"/>
      <c r="AL284" s="369">
        <v>0</v>
      </c>
      <c r="AM284" s="369">
        <v>0</v>
      </c>
      <c r="AN284" s="369">
        <v>0</v>
      </c>
      <c r="AO284" s="369">
        <v>0</v>
      </c>
      <c r="AP284" s="369">
        <v>81</v>
      </c>
      <c r="AQ284" s="369">
        <v>1.38</v>
      </c>
      <c r="AR284" s="98">
        <f t="shared" si="157"/>
        <v>81</v>
      </c>
      <c r="AS284" s="46">
        <f t="shared" si="157"/>
        <v>1.38</v>
      </c>
      <c r="AT284" s="370">
        <v>10.01</v>
      </c>
      <c r="AU284" s="370"/>
      <c r="AV284" s="370">
        <v>0</v>
      </c>
      <c r="AW284" s="370">
        <v>13.66</v>
      </c>
      <c r="AX284" s="100">
        <f t="shared" si="158"/>
        <v>23.67</v>
      </c>
      <c r="AY284" s="57">
        <f t="shared" si="159"/>
        <v>25.05</v>
      </c>
      <c r="AZ284" s="58">
        <v>78.98</v>
      </c>
      <c r="BA284" s="90">
        <f t="shared" si="160"/>
        <v>104.03</v>
      </c>
      <c r="BB284" s="58"/>
      <c r="BC284" s="55"/>
      <c r="BD284" s="55"/>
    </row>
    <row r="285" spans="1:56" ht="17.25" customHeight="1">
      <c r="A285" s="434" t="s">
        <v>423</v>
      </c>
      <c r="B285" s="431" t="s">
        <v>105</v>
      </c>
      <c r="C285" s="427" t="s">
        <v>424</v>
      </c>
      <c r="D285" s="428" t="s">
        <v>425</v>
      </c>
      <c r="E285" s="44">
        <v>4</v>
      </c>
      <c r="F285" s="419" t="s">
        <v>428</v>
      </c>
      <c r="G285" s="375">
        <v>902</v>
      </c>
      <c r="H285" s="375">
        <v>3618</v>
      </c>
      <c r="I285" s="366">
        <v>478</v>
      </c>
      <c r="J285" s="366">
        <v>171</v>
      </c>
      <c r="K285" s="366">
        <v>269</v>
      </c>
      <c r="L285" s="367">
        <v>0</v>
      </c>
      <c r="M285" s="367">
        <v>0</v>
      </c>
      <c r="N285" s="56">
        <v>0</v>
      </c>
      <c r="O285" s="98">
        <f t="shared" si="152"/>
        <v>478</v>
      </c>
      <c r="P285" s="98">
        <f t="shared" si="153"/>
        <v>171</v>
      </c>
      <c r="Q285" s="98">
        <f t="shared" si="153"/>
        <v>269</v>
      </c>
      <c r="R285" s="98">
        <f t="shared" si="154"/>
        <v>918</v>
      </c>
      <c r="S285" s="72">
        <v>0</v>
      </c>
      <c r="T285" s="56">
        <v>457</v>
      </c>
      <c r="U285" s="72">
        <v>3.39</v>
      </c>
      <c r="V285" s="56">
        <v>21</v>
      </c>
      <c r="W285" s="72">
        <v>1.75</v>
      </c>
      <c r="X285" s="56">
        <v>21</v>
      </c>
      <c r="Y285" s="56">
        <v>8</v>
      </c>
      <c r="Z285" s="368">
        <v>145</v>
      </c>
      <c r="AA285" s="367"/>
      <c r="AB285" s="26">
        <f t="shared" si="155"/>
        <v>1063</v>
      </c>
      <c r="AC285" s="88">
        <f t="shared" si="155"/>
        <v>0</v>
      </c>
      <c r="AD285" s="367">
        <v>902</v>
      </c>
      <c r="AE285" s="57">
        <f t="shared" si="156"/>
        <v>100</v>
      </c>
      <c r="AF285" s="367">
        <v>4</v>
      </c>
      <c r="AG285" s="367">
        <v>0</v>
      </c>
      <c r="AH285" s="367">
        <v>0</v>
      </c>
      <c r="AI285" s="367">
        <v>0</v>
      </c>
      <c r="AJ285" s="54"/>
      <c r="AK285" s="54"/>
      <c r="AL285" s="369">
        <v>0</v>
      </c>
      <c r="AM285" s="369">
        <v>0</v>
      </c>
      <c r="AN285" s="369">
        <v>0</v>
      </c>
      <c r="AO285" s="369">
        <v>0</v>
      </c>
      <c r="AP285" s="369">
        <v>122</v>
      </c>
      <c r="AQ285" s="369">
        <v>5.92</v>
      </c>
      <c r="AR285" s="98">
        <f t="shared" si="157"/>
        <v>122</v>
      </c>
      <c r="AS285" s="46">
        <f t="shared" si="157"/>
        <v>5.92</v>
      </c>
      <c r="AT285" s="370">
        <v>18.66</v>
      </c>
      <c r="AU285" s="370"/>
      <c r="AV285" s="370">
        <v>0</v>
      </c>
      <c r="AW285" s="370">
        <v>46.65</v>
      </c>
      <c r="AX285" s="100">
        <f t="shared" si="158"/>
        <v>65.31</v>
      </c>
      <c r="AY285" s="57">
        <f t="shared" si="159"/>
        <v>71.23</v>
      </c>
      <c r="AZ285" s="58">
        <v>188.45</v>
      </c>
      <c r="BA285" s="90">
        <f t="shared" si="160"/>
        <v>259.68</v>
      </c>
      <c r="BB285" s="58"/>
      <c r="BC285" s="55"/>
      <c r="BD285" s="55"/>
    </row>
    <row r="286" spans="1:56" ht="17.25" customHeight="1">
      <c r="A286" s="434" t="s">
        <v>423</v>
      </c>
      <c r="B286" s="431" t="s">
        <v>105</v>
      </c>
      <c r="C286" s="427" t="s">
        <v>424</v>
      </c>
      <c r="D286" s="419" t="s">
        <v>620</v>
      </c>
      <c r="E286" s="55">
        <v>5</v>
      </c>
      <c r="F286" s="419" t="s">
        <v>426</v>
      </c>
      <c r="G286" s="375">
        <v>115</v>
      </c>
      <c r="H286" s="375">
        <v>403</v>
      </c>
      <c r="I286" s="130">
        <v>57</v>
      </c>
      <c r="J286" s="130">
        <v>14</v>
      </c>
      <c r="K286" s="130">
        <v>0</v>
      </c>
      <c r="L286" s="130">
        <v>0</v>
      </c>
      <c r="M286" s="130">
        <v>0</v>
      </c>
      <c r="N286" s="130">
        <v>0</v>
      </c>
      <c r="O286" s="98">
        <f t="shared" si="152"/>
        <v>57</v>
      </c>
      <c r="P286" s="98">
        <f t="shared" si="153"/>
        <v>14</v>
      </c>
      <c r="Q286" s="98">
        <f t="shared" si="153"/>
        <v>0</v>
      </c>
      <c r="R286" s="98">
        <f t="shared" si="154"/>
        <v>71</v>
      </c>
      <c r="S286" s="128">
        <v>5.5399999999999998E-3</v>
      </c>
      <c r="T286" s="130">
        <v>0</v>
      </c>
      <c r="U286" s="128">
        <v>0</v>
      </c>
      <c r="V286" s="130">
        <v>54</v>
      </c>
      <c r="W286" s="128">
        <v>3.5000000000000001E-3</v>
      </c>
      <c r="X286" s="56"/>
      <c r="Y286" s="56"/>
      <c r="Z286" s="435">
        <v>37</v>
      </c>
      <c r="AA286" s="128">
        <v>0</v>
      </c>
      <c r="AB286" s="26">
        <f t="shared" si="155"/>
        <v>108</v>
      </c>
      <c r="AC286" s="88">
        <f t="shared" si="155"/>
        <v>5.5399999999999998E-3</v>
      </c>
      <c r="AD286" s="130">
        <v>88</v>
      </c>
      <c r="AE286" s="57">
        <f t="shared" si="156"/>
        <v>76.521739130434781</v>
      </c>
      <c r="AF286" s="367"/>
      <c r="AG286" s="367">
        <v>0</v>
      </c>
      <c r="AH286" s="367">
        <v>0</v>
      </c>
      <c r="AI286" s="367">
        <v>0</v>
      </c>
      <c r="AJ286" s="54"/>
      <c r="AK286" s="54"/>
      <c r="AL286" s="369">
        <v>0</v>
      </c>
      <c r="AM286" s="369">
        <v>0</v>
      </c>
      <c r="AN286" s="130">
        <v>0</v>
      </c>
      <c r="AO286" s="128">
        <v>0</v>
      </c>
      <c r="AP286" s="130">
        <v>0</v>
      </c>
      <c r="AQ286" s="128">
        <v>0</v>
      </c>
      <c r="AR286" s="98">
        <f t="shared" si="157"/>
        <v>0</v>
      </c>
      <c r="AS286" s="46">
        <f t="shared" si="157"/>
        <v>0</v>
      </c>
      <c r="AT286" s="370"/>
      <c r="AU286" s="370"/>
      <c r="AV286" s="370"/>
      <c r="AW286" s="370"/>
      <c r="AX286" s="100">
        <f t="shared" si="158"/>
        <v>0</v>
      </c>
      <c r="AY286" s="57">
        <f t="shared" si="159"/>
        <v>0</v>
      </c>
      <c r="AZ286" s="58"/>
      <c r="BA286" s="90">
        <f t="shared" si="160"/>
        <v>0</v>
      </c>
      <c r="BB286" s="58"/>
      <c r="BC286" s="55"/>
      <c r="BD286" s="55"/>
    </row>
    <row r="287" spans="1:56" ht="17.25" customHeight="1">
      <c r="A287" s="434" t="s">
        <v>423</v>
      </c>
      <c r="B287" s="431" t="s">
        <v>105</v>
      </c>
      <c r="C287" s="418" t="s">
        <v>424</v>
      </c>
      <c r="D287" s="419" t="s">
        <v>429</v>
      </c>
      <c r="E287" s="44">
        <v>6</v>
      </c>
      <c r="F287" s="419" t="s">
        <v>430</v>
      </c>
      <c r="G287" s="375">
        <v>385</v>
      </c>
      <c r="H287" s="375">
        <v>1351</v>
      </c>
      <c r="I287" s="366">
        <v>102</v>
      </c>
      <c r="J287" s="366">
        <v>7</v>
      </c>
      <c r="K287" s="366">
        <v>8</v>
      </c>
      <c r="L287" s="55">
        <v>0</v>
      </c>
      <c r="M287" s="55">
        <v>0</v>
      </c>
      <c r="N287" s="55">
        <v>0</v>
      </c>
      <c r="O287" s="98">
        <f t="shared" si="152"/>
        <v>102</v>
      </c>
      <c r="P287" s="98">
        <f t="shared" si="153"/>
        <v>7</v>
      </c>
      <c r="Q287" s="98">
        <f t="shared" si="153"/>
        <v>8</v>
      </c>
      <c r="R287" s="98">
        <f t="shared" si="154"/>
        <v>117</v>
      </c>
      <c r="S287" s="56">
        <v>0.47</v>
      </c>
      <c r="T287" s="56">
        <v>66</v>
      </c>
      <c r="U287" s="128">
        <v>0.01</v>
      </c>
      <c r="V287" s="56">
        <v>36</v>
      </c>
      <c r="W287" s="128">
        <v>0.12</v>
      </c>
      <c r="X287" s="56"/>
      <c r="Y287" s="56"/>
      <c r="Z287" s="88">
        <v>35</v>
      </c>
      <c r="AA287" s="367"/>
      <c r="AB287" s="26">
        <f t="shared" si="155"/>
        <v>152</v>
      </c>
      <c r="AC287" s="88">
        <f t="shared" si="155"/>
        <v>0.47</v>
      </c>
      <c r="AD287" s="367">
        <v>111</v>
      </c>
      <c r="AE287" s="57">
        <f t="shared" si="156"/>
        <v>28.831168831168831</v>
      </c>
      <c r="AF287" s="367"/>
      <c r="AG287" s="367">
        <v>69</v>
      </c>
      <c r="AH287" s="367">
        <v>68</v>
      </c>
      <c r="AI287" s="367">
        <v>0</v>
      </c>
      <c r="AJ287" s="54"/>
      <c r="AK287" s="54"/>
      <c r="AL287" s="369">
        <v>0</v>
      </c>
      <c r="AM287" s="369">
        <v>0</v>
      </c>
      <c r="AN287" s="130">
        <v>0</v>
      </c>
      <c r="AO287" s="130">
        <v>0</v>
      </c>
      <c r="AP287" s="130">
        <v>20</v>
      </c>
      <c r="AQ287" s="128">
        <v>0.5</v>
      </c>
      <c r="AR287" s="98">
        <f t="shared" si="157"/>
        <v>20</v>
      </c>
      <c r="AS287" s="46">
        <f t="shared" si="157"/>
        <v>0.5</v>
      </c>
      <c r="AT287" s="370"/>
      <c r="AU287" s="370"/>
      <c r="AV287" s="370"/>
      <c r="AW287" s="370"/>
      <c r="AX287" s="100">
        <f t="shared" si="158"/>
        <v>0</v>
      </c>
      <c r="AY287" s="57">
        <f t="shared" si="159"/>
        <v>0.5</v>
      </c>
      <c r="AZ287" s="58"/>
      <c r="BA287" s="90">
        <f t="shared" si="160"/>
        <v>0.5</v>
      </c>
      <c r="BB287" s="58"/>
      <c r="BC287" s="55"/>
      <c r="BD287" s="55"/>
    </row>
    <row r="288" spans="1:56" ht="17.25" customHeight="1">
      <c r="A288" s="417" t="s">
        <v>423</v>
      </c>
      <c r="B288" s="431" t="s">
        <v>105</v>
      </c>
      <c r="C288" s="418" t="s">
        <v>424</v>
      </c>
      <c r="D288" s="419" t="s">
        <v>431</v>
      </c>
      <c r="E288" s="55">
        <v>7</v>
      </c>
      <c r="F288" s="419" t="s">
        <v>432</v>
      </c>
      <c r="G288" s="375">
        <v>216</v>
      </c>
      <c r="H288" s="375">
        <v>758</v>
      </c>
      <c r="I288" s="366">
        <v>0</v>
      </c>
      <c r="J288" s="366">
        <v>0</v>
      </c>
      <c r="K288" s="366">
        <v>0</v>
      </c>
      <c r="L288" s="130">
        <v>0</v>
      </c>
      <c r="M288" s="130">
        <v>0</v>
      </c>
      <c r="N288" s="130">
        <v>0</v>
      </c>
      <c r="O288" s="98">
        <f t="shared" si="152"/>
        <v>0</v>
      </c>
      <c r="P288" s="98">
        <f t="shared" si="153"/>
        <v>0</v>
      </c>
      <c r="Q288" s="98">
        <f t="shared" si="153"/>
        <v>0</v>
      </c>
      <c r="R288" s="98">
        <f t="shared" si="154"/>
        <v>0</v>
      </c>
      <c r="S288" s="130"/>
      <c r="T288" s="130">
        <v>0</v>
      </c>
      <c r="U288" s="130"/>
      <c r="V288" s="55">
        <v>0</v>
      </c>
      <c r="W288" s="130"/>
      <c r="X288" s="130"/>
      <c r="Y288" s="130"/>
      <c r="Z288" s="435">
        <v>0</v>
      </c>
      <c r="AA288" s="130"/>
      <c r="AB288" s="26">
        <f t="shared" si="155"/>
        <v>0</v>
      </c>
      <c r="AC288" s="88">
        <f t="shared" si="155"/>
        <v>0</v>
      </c>
      <c r="AD288" s="367">
        <v>0</v>
      </c>
      <c r="AE288" s="57">
        <f t="shared" si="156"/>
        <v>0</v>
      </c>
      <c r="AF288" s="367"/>
      <c r="AG288" s="367">
        <v>0</v>
      </c>
      <c r="AH288" s="367">
        <v>0</v>
      </c>
      <c r="AI288" s="130"/>
      <c r="AJ288" s="54"/>
      <c r="AK288" s="54"/>
      <c r="AL288" s="369">
        <v>0</v>
      </c>
      <c r="AM288" s="369">
        <v>0</v>
      </c>
      <c r="AN288" s="369">
        <v>0</v>
      </c>
      <c r="AO288" s="369">
        <v>0</v>
      </c>
      <c r="AP288" s="369">
        <v>0</v>
      </c>
      <c r="AQ288" s="369">
        <v>0</v>
      </c>
      <c r="AR288" s="98">
        <f t="shared" si="157"/>
        <v>0</v>
      </c>
      <c r="AS288" s="46">
        <f t="shared" si="157"/>
        <v>0</v>
      </c>
      <c r="AT288" s="370"/>
      <c r="AU288" s="370"/>
      <c r="AV288" s="370"/>
      <c r="AW288" s="370"/>
      <c r="AX288" s="100">
        <f t="shared" si="158"/>
        <v>0</v>
      </c>
      <c r="AY288" s="57">
        <f t="shared" si="159"/>
        <v>0</v>
      </c>
      <c r="AZ288" s="58">
        <v>0</v>
      </c>
      <c r="BA288" s="90">
        <f t="shared" si="160"/>
        <v>0</v>
      </c>
      <c r="BB288" s="58"/>
      <c r="BC288" s="55"/>
      <c r="BD288" s="55"/>
    </row>
    <row r="289" spans="1:56">
      <c r="A289" s="417" t="s">
        <v>423</v>
      </c>
      <c r="B289" s="431" t="s">
        <v>105</v>
      </c>
      <c r="C289" s="418" t="s">
        <v>424</v>
      </c>
      <c r="D289" s="419" t="s">
        <v>431</v>
      </c>
      <c r="E289" s="44">
        <v>8</v>
      </c>
      <c r="F289" s="419" t="s">
        <v>433</v>
      </c>
      <c r="G289" s="375">
        <v>327</v>
      </c>
      <c r="H289" s="375">
        <v>1149</v>
      </c>
      <c r="I289" s="366">
        <v>60</v>
      </c>
      <c r="J289" s="366">
        <v>1</v>
      </c>
      <c r="K289" s="366">
        <v>39</v>
      </c>
      <c r="L289" s="130">
        <v>0</v>
      </c>
      <c r="M289" s="130">
        <v>0</v>
      </c>
      <c r="N289" s="130">
        <v>0</v>
      </c>
      <c r="O289" s="98">
        <f t="shared" si="152"/>
        <v>60</v>
      </c>
      <c r="P289" s="98">
        <f t="shared" si="153"/>
        <v>1</v>
      </c>
      <c r="Q289" s="98">
        <f t="shared" si="153"/>
        <v>39</v>
      </c>
      <c r="R289" s="98">
        <f t="shared" si="154"/>
        <v>100</v>
      </c>
      <c r="S289" s="130"/>
      <c r="T289" s="130">
        <v>51</v>
      </c>
      <c r="U289" s="130"/>
      <c r="V289" s="55">
        <v>9</v>
      </c>
      <c r="W289" s="130"/>
      <c r="X289" s="130"/>
      <c r="Y289" s="130"/>
      <c r="Z289" s="435">
        <v>42</v>
      </c>
      <c r="AA289" s="130"/>
      <c r="AB289" s="26">
        <f t="shared" si="155"/>
        <v>142</v>
      </c>
      <c r="AC289" s="88">
        <f t="shared" si="155"/>
        <v>0</v>
      </c>
      <c r="AD289" s="367">
        <v>111</v>
      </c>
      <c r="AE289" s="57">
        <f t="shared" si="156"/>
        <v>33.944954128440372</v>
      </c>
      <c r="AF289" s="367"/>
      <c r="AG289" s="367">
        <v>54</v>
      </c>
      <c r="AH289" s="367">
        <v>54</v>
      </c>
      <c r="AI289" s="130"/>
      <c r="AJ289" s="54"/>
      <c r="AK289" s="54"/>
      <c r="AL289" s="369">
        <v>0</v>
      </c>
      <c r="AM289" s="369">
        <v>0</v>
      </c>
      <c r="AN289" s="369">
        <v>0</v>
      </c>
      <c r="AO289" s="369">
        <v>0</v>
      </c>
      <c r="AP289" s="369">
        <v>0</v>
      </c>
      <c r="AQ289" s="369">
        <v>0</v>
      </c>
      <c r="AR289" s="98">
        <f t="shared" si="157"/>
        <v>0</v>
      </c>
      <c r="AS289" s="46">
        <f t="shared" si="157"/>
        <v>0</v>
      </c>
      <c r="AT289" s="370"/>
      <c r="AU289" s="370"/>
      <c r="AV289" s="370"/>
      <c r="AW289" s="370"/>
      <c r="AX289" s="100">
        <f t="shared" si="158"/>
        <v>0</v>
      </c>
      <c r="AY289" s="57">
        <f t="shared" si="159"/>
        <v>0</v>
      </c>
      <c r="AZ289" s="58">
        <v>0</v>
      </c>
      <c r="BA289" s="90">
        <f t="shared" si="160"/>
        <v>0</v>
      </c>
      <c r="BB289" s="58"/>
      <c r="BC289" s="55"/>
      <c r="BD289" s="55"/>
    </row>
    <row r="290" spans="1:56">
      <c r="A290" s="417" t="s">
        <v>423</v>
      </c>
      <c r="B290" s="431" t="s">
        <v>105</v>
      </c>
      <c r="C290" s="427" t="s">
        <v>424</v>
      </c>
      <c r="D290" s="428" t="s">
        <v>431</v>
      </c>
      <c r="E290" s="55">
        <v>9</v>
      </c>
      <c r="F290" s="419" t="s">
        <v>434</v>
      </c>
      <c r="G290" s="375">
        <v>163</v>
      </c>
      <c r="H290" s="375">
        <v>573</v>
      </c>
      <c r="I290" s="366">
        <v>0</v>
      </c>
      <c r="J290" s="366">
        <v>0</v>
      </c>
      <c r="K290" s="366">
        <v>0</v>
      </c>
      <c r="L290" s="130">
        <v>0</v>
      </c>
      <c r="M290" s="130">
        <v>0</v>
      </c>
      <c r="N290" s="130">
        <v>0</v>
      </c>
      <c r="O290" s="98">
        <f t="shared" si="152"/>
        <v>0</v>
      </c>
      <c r="P290" s="98">
        <f t="shared" si="153"/>
        <v>0</v>
      </c>
      <c r="Q290" s="98">
        <f t="shared" si="153"/>
        <v>0</v>
      </c>
      <c r="R290" s="98">
        <f t="shared" si="154"/>
        <v>0</v>
      </c>
      <c r="S290" s="130"/>
      <c r="T290" s="130">
        <v>0</v>
      </c>
      <c r="U290" s="130"/>
      <c r="V290" s="56">
        <v>0</v>
      </c>
      <c r="W290" s="130"/>
      <c r="X290" s="130"/>
      <c r="Y290" s="130"/>
      <c r="Z290" s="435">
        <v>0</v>
      </c>
      <c r="AA290" s="130"/>
      <c r="AB290" s="26">
        <f t="shared" si="155"/>
        <v>0</v>
      </c>
      <c r="AC290" s="88">
        <f t="shared" si="155"/>
        <v>0</v>
      </c>
      <c r="AD290" s="367">
        <v>0</v>
      </c>
      <c r="AE290" s="57">
        <f t="shared" si="156"/>
        <v>0</v>
      </c>
      <c r="AF290" s="367"/>
      <c r="AG290" s="367"/>
      <c r="AH290" s="367"/>
      <c r="AI290" s="130"/>
      <c r="AJ290" s="54"/>
      <c r="AK290" s="54"/>
      <c r="AL290" s="369">
        <v>0</v>
      </c>
      <c r="AM290" s="369">
        <v>0</v>
      </c>
      <c r="AN290" s="369">
        <v>0</v>
      </c>
      <c r="AO290" s="369">
        <v>0</v>
      </c>
      <c r="AP290" s="369">
        <v>0</v>
      </c>
      <c r="AQ290" s="369">
        <v>0</v>
      </c>
      <c r="AR290" s="98">
        <f t="shared" si="157"/>
        <v>0</v>
      </c>
      <c r="AS290" s="46">
        <f t="shared" si="157"/>
        <v>0</v>
      </c>
      <c r="AT290" s="370"/>
      <c r="AU290" s="370"/>
      <c r="AV290" s="370"/>
      <c r="AW290" s="370"/>
      <c r="AX290" s="100">
        <f t="shared" si="158"/>
        <v>0</v>
      </c>
      <c r="AY290" s="57">
        <f t="shared" si="159"/>
        <v>0</v>
      </c>
      <c r="AZ290" s="58"/>
      <c r="BA290" s="90">
        <f t="shared" si="160"/>
        <v>0</v>
      </c>
      <c r="BB290" s="58"/>
      <c r="BC290" s="55"/>
      <c r="BD290" s="55"/>
    </row>
    <row r="291" spans="1:56">
      <c r="A291" s="417" t="s">
        <v>423</v>
      </c>
      <c r="B291" s="431" t="s">
        <v>105</v>
      </c>
      <c r="C291" s="418" t="s">
        <v>424</v>
      </c>
      <c r="D291" s="419" t="s">
        <v>435</v>
      </c>
      <c r="E291" s="44">
        <v>10</v>
      </c>
      <c r="F291" s="419" t="s">
        <v>436</v>
      </c>
      <c r="G291" s="375">
        <v>316</v>
      </c>
      <c r="H291" s="375">
        <v>1110</v>
      </c>
      <c r="I291" s="366">
        <v>926</v>
      </c>
      <c r="J291" s="366">
        <v>101</v>
      </c>
      <c r="K291" s="366">
        <v>941</v>
      </c>
      <c r="L291" s="55">
        <v>136</v>
      </c>
      <c r="M291" s="55">
        <v>6</v>
      </c>
      <c r="N291" s="55">
        <v>15</v>
      </c>
      <c r="O291" s="98">
        <f t="shared" si="152"/>
        <v>1062</v>
      </c>
      <c r="P291" s="98">
        <f t="shared" si="153"/>
        <v>107</v>
      </c>
      <c r="Q291" s="98">
        <f t="shared" si="153"/>
        <v>956</v>
      </c>
      <c r="R291" s="98">
        <f t="shared" si="154"/>
        <v>2125</v>
      </c>
      <c r="S291" s="72">
        <v>0</v>
      </c>
      <c r="T291" s="56">
        <v>53</v>
      </c>
      <c r="U291" s="72"/>
      <c r="V291" s="56">
        <v>873</v>
      </c>
      <c r="W291" s="56"/>
      <c r="X291" s="56"/>
      <c r="Y291" s="56"/>
      <c r="Z291" s="88">
        <v>420</v>
      </c>
      <c r="AA291" s="372">
        <v>1</v>
      </c>
      <c r="AB291" s="26">
        <f t="shared" si="155"/>
        <v>2545</v>
      </c>
      <c r="AC291" s="88">
        <f t="shared" si="155"/>
        <v>1</v>
      </c>
      <c r="AD291" s="367">
        <v>316</v>
      </c>
      <c r="AE291" s="57">
        <f t="shared" si="156"/>
        <v>100</v>
      </c>
      <c r="AF291" s="367">
        <v>5</v>
      </c>
      <c r="AG291" s="367">
        <v>658</v>
      </c>
      <c r="AH291" s="367">
        <v>658</v>
      </c>
      <c r="AI291" s="367">
        <v>123</v>
      </c>
      <c r="AJ291" s="54"/>
      <c r="AK291" s="54"/>
      <c r="AL291" s="369">
        <v>0</v>
      </c>
      <c r="AM291" s="369">
        <v>0</v>
      </c>
      <c r="AN291" s="369">
        <v>5</v>
      </c>
      <c r="AO291" s="369">
        <v>0.5</v>
      </c>
      <c r="AP291" s="369">
        <v>4</v>
      </c>
      <c r="AQ291" s="369">
        <v>1</v>
      </c>
      <c r="AR291" s="98">
        <f t="shared" si="157"/>
        <v>9</v>
      </c>
      <c r="AS291" s="46">
        <f t="shared" si="157"/>
        <v>1.5</v>
      </c>
      <c r="AT291" s="369">
        <v>111</v>
      </c>
      <c r="AU291" s="369">
        <v>0</v>
      </c>
      <c r="AV291" s="369">
        <v>0</v>
      </c>
      <c r="AW291" s="369">
        <v>25</v>
      </c>
      <c r="AX291" s="100">
        <f t="shared" si="158"/>
        <v>136</v>
      </c>
      <c r="AY291" s="57">
        <f t="shared" si="159"/>
        <v>137.5</v>
      </c>
      <c r="AZ291" s="55">
        <v>113.8</v>
      </c>
      <c r="BA291" s="90">
        <f t="shared" si="160"/>
        <v>251.3</v>
      </c>
      <c r="BB291" s="58"/>
      <c r="BC291" s="55"/>
      <c r="BD291" s="55"/>
    </row>
    <row r="292" spans="1:56">
      <c r="A292" s="417" t="s">
        <v>423</v>
      </c>
      <c r="B292" s="431" t="s">
        <v>105</v>
      </c>
      <c r="C292" s="418" t="s">
        <v>424</v>
      </c>
      <c r="D292" s="419" t="s">
        <v>437</v>
      </c>
      <c r="E292" s="55">
        <v>11</v>
      </c>
      <c r="F292" s="436" t="s">
        <v>438</v>
      </c>
      <c r="G292" s="375">
        <v>134</v>
      </c>
      <c r="H292" s="375">
        <v>470</v>
      </c>
      <c r="I292" s="366">
        <v>21</v>
      </c>
      <c r="J292" s="366">
        <v>67</v>
      </c>
      <c r="K292" s="366">
        <v>238</v>
      </c>
      <c r="L292" s="130">
        <v>0</v>
      </c>
      <c r="M292" s="130">
        <v>0</v>
      </c>
      <c r="N292" s="130">
        <v>0</v>
      </c>
      <c r="O292" s="98">
        <f t="shared" si="152"/>
        <v>21</v>
      </c>
      <c r="P292" s="98">
        <f t="shared" si="153"/>
        <v>67</v>
      </c>
      <c r="Q292" s="98">
        <f t="shared" si="153"/>
        <v>238</v>
      </c>
      <c r="R292" s="98">
        <f t="shared" si="154"/>
        <v>326</v>
      </c>
      <c r="S292" s="130"/>
      <c r="T292" s="130">
        <v>21</v>
      </c>
      <c r="U292" s="128"/>
      <c r="V292" s="130">
        <v>0</v>
      </c>
      <c r="W292" s="128"/>
      <c r="X292" s="130"/>
      <c r="Y292" s="130"/>
      <c r="Z292" s="89">
        <v>144</v>
      </c>
      <c r="AA292" s="130"/>
      <c r="AB292" s="26">
        <f t="shared" si="155"/>
        <v>470</v>
      </c>
      <c r="AC292" s="88">
        <f t="shared" si="155"/>
        <v>0</v>
      </c>
      <c r="AD292" s="367">
        <v>134</v>
      </c>
      <c r="AE292" s="57">
        <f t="shared" si="156"/>
        <v>100</v>
      </c>
      <c r="AF292" s="367">
        <v>6</v>
      </c>
      <c r="AG292" s="367">
        <v>0</v>
      </c>
      <c r="AH292" s="367">
        <v>0</v>
      </c>
      <c r="AI292" s="130"/>
      <c r="AJ292" s="54"/>
      <c r="AK292" s="54"/>
      <c r="AL292" s="130"/>
      <c r="AM292" s="130"/>
      <c r="AN292" s="130"/>
      <c r="AO292" s="369">
        <v>0</v>
      </c>
      <c r="AP292" s="130">
        <v>5</v>
      </c>
      <c r="AQ292" s="130">
        <v>0.22</v>
      </c>
      <c r="AR292" s="98">
        <f t="shared" si="157"/>
        <v>5</v>
      </c>
      <c r="AS292" s="46">
        <f t="shared" si="157"/>
        <v>0.22</v>
      </c>
      <c r="AT292" s="130"/>
      <c r="AU292" s="130"/>
      <c r="AV292" s="130"/>
      <c r="AW292" s="130"/>
      <c r="AX292" s="100">
        <f t="shared" si="158"/>
        <v>0</v>
      </c>
      <c r="AY292" s="57">
        <f t="shared" si="159"/>
        <v>0.22</v>
      </c>
      <c r="AZ292" s="130"/>
      <c r="BA292" s="90">
        <f t="shared" si="160"/>
        <v>0.22</v>
      </c>
      <c r="BB292" s="130"/>
      <c r="BC292" s="130"/>
      <c r="BD292" s="130"/>
    </row>
    <row r="293" spans="1:56">
      <c r="A293" s="417" t="s">
        <v>423</v>
      </c>
      <c r="B293" s="431" t="s">
        <v>105</v>
      </c>
      <c r="C293" s="418" t="s">
        <v>424</v>
      </c>
      <c r="D293" s="419" t="s">
        <v>437</v>
      </c>
      <c r="E293" s="44">
        <v>12</v>
      </c>
      <c r="F293" s="419" t="s">
        <v>439</v>
      </c>
      <c r="G293" s="375">
        <v>646</v>
      </c>
      <c r="H293" s="375">
        <v>2268</v>
      </c>
      <c r="I293" s="366">
        <v>344</v>
      </c>
      <c r="J293" s="366">
        <v>16</v>
      </c>
      <c r="K293" s="366">
        <v>512</v>
      </c>
      <c r="L293" s="130">
        <v>0</v>
      </c>
      <c r="M293" s="130">
        <v>0</v>
      </c>
      <c r="N293" s="130">
        <v>0</v>
      </c>
      <c r="O293" s="98">
        <f t="shared" si="152"/>
        <v>344</v>
      </c>
      <c r="P293" s="98">
        <f t="shared" si="153"/>
        <v>16</v>
      </c>
      <c r="Q293" s="98">
        <f t="shared" si="153"/>
        <v>512</v>
      </c>
      <c r="R293" s="98">
        <f t="shared" si="154"/>
        <v>872</v>
      </c>
      <c r="S293" s="130"/>
      <c r="T293" s="130">
        <v>337</v>
      </c>
      <c r="U293" s="128"/>
      <c r="V293" s="130">
        <v>7</v>
      </c>
      <c r="W293" s="128"/>
      <c r="X293" s="130"/>
      <c r="Y293" s="130"/>
      <c r="Z293" s="88">
        <v>235</v>
      </c>
      <c r="AA293" s="130"/>
      <c r="AB293" s="26">
        <f t="shared" si="155"/>
        <v>1107</v>
      </c>
      <c r="AC293" s="88">
        <f t="shared" si="155"/>
        <v>0</v>
      </c>
      <c r="AD293" s="367">
        <v>646</v>
      </c>
      <c r="AE293" s="57">
        <f t="shared" si="156"/>
        <v>100</v>
      </c>
      <c r="AF293" s="367">
        <v>7</v>
      </c>
      <c r="AG293" s="367">
        <v>725</v>
      </c>
      <c r="AH293" s="367">
        <v>701</v>
      </c>
      <c r="AI293" s="130">
        <v>40</v>
      </c>
      <c r="AJ293" s="54"/>
      <c r="AK293" s="54"/>
      <c r="AL293" s="130"/>
      <c r="AM293" s="130"/>
      <c r="AN293" s="130">
        <v>5</v>
      </c>
      <c r="AO293" s="369">
        <v>0.43</v>
      </c>
      <c r="AP293" s="130">
        <v>4</v>
      </c>
      <c r="AQ293" s="130">
        <v>0.74</v>
      </c>
      <c r="AR293" s="98">
        <f t="shared" si="157"/>
        <v>9</v>
      </c>
      <c r="AS293" s="46">
        <f t="shared" si="157"/>
        <v>1.17</v>
      </c>
      <c r="AT293" s="130"/>
      <c r="AU293" s="130"/>
      <c r="AV293" s="130"/>
      <c r="AW293" s="130"/>
      <c r="AX293" s="100">
        <f t="shared" si="158"/>
        <v>0</v>
      </c>
      <c r="AY293" s="57">
        <f t="shared" si="159"/>
        <v>1.17</v>
      </c>
      <c r="AZ293" s="130"/>
      <c r="BA293" s="90">
        <f t="shared" si="160"/>
        <v>1.17</v>
      </c>
      <c r="BB293" s="130"/>
      <c r="BC293" s="130"/>
      <c r="BD293" s="130"/>
    </row>
    <row r="294" spans="1:56">
      <c r="A294" s="417" t="s">
        <v>423</v>
      </c>
      <c r="B294" s="431" t="s">
        <v>105</v>
      </c>
      <c r="C294" s="418" t="s">
        <v>424</v>
      </c>
      <c r="D294" s="418" t="s">
        <v>437</v>
      </c>
      <c r="E294" s="55">
        <v>13</v>
      </c>
      <c r="F294" s="418" t="s">
        <v>440</v>
      </c>
      <c r="G294" s="375">
        <v>255</v>
      </c>
      <c r="H294" s="375">
        <v>895</v>
      </c>
      <c r="I294" s="366">
        <v>395</v>
      </c>
      <c r="J294" s="366">
        <v>0</v>
      </c>
      <c r="K294" s="366">
        <v>75</v>
      </c>
      <c r="L294" s="130">
        <v>0</v>
      </c>
      <c r="M294" s="130">
        <v>0</v>
      </c>
      <c r="N294" s="130">
        <v>0</v>
      </c>
      <c r="O294" s="98">
        <f t="shared" si="152"/>
        <v>395</v>
      </c>
      <c r="P294" s="98">
        <f t="shared" si="153"/>
        <v>0</v>
      </c>
      <c r="Q294" s="98">
        <f t="shared" si="153"/>
        <v>75</v>
      </c>
      <c r="R294" s="98">
        <f t="shared" si="154"/>
        <v>470</v>
      </c>
      <c r="S294" s="130"/>
      <c r="T294" s="130">
        <v>385</v>
      </c>
      <c r="U294" s="128"/>
      <c r="V294" s="130">
        <v>10</v>
      </c>
      <c r="W294" s="128"/>
      <c r="X294" s="130"/>
      <c r="Y294" s="130"/>
      <c r="Z294" s="88">
        <v>23</v>
      </c>
      <c r="AA294" s="130"/>
      <c r="AB294" s="26">
        <f t="shared" si="155"/>
        <v>493</v>
      </c>
      <c r="AC294" s="88">
        <f t="shared" si="155"/>
        <v>0</v>
      </c>
      <c r="AD294" s="367">
        <v>255</v>
      </c>
      <c r="AE294" s="57">
        <f t="shared" si="156"/>
        <v>100</v>
      </c>
      <c r="AF294" s="367">
        <v>8</v>
      </c>
      <c r="AG294" s="367">
        <v>86</v>
      </c>
      <c r="AH294" s="367">
        <v>86</v>
      </c>
      <c r="AI294" s="130"/>
      <c r="AJ294" s="54"/>
      <c r="AK294" s="54"/>
      <c r="AL294" s="130"/>
      <c r="AM294" s="130"/>
      <c r="AN294" s="130"/>
      <c r="AO294" s="369">
        <v>0</v>
      </c>
      <c r="AP294" s="130"/>
      <c r="AQ294" s="130"/>
      <c r="AR294" s="98">
        <f t="shared" si="157"/>
        <v>0</v>
      </c>
      <c r="AS294" s="46">
        <f t="shared" si="157"/>
        <v>0</v>
      </c>
      <c r="AT294" s="130"/>
      <c r="AU294" s="130"/>
      <c r="AV294" s="130"/>
      <c r="AW294" s="130"/>
      <c r="AX294" s="100">
        <f t="shared" si="158"/>
        <v>0</v>
      </c>
      <c r="AY294" s="57">
        <f t="shared" si="159"/>
        <v>0</v>
      </c>
      <c r="AZ294" s="130"/>
      <c r="BA294" s="90">
        <f t="shared" si="160"/>
        <v>0</v>
      </c>
      <c r="BB294" s="130"/>
      <c r="BC294" s="130"/>
      <c r="BD294" s="130"/>
    </row>
    <row r="295" spans="1:56">
      <c r="A295" s="417" t="s">
        <v>423</v>
      </c>
      <c r="B295" s="431" t="s">
        <v>105</v>
      </c>
      <c r="C295" s="418" t="s">
        <v>424</v>
      </c>
      <c r="D295" s="419" t="s">
        <v>437</v>
      </c>
      <c r="E295" s="44">
        <v>14</v>
      </c>
      <c r="F295" s="419" t="s">
        <v>441</v>
      </c>
      <c r="G295" s="375">
        <v>248</v>
      </c>
      <c r="H295" s="375">
        <v>869</v>
      </c>
      <c r="I295" s="366">
        <v>48</v>
      </c>
      <c r="J295" s="366">
        <v>0</v>
      </c>
      <c r="K295" s="366">
        <v>10</v>
      </c>
      <c r="L295" s="130">
        <v>0</v>
      </c>
      <c r="M295" s="130">
        <v>0</v>
      </c>
      <c r="N295" s="130">
        <v>0</v>
      </c>
      <c r="O295" s="98">
        <f t="shared" si="152"/>
        <v>48</v>
      </c>
      <c r="P295" s="98">
        <f t="shared" si="153"/>
        <v>0</v>
      </c>
      <c r="Q295" s="98">
        <f t="shared" si="153"/>
        <v>10</v>
      </c>
      <c r="R295" s="98">
        <f t="shared" si="154"/>
        <v>58</v>
      </c>
      <c r="S295" s="130"/>
      <c r="T295" s="130">
        <v>48</v>
      </c>
      <c r="U295" s="128"/>
      <c r="V295" s="130">
        <v>0</v>
      </c>
      <c r="W295" s="128"/>
      <c r="X295" s="130"/>
      <c r="Y295" s="130"/>
      <c r="Z295" s="88">
        <v>106</v>
      </c>
      <c r="AA295" s="130"/>
      <c r="AB295" s="26">
        <f t="shared" si="155"/>
        <v>164</v>
      </c>
      <c r="AC295" s="88">
        <f t="shared" si="155"/>
        <v>0</v>
      </c>
      <c r="AD295" s="367">
        <v>124</v>
      </c>
      <c r="AE295" s="57">
        <f t="shared" si="156"/>
        <v>50</v>
      </c>
      <c r="AF295" s="367"/>
      <c r="AG295" s="367">
        <v>34</v>
      </c>
      <c r="AH295" s="367">
        <v>34</v>
      </c>
      <c r="AI295" s="130"/>
      <c r="AJ295" s="54"/>
      <c r="AK295" s="54"/>
      <c r="AL295" s="130"/>
      <c r="AM295" s="130"/>
      <c r="AN295" s="130"/>
      <c r="AO295" s="369">
        <v>0</v>
      </c>
      <c r="AP295" s="130"/>
      <c r="AQ295" s="130"/>
      <c r="AR295" s="98">
        <f t="shared" si="157"/>
        <v>0</v>
      </c>
      <c r="AS295" s="46">
        <f t="shared" si="157"/>
        <v>0</v>
      </c>
      <c r="AT295" s="130"/>
      <c r="AU295" s="130"/>
      <c r="AV295" s="130"/>
      <c r="AW295" s="130"/>
      <c r="AX295" s="100">
        <f t="shared" si="158"/>
        <v>0</v>
      </c>
      <c r="AY295" s="57">
        <f t="shared" si="159"/>
        <v>0</v>
      </c>
      <c r="AZ295" s="130"/>
      <c r="BA295" s="90">
        <f t="shared" si="160"/>
        <v>0</v>
      </c>
      <c r="BB295" s="130"/>
      <c r="BC295" s="130"/>
      <c r="BD295" s="130"/>
    </row>
    <row r="296" spans="1:56">
      <c r="A296" s="417" t="s">
        <v>423</v>
      </c>
      <c r="B296" s="431" t="s">
        <v>105</v>
      </c>
      <c r="C296" s="418" t="s">
        <v>424</v>
      </c>
      <c r="D296" s="419" t="s">
        <v>437</v>
      </c>
      <c r="E296" s="55">
        <v>15</v>
      </c>
      <c r="F296" s="419" t="s">
        <v>442</v>
      </c>
      <c r="G296" s="375">
        <v>422</v>
      </c>
      <c r="H296" s="375">
        <v>1480</v>
      </c>
      <c r="I296" s="366">
        <v>183</v>
      </c>
      <c r="J296" s="366">
        <v>8</v>
      </c>
      <c r="K296" s="366">
        <v>25</v>
      </c>
      <c r="L296" s="130">
        <v>0</v>
      </c>
      <c r="M296" s="130">
        <v>0</v>
      </c>
      <c r="N296" s="130">
        <v>0</v>
      </c>
      <c r="O296" s="98">
        <f t="shared" si="152"/>
        <v>183</v>
      </c>
      <c r="P296" s="98">
        <f t="shared" si="153"/>
        <v>8</v>
      </c>
      <c r="Q296" s="98">
        <f t="shared" si="153"/>
        <v>25</v>
      </c>
      <c r="R296" s="98">
        <f t="shared" si="154"/>
        <v>216</v>
      </c>
      <c r="S296" s="130"/>
      <c r="T296" s="130">
        <v>174</v>
      </c>
      <c r="U296" s="128"/>
      <c r="V296" s="130">
        <v>9</v>
      </c>
      <c r="W296" s="128"/>
      <c r="X296" s="130"/>
      <c r="Y296" s="130"/>
      <c r="Z296" s="88">
        <v>117</v>
      </c>
      <c r="AA296" s="130"/>
      <c r="AB296" s="26">
        <f t="shared" si="155"/>
        <v>333</v>
      </c>
      <c r="AC296" s="88">
        <f t="shared" si="155"/>
        <v>0</v>
      </c>
      <c r="AD296" s="367">
        <v>190</v>
      </c>
      <c r="AE296" s="57">
        <f t="shared" si="156"/>
        <v>45.023696682464454</v>
      </c>
      <c r="AF296" s="367"/>
      <c r="AG296" s="367">
        <v>41</v>
      </c>
      <c r="AH296" s="367">
        <v>41</v>
      </c>
      <c r="AI296" s="130"/>
      <c r="AJ296" s="54"/>
      <c r="AK296" s="54"/>
      <c r="AL296" s="130"/>
      <c r="AM296" s="130"/>
      <c r="AN296" s="130"/>
      <c r="AO296" s="369">
        <v>0</v>
      </c>
      <c r="AP296" s="130"/>
      <c r="AQ296" s="130"/>
      <c r="AR296" s="98">
        <f t="shared" si="157"/>
        <v>0</v>
      </c>
      <c r="AS296" s="46">
        <f t="shared" si="157"/>
        <v>0</v>
      </c>
      <c r="AT296" s="130"/>
      <c r="AU296" s="130"/>
      <c r="AV296" s="130"/>
      <c r="AW296" s="130"/>
      <c r="AX296" s="100">
        <f t="shared" si="158"/>
        <v>0</v>
      </c>
      <c r="AY296" s="57">
        <f t="shared" si="159"/>
        <v>0</v>
      </c>
      <c r="AZ296" s="130"/>
      <c r="BA296" s="90">
        <f t="shared" si="160"/>
        <v>0</v>
      </c>
      <c r="BB296" s="130"/>
      <c r="BC296" s="130"/>
      <c r="BD296" s="130"/>
    </row>
    <row r="297" spans="1:56">
      <c r="A297" s="417" t="s">
        <v>423</v>
      </c>
      <c r="B297" s="431" t="s">
        <v>105</v>
      </c>
      <c r="C297" s="418" t="s">
        <v>424</v>
      </c>
      <c r="D297" s="418" t="s">
        <v>437</v>
      </c>
      <c r="E297" s="44">
        <v>16</v>
      </c>
      <c r="F297" s="418" t="s">
        <v>443</v>
      </c>
      <c r="G297" s="375">
        <v>321</v>
      </c>
      <c r="H297" s="375">
        <v>1128</v>
      </c>
      <c r="I297" s="366">
        <v>0</v>
      </c>
      <c r="J297" s="366">
        <v>0</v>
      </c>
      <c r="K297" s="366">
        <v>0</v>
      </c>
      <c r="L297" s="130">
        <v>0</v>
      </c>
      <c r="M297" s="130">
        <v>0</v>
      </c>
      <c r="N297" s="130">
        <v>0</v>
      </c>
      <c r="O297" s="98">
        <f t="shared" si="152"/>
        <v>0</v>
      </c>
      <c r="P297" s="98">
        <f t="shared" si="153"/>
        <v>0</v>
      </c>
      <c r="Q297" s="98">
        <f t="shared" si="153"/>
        <v>0</v>
      </c>
      <c r="R297" s="98">
        <f t="shared" si="154"/>
        <v>0</v>
      </c>
      <c r="S297" s="130"/>
      <c r="T297" s="130">
        <v>0</v>
      </c>
      <c r="U297" s="128"/>
      <c r="V297" s="130">
        <v>0</v>
      </c>
      <c r="W297" s="128"/>
      <c r="X297" s="130"/>
      <c r="Y297" s="130"/>
      <c r="Z297" s="88">
        <v>9</v>
      </c>
      <c r="AA297" s="130"/>
      <c r="AB297" s="26">
        <f t="shared" si="155"/>
        <v>9</v>
      </c>
      <c r="AC297" s="88">
        <f t="shared" si="155"/>
        <v>0</v>
      </c>
      <c r="AD297" s="367">
        <v>2</v>
      </c>
      <c r="AE297" s="57">
        <f t="shared" si="156"/>
        <v>0.62305295950155759</v>
      </c>
      <c r="AF297" s="367"/>
      <c r="AG297" s="367">
        <v>0</v>
      </c>
      <c r="AH297" s="367">
        <v>0</v>
      </c>
      <c r="AI297" s="130"/>
      <c r="AJ297" s="54"/>
      <c r="AK297" s="54"/>
      <c r="AL297" s="130"/>
      <c r="AM297" s="130"/>
      <c r="AN297" s="130"/>
      <c r="AO297" s="369">
        <v>0</v>
      </c>
      <c r="AP297" s="130"/>
      <c r="AQ297" s="130"/>
      <c r="AR297" s="98">
        <f t="shared" si="157"/>
        <v>0</v>
      </c>
      <c r="AS297" s="46">
        <f t="shared" si="157"/>
        <v>0</v>
      </c>
      <c r="AT297" s="130"/>
      <c r="AU297" s="130"/>
      <c r="AV297" s="130"/>
      <c r="AW297" s="130"/>
      <c r="AX297" s="100">
        <f t="shared" si="158"/>
        <v>0</v>
      </c>
      <c r="AY297" s="57">
        <f t="shared" si="159"/>
        <v>0</v>
      </c>
      <c r="AZ297" s="130"/>
      <c r="BA297" s="90">
        <f t="shared" si="160"/>
        <v>0</v>
      </c>
      <c r="BB297" s="130"/>
      <c r="BC297" s="130"/>
      <c r="BD297" s="130"/>
    </row>
    <row r="298" spans="1:56">
      <c r="A298" s="417" t="s">
        <v>423</v>
      </c>
      <c r="B298" s="431" t="s">
        <v>105</v>
      </c>
      <c r="C298" s="418" t="s">
        <v>424</v>
      </c>
      <c r="D298" s="419" t="s">
        <v>444</v>
      </c>
      <c r="E298" s="55">
        <v>17</v>
      </c>
      <c r="F298" s="419" t="s">
        <v>445</v>
      </c>
      <c r="G298" s="375">
        <v>77</v>
      </c>
      <c r="H298" s="375">
        <v>269</v>
      </c>
      <c r="I298" s="366">
        <v>72</v>
      </c>
      <c r="J298" s="366">
        <v>6</v>
      </c>
      <c r="K298" s="366">
        <v>27</v>
      </c>
      <c r="L298" s="373">
        <v>0</v>
      </c>
      <c r="M298" s="373">
        <v>0</v>
      </c>
      <c r="N298" s="56">
        <v>0</v>
      </c>
      <c r="O298" s="98">
        <f t="shared" si="152"/>
        <v>72</v>
      </c>
      <c r="P298" s="98">
        <f t="shared" si="153"/>
        <v>6</v>
      </c>
      <c r="Q298" s="98">
        <f t="shared" si="153"/>
        <v>27</v>
      </c>
      <c r="R298" s="98">
        <f t="shared" si="154"/>
        <v>105</v>
      </c>
      <c r="S298" s="56">
        <v>5.42</v>
      </c>
      <c r="T298" s="56">
        <v>19</v>
      </c>
      <c r="U298" s="56">
        <v>1.2</v>
      </c>
      <c r="V298" s="56">
        <v>53</v>
      </c>
      <c r="W298" s="56">
        <v>4.22</v>
      </c>
      <c r="X298" s="56"/>
      <c r="Y298" s="56"/>
      <c r="Z298" s="374">
        <v>164</v>
      </c>
      <c r="AA298" s="373">
        <v>260</v>
      </c>
      <c r="AB298" s="26">
        <f t="shared" si="155"/>
        <v>269</v>
      </c>
      <c r="AC298" s="88">
        <f t="shared" si="155"/>
        <v>265.42</v>
      </c>
      <c r="AD298" s="367">
        <v>77</v>
      </c>
      <c r="AE298" s="57">
        <f t="shared" si="156"/>
        <v>100</v>
      </c>
      <c r="AF298" s="367">
        <v>9</v>
      </c>
      <c r="AG298" s="367"/>
      <c r="AH298" s="367"/>
      <c r="AI298" s="367"/>
      <c r="AJ298" s="54">
        <v>0</v>
      </c>
      <c r="AK298" s="413">
        <v>0</v>
      </c>
      <c r="AL298" s="367">
        <v>0</v>
      </c>
      <c r="AM298" s="367">
        <v>0</v>
      </c>
      <c r="AN298" s="367">
        <v>0</v>
      </c>
      <c r="AO298" s="369">
        <v>0</v>
      </c>
      <c r="AP298" s="367">
        <v>0</v>
      </c>
      <c r="AQ298" s="367">
        <v>0</v>
      </c>
      <c r="AR298" s="98">
        <f t="shared" si="157"/>
        <v>0</v>
      </c>
      <c r="AS298" s="46">
        <f t="shared" si="157"/>
        <v>0</v>
      </c>
      <c r="AT298" s="367">
        <v>0</v>
      </c>
      <c r="AU298" s="367">
        <v>0</v>
      </c>
      <c r="AV298" s="367">
        <v>0</v>
      </c>
      <c r="AW298" s="367">
        <v>0</v>
      </c>
      <c r="AX298" s="100">
        <f t="shared" si="158"/>
        <v>0</v>
      </c>
      <c r="AY298" s="57">
        <f t="shared" si="159"/>
        <v>0</v>
      </c>
      <c r="AZ298" s="367">
        <v>0</v>
      </c>
      <c r="BA298" s="90">
        <f t="shared" si="160"/>
        <v>0</v>
      </c>
      <c r="BB298" s="367">
        <v>0</v>
      </c>
      <c r="BC298" s="367">
        <v>0</v>
      </c>
      <c r="BD298" s="367">
        <v>0</v>
      </c>
    </row>
    <row r="299" spans="1:56">
      <c r="A299" s="417" t="s">
        <v>423</v>
      </c>
      <c r="B299" s="431" t="s">
        <v>105</v>
      </c>
      <c r="C299" s="418" t="s">
        <v>424</v>
      </c>
      <c r="D299" s="419" t="s">
        <v>444</v>
      </c>
      <c r="E299" s="44">
        <v>18</v>
      </c>
      <c r="F299" s="419" t="s">
        <v>446</v>
      </c>
      <c r="G299" s="375">
        <v>269</v>
      </c>
      <c r="H299" s="375">
        <v>946</v>
      </c>
      <c r="I299" s="366">
        <v>145</v>
      </c>
      <c r="J299" s="366">
        <v>0</v>
      </c>
      <c r="K299" s="366">
        <v>0</v>
      </c>
      <c r="L299" s="373">
        <v>0</v>
      </c>
      <c r="M299" s="373">
        <v>0</v>
      </c>
      <c r="N299" s="56">
        <v>0</v>
      </c>
      <c r="O299" s="98">
        <f t="shared" si="152"/>
        <v>145</v>
      </c>
      <c r="P299" s="98">
        <f t="shared" si="153"/>
        <v>0</v>
      </c>
      <c r="Q299" s="98">
        <f t="shared" si="153"/>
        <v>0</v>
      </c>
      <c r="R299" s="98">
        <f t="shared" si="154"/>
        <v>145</v>
      </c>
      <c r="S299" s="56"/>
      <c r="T299" s="56">
        <v>0</v>
      </c>
      <c r="U299" s="56">
        <v>0</v>
      </c>
      <c r="V299" s="56">
        <v>0</v>
      </c>
      <c r="W299" s="56">
        <v>0</v>
      </c>
      <c r="X299" s="56"/>
      <c r="Y299" s="56"/>
      <c r="Z299" s="374"/>
      <c r="AA299" s="373"/>
      <c r="AB299" s="26">
        <f t="shared" si="155"/>
        <v>145</v>
      </c>
      <c r="AC299" s="88">
        <f t="shared" si="155"/>
        <v>0</v>
      </c>
      <c r="AD299" s="367"/>
      <c r="AE299" s="57">
        <f t="shared" si="156"/>
        <v>0</v>
      </c>
      <c r="AF299" s="367"/>
      <c r="AG299" s="367"/>
      <c r="AH299" s="367"/>
      <c r="AI299" s="367"/>
      <c r="AJ299" s="54"/>
      <c r="AK299" s="54"/>
      <c r="AL299" s="367">
        <v>0</v>
      </c>
      <c r="AM299" s="367">
        <v>0</v>
      </c>
      <c r="AN299" s="367">
        <v>0</v>
      </c>
      <c r="AO299" s="369">
        <v>0</v>
      </c>
      <c r="AP299" s="367">
        <v>0</v>
      </c>
      <c r="AQ299" s="367">
        <v>0</v>
      </c>
      <c r="AR299" s="98">
        <f t="shared" si="157"/>
        <v>0</v>
      </c>
      <c r="AS299" s="46">
        <f t="shared" si="157"/>
        <v>0</v>
      </c>
      <c r="AT299" s="367">
        <v>0</v>
      </c>
      <c r="AU299" s="367">
        <v>0</v>
      </c>
      <c r="AV299" s="367">
        <v>0</v>
      </c>
      <c r="AW299" s="367">
        <v>0</v>
      </c>
      <c r="AX299" s="100">
        <f t="shared" si="158"/>
        <v>0</v>
      </c>
      <c r="AY299" s="57">
        <f t="shared" si="159"/>
        <v>0</v>
      </c>
      <c r="AZ299" s="367">
        <v>0</v>
      </c>
      <c r="BA299" s="90">
        <f t="shared" si="160"/>
        <v>0</v>
      </c>
      <c r="BB299" s="367">
        <v>0</v>
      </c>
      <c r="BC299" s="367">
        <v>0</v>
      </c>
      <c r="BD299" s="367">
        <v>0</v>
      </c>
    </row>
    <row r="300" spans="1:56" ht="17.25" thickBot="1">
      <c r="A300" s="417" t="s">
        <v>423</v>
      </c>
      <c r="B300" s="431" t="s">
        <v>105</v>
      </c>
      <c r="C300" s="418" t="s">
        <v>424</v>
      </c>
      <c r="D300" s="419" t="s">
        <v>424</v>
      </c>
      <c r="E300" s="55">
        <v>19</v>
      </c>
      <c r="F300" s="419" t="s">
        <v>447</v>
      </c>
      <c r="G300" s="375">
        <v>355</v>
      </c>
      <c r="H300" s="375">
        <v>1246</v>
      </c>
      <c r="I300" s="366">
        <v>293</v>
      </c>
      <c r="J300" s="366">
        <v>0</v>
      </c>
      <c r="K300" s="366">
        <v>42</v>
      </c>
      <c r="L300" s="130">
        <v>6</v>
      </c>
      <c r="M300" s="130">
        <v>0</v>
      </c>
      <c r="N300" s="130">
        <v>0</v>
      </c>
      <c r="O300" s="98">
        <f t="shared" si="152"/>
        <v>299</v>
      </c>
      <c r="P300" s="98">
        <f t="shared" si="153"/>
        <v>0</v>
      </c>
      <c r="Q300" s="98">
        <f t="shared" si="153"/>
        <v>42</v>
      </c>
      <c r="R300" s="98">
        <f t="shared" si="154"/>
        <v>341</v>
      </c>
      <c r="S300" s="56">
        <v>9.6</v>
      </c>
      <c r="T300" s="130">
        <v>150</v>
      </c>
      <c r="U300" s="128">
        <v>5.4</v>
      </c>
      <c r="V300" s="130">
        <v>0</v>
      </c>
      <c r="W300" s="128">
        <v>0</v>
      </c>
      <c r="X300" s="130">
        <v>1</v>
      </c>
      <c r="Y300" s="130">
        <v>0</v>
      </c>
      <c r="Z300" s="371">
        <v>490</v>
      </c>
      <c r="AA300" s="130">
        <v>702</v>
      </c>
      <c r="AB300" s="26">
        <f t="shared" si="155"/>
        <v>831</v>
      </c>
      <c r="AC300" s="88">
        <f t="shared" si="155"/>
        <v>711.6</v>
      </c>
      <c r="AD300" s="367">
        <v>355</v>
      </c>
      <c r="AE300" s="57">
        <f t="shared" si="156"/>
        <v>100</v>
      </c>
      <c r="AF300" s="367">
        <v>10</v>
      </c>
      <c r="AG300" s="367">
        <v>152</v>
      </c>
      <c r="AH300" s="367">
        <v>149</v>
      </c>
      <c r="AI300" s="367">
        <v>0</v>
      </c>
      <c r="AJ300" s="54"/>
      <c r="AK300" s="54"/>
      <c r="AL300" s="369">
        <v>0</v>
      </c>
      <c r="AM300" s="369">
        <v>0</v>
      </c>
      <c r="AN300" s="369">
        <v>0</v>
      </c>
      <c r="AO300" s="369">
        <v>0</v>
      </c>
      <c r="AP300" s="376">
        <v>25</v>
      </c>
      <c r="AQ300" s="130"/>
      <c r="AR300" s="98">
        <f t="shared" si="157"/>
        <v>25</v>
      </c>
      <c r="AS300" s="46">
        <f t="shared" si="157"/>
        <v>0</v>
      </c>
      <c r="AT300" s="370">
        <v>7</v>
      </c>
      <c r="AU300" s="130"/>
      <c r="AV300" s="370">
        <v>6</v>
      </c>
      <c r="AW300" s="370">
        <v>4</v>
      </c>
      <c r="AX300" s="100">
        <f t="shared" si="158"/>
        <v>17</v>
      </c>
      <c r="AY300" s="57">
        <f t="shared" si="159"/>
        <v>17</v>
      </c>
      <c r="AZ300" s="130">
        <v>5</v>
      </c>
      <c r="BA300" s="90">
        <f t="shared" si="160"/>
        <v>22</v>
      </c>
      <c r="BB300" s="58">
        <v>0</v>
      </c>
      <c r="BC300" s="130">
        <v>0</v>
      </c>
      <c r="BD300" s="130"/>
    </row>
    <row r="301" spans="1:56" ht="17.25" thickBot="1">
      <c r="A301" s="151"/>
      <c r="B301" s="152"/>
      <c r="C301" s="152"/>
      <c r="D301" s="152"/>
      <c r="E301" s="152">
        <v>19</v>
      </c>
      <c r="F301" s="152"/>
      <c r="G301" s="153">
        <f t="shared" ref="G301:AD301" si="161">SUM(G282:G300)</f>
        <v>5840</v>
      </c>
      <c r="H301" s="153">
        <f t="shared" si="161"/>
        <v>20949</v>
      </c>
      <c r="I301" s="154">
        <f t="shared" si="161"/>
        <v>4166</v>
      </c>
      <c r="J301" s="154">
        <f t="shared" si="161"/>
        <v>763</v>
      </c>
      <c r="K301" s="154">
        <f t="shared" si="161"/>
        <v>2539</v>
      </c>
      <c r="L301" s="154">
        <f t="shared" si="161"/>
        <v>142</v>
      </c>
      <c r="M301" s="154">
        <f t="shared" si="161"/>
        <v>6</v>
      </c>
      <c r="N301" s="152">
        <f t="shared" si="161"/>
        <v>15</v>
      </c>
      <c r="O301" s="152">
        <f t="shared" si="161"/>
        <v>4308</v>
      </c>
      <c r="P301" s="152">
        <f t="shared" si="161"/>
        <v>769</v>
      </c>
      <c r="Q301" s="152">
        <f t="shared" si="161"/>
        <v>2554</v>
      </c>
      <c r="R301" s="152">
        <f t="shared" si="161"/>
        <v>7631</v>
      </c>
      <c r="S301" s="152">
        <f t="shared" si="161"/>
        <v>15.495539999999998</v>
      </c>
      <c r="T301" s="152">
        <f t="shared" si="161"/>
        <v>2570</v>
      </c>
      <c r="U301" s="36">
        <f t="shared" si="161"/>
        <v>22.370000000000005</v>
      </c>
      <c r="V301" s="152">
        <f t="shared" si="161"/>
        <v>1305</v>
      </c>
      <c r="W301" s="36">
        <f t="shared" si="161"/>
        <v>8.3134999999999994</v>
      </c>
      <c r="X301" s="152">
        <f t="shared" si="161"/>
        <v>45</v>
      </c>
      <c r="Y301" s="152">
        <f t="shared" si="161"/>
        <v>22</v>
      </c>
      <c r="Z301" s="154">
        <f t="shared" si="161"/>
        <v>2109</v>
      </c>
      <c r="AA301" s="154">
        <f t="shared" si="161"/>
        <v>963</v>
      </c>
      <c r="AB301" s="152">
        <f t="shared" si="161"/>
        <v>9740</v>
      </c>
      <c r="AC301" s="155">
        <f t="shared" si="161"/>
        <v>978.49554000000012</v>
      </c>
      <c r="AD301" s="154">
        <f t="shared" si="161"/>
        <v>4000</v>
      </c>
      <c r="AE301" s="35">
        <f>AD301/G301*100</f>
        <v>68.493150684931507</v>
      </c>
      <c r="AF301" s="154">
        <v>10</v>
      </c>
      <c r="AG301" s="156">
        <f t="shared" ref="AG301:AM301" si="162">SUM(AG282:AG300)</f>
        <v>1852</v>
      </c>
      <c r="AH301" s="156">
        <f t="shared" si="162"/>
        <v>1824</v>
      </c>
      <c r="AI301" s="156">
        <f t="shared" si="162"/>
        <v>163</v>
      </c>
      <c r="AJ301" s="154">
        <f t="shared" si="162"/>
        <v>15</v>
      </c>
      <c r="AK301" s="154">
        <f t="shared" si="162"/>
        <v>7.4999999999999997E-2</v>
      </c>
      <c r="AL301" s="154">
        <f t="shared" si="162"/>
        <v>0</v>
      </c>
      <c r="AM301" s="154">
        <f t="shared" si="162"/>
        <v>0</v>
      </c>
      <c r="AN301" s="154">
        <f t="shared" ref="AN301:BD301" si="163">SUM(AN282:AN300)</f>
        <v>10</v>
      </c>
      <c r="AO301" s="154">
        <f t="shared" si="163"/>
        <v>0.92999999999999994</v>
      </c>
      <c r="AP301" s="154">
        <f t="shared" si="163"/>
        <v>485</v>
      </c>
      <c r="AQ301" s="154">
        <f t="shared" si="163"/>
        <v>94.21</v>
      </c>
      <c r="AR301" s="157">
        <f t="shared" si="163"/>
        <v>510</v>
      </c>
      <c r="AS301" s="158">
        <f t="shared" si="163"/>
        <v>95.215000000000003</v>
      </c>
      <c r="AT301" s="159">
        <f t="shared" si="163"/>
        <v>184.79</v>
      </c>
      <c r="AU301" s="159">
        <f t="shared" si="163"/>
        <v>0</v>
      </c>
      <c r="AV301" s="159">
        <f t="shared" si="163"/>
        <v>13.43</v>
      </c>
      <c r="AW301" s="159">
        <f t="shared" si="163"/>
        <v>137.24</v>
      </c>
      <c r="AX301" s="158">
        <f t="shared" si="163"/>
        <v>335.46</v>
      </c>
      <c r="AY301" s="158">
        <f t="shared" si="163"/>
        <v>430.67500000000007</v>
      </c>
      <c r="AZ301" s="36">
        <f t="shared" si="163"/>
        <v>534.64</v>
      </c>
      <c r="BA301" s="36">
        <f t="shared" si="163"/>
        <v>965.31499999999994</v>
      </c>
      <c r="BB301" s="36">
        <f t="shared" si="163"/>
        <v>1</v>
      </c>
      <c r="BC301" s="160">
        <f t="shared" si="163"/>
        <v>1.1499999999999999</v>
      </c>
      <c r="BD301" s="161">
        <f t="shared" si="163"/>
        <v>0</v>
      </c>
    </row>
    <row r="302" spans="1:56">
      <c r="A302" s="417" t="s">
        <v>423</v>
      </c>
      <c r="B302" s="74" t="s">
        <v>105</v>
      </c>
      <c r="C302" s="419" t="s">
        <v>448</v>
      </c>
      <c r="D302" s="419" t="s">
        <v>449</v>
      </c>
      <c r="E302" s="44">
        <v>1</v>
      </c>
      <c r="F302" s="419" t="s">
        <v>450</v>
      </c>
      <c r="G302" s="375">
        <v>206</v>
      </c>
      <c r="H302" s="375">
        <v>723</v>
      </c>
      <c r="I302" s="366">
        <v>120</v>
      </c>
      <c r="J302" s="366">
        <v>5</v>
      </c>
      <c r="K302" s="366">
        <v>307</v>
      </c>
      <c r="L302" s="130">
        <v>0</v>
      </c>
      <c r="M302" s="130">
        <v>0</v>
      </c>
      <c r="N302" s="130">
        <v>0</v>
      </c>
      <c r="O302" s="98">
        <f t="shared" ref="O302:O316" si="164">I302+L302</f>
        <v>120</v>
      </c>
      <c r="P302" s="98">
        <f t="shared" ref="P302:Q316" si="165">M302+J302</f>
        <v>5</v>
      </c>
      <c r="Q302" s="98">
        <f t="shared" si="165"/>
        <v>307</v>
      </c>
      <c r="R302" s="98">
        <f t="shared" ref="R302:R316" si="166">SUM(O302:Q302)</f>
        <v>432</v>
      </c>
      <c r="S302" s="130"/>
      <c r="T302" s="56">
        <v>19</v>
      </c>
      <c r="U302" s="72"/>
      <c r="V302" s="56">
        <v>96</v>
      </c>
      <c r="W302" s="72"/>
      <c r="X302" s="130">
        <v>3</v>
      </c>
      <c r="Y302" s="130">
        <v>7</v>
      </c>
      <c r="Z302" s="130">
        <v>364</v>
      </c>
      <c r="AA302" s="130"/>
      <c r="AB302" s="26">
        <f t="shared" ref="AB302:AC316" si="167">Z302+R302</f>
        <v>796</v>
      </c>
      <c r="AC302" s="88">
        <f t="shared" si="167"/>
        <v>0</v>
      </c>
      <c r="AD302" s="367">
        <v>206</v>
      </c>
      <c r="AE302" s="57">
        <f t="shared" ref="AE302:AE316" si="168">AD302/G302*100</f>
        <v>100</v>
      </c>
      <c r="AF302" s="367">
        <v>1</v>
      </c>
      <c r="AG302" s="367">
        <v>167</v>
      </c>
      <c r="AH302" s="367">
        <v>167</v>
      </c>
      <c r="AI302" s="367">
        <v>99</v>
      </c>
      <c r="AJ302" s="54"/>
      <c r="AK302" s="54"/>
      <c r="AL302" s="130"/>
      <c r="AM302" s="130"/>
      <c r="AN302" s="130"/>
      <c r="AO302" s="130"/>
      <c r="AP302" s="130"/>
      <c r="AQ302" s="130"/>
      <c r="AR302" s="98">
        <f t="shared" ref="AR302:AS316" si="169">AP302+AN302+AL302+AJ302</f>
        <v>0</v>
      </c>
      <c r="AS302" s="46">
        <f t="shared" si="169"/>
        <v>0</v>
      </c>
      <c r="AT302" s="130"/>
      <c r="AU302" s="130"/>
      <c r="AV302" s="130"/>
      <c r="AW302" s="130"/>
      <c r="AX302" s="100">
        <f t="shared" ref="AX302:AX316" si="170">SUM(AT302:AW302)</f>
        <v>0</v>
      </c>
      <c r="AY302" s="57">
        <f t="shared" ref="AY302:AY316" si="171">AX302+AS302</f>
        <v>0</v>
      </c>
      <c r="AZ302" s="130"/>
      <c r="BA302" s="90">
        <f t="shared" ref="BA302:BA316" si="172">AZ302+AY302</f>
        <v>0</v>
      </c>
      <c r="BB302" s="130"/>
      <c r="BC302" s="130"/>
      <c r="BD302" s="128">
        <v>0</v>
      </c>
    </row>
    <row r="303" spans="1:56">
      <c r="A303" s="417" t="s">
        <v>423</v>
      </c>
      <c r="B303" s="74" t="s">
        <v>105</v>
      </c>
      <c r="C303" s="419" t="s">
        <v>448</v>
      </c>
      <c r="D303" s="419" t="s">
        <v>449</v>
      </c>
      <c r="E303" s="44">
        <v>2</v>
      </c>
      <c r="F303" s="419" t="s">
        <v>451</v>
      </c>
      <c r="G303" s="375">
        <v>499</v>
      </c>
      <c r="H303" s="375">
        <v>822.91123963335122</v>
      </c>
      <c r="I303" s="366">
        <v>129</v>
      </c>
      <c r="J303" s="366">
        <v>7</v>
      </c>
      <c r="K303" s="366">
        <v>58</v>
      </c>
      <c r="L303" s="130">
        <v>0</v>
      </c>
      <c r="M303" s="130">
        <v>0</v>
      </c>
      <c r="N303" s="130">
        <v>0</v>
      </c>
      <c r="O303" s="98">
        <f t="shared" si="164"/>
        <v>129</v>
      </c>
      <c r="P303" s="98">
        <f t="shared" si="165"/>
        <v>7</v>
      </c>
      <c r="Q303" s="98">
        <f t="shared" si="165"/>
        <v>58</v>
      </c>
      <c r="R303" s="98">
        <f t="shared" si="166"/>
        <v>194</v>
      </c>
      <c r="S303" s="130"/>
      <c r="T303" s="56">
        <v>6</v>
      </c>
      <c r="U303" s="72"/>
      <c r="V303" s="56">
        <v>123</v>
      </c>
      <c r="W303" s="72"/>
      <c r="X303" s="130"/>
      <c r="Y303" s="130">
        <v>18</v>
      </c>
      <c r="Z303" s="130">
        <v>577</v>
      </c>
      <c r="AA303" s="130"/>
      <c r="AB303" s="26">
        <f t="shared" si="167"/>
        <v>771</v>
      </c>
      <c r="AC303" s="88">
        <f t="shared" si="167"/>
        <v>0</v>
      </c>
      <c r="AD303" s="56">
        <v>499</v>
      </c>
      <c r="AE303" s="57">
        <f t="shared" si="168"/>
        <v>100</v>
      </c>
      <c r="AF303" s="367">
        <v>2</v>
      </c>
      <c r="AG303" s="56">
        <v>9</v>
      </c>
      <c r="AH303" s="56">
        <v>9</v>
      </c>
      <c r="AI303" s="56">
        <v>0</v>
      </c>
      <c r="AJ303" s="54"/>
      <c r="AK303" s="54"/>
      <c r="AL303" s="130"/>
      <c r="AM303" s="130"/>
      <c r="AN303" s="130"/>
      <c r="AO303" s="130"/>
      <c r="AP303" s="130"/>
      <c r="AQ303" s="130"/>
      <c r="AR303" s="98">
        <f t="shared" si="169"/>
        <v>0</v>
      </c>
      <c r="AS303" s="46">
        <f t="shared" si="169"/>
        <v>0</v>
      </c>
      <c r="AT303" s="130"/>
      <c r="AU303" s="130"/>
      <c r="AV303" s="130"/>
      <c r="AW303" s="130"/>
      <c r="AX303" s="100">
        <f t="shared" si="170"/>
        <v>0</v>
      </c>
      <c r="AY303" s="57">
        <f t="shared" si="171"/>
        <v>0</v>
      </c>
      <c r="AZ303" s="130"/>
      <c r="BA303" s="90">
        <f t="shared" si="172"/>
        <v>0</v>
      </c>
      <c r="BB303" s="130"/>
      <c r="BC303" s="130"/>
      <c r="BD303" s="128">
        <v>0</v>
      </c>
    </row>
    <row r="304" spans="1:56">
      <c r="A304" s="417" t="s">
        <v>423</v>
      </c>
      <c r="B304" s="74" t="s">
        <v>105</v>
      </c>
      <c r="C304" s="419" t="s">
        <v>448</v>
      </c>
      <c r="D304" s="419" t="s">
        <v>452</v>
      </c>
      <c r="E304" s="44">
        <v>3</v>
      </c>
      <c r="F304" s="419" t="s">
        <v>453</v>
      </c>
      <c r="G304" s="375">
        <v>272</v>
      </c>
      <c r="H304" s="375">
        <v>952.99589847495508</v>
      </c>
      <c r="I304" s="366">
        <v>180</v>
      </c>
      <c r="J304" s="366">
        <v>1</v>
      </c>
      <c r="K304" s="366">
        <v>22</v>
      </c>
      <c r="L304" s="130">
        <v>0</v>
      </c>
      <c r="M304" s="130">
        <v>0</v>
      </c>
      <c r="N304" s="130">
        <v>0</v>
      </c>
      <c r="O304" s="98">
        <f t="shared" si="164"/>
        <v>180</v>
      </c>
      <c r="P304" s="98">
        <f t="shared" si="165"/>
        <v>1</v>
      </c>
      <c r="Q304" s="98">
        <f t="shared" si="165"/>
        <v>22</v>
      </c>
      <c r="R304" s="98">
        <f t="shared" si="166"/>
        <v>203</v>
      </c>
      <c r="S304" s="56">
        <v>4.5</v>
      </c>
      <c r="T304" s="56">
        <v>180</v>
      </c>
      <c r="U304" s="56">
        <v>1.78</v>
      </c>
      <c r="V304" s="56">
        <v>0</v>
      </c>
      <c r="W304" s="56">
        <v>0</v>
      </c>
      <c r="X304" s="56">
        <v>0</v>
      </c>
      <c r="Y304" s="56">
        <v>0</v>
      </c>
      <c r="Z304" s="56">
        <v>95</v>
      </c>
      <c r="AA304" s="56">
        <v>1.2</v>
      </c>
      <c r="AB304" s="26">
        <f t="shared" si="167"/>
        <v>298</v>
      </c>
      <c r="AC304" s="88">
        <f t="shared" si="167"/>
        <v>5.7</v>
      </c>
      <c r="AD304" s="56">
        <v>272</v>
      </c>
      <c r="AE304" s="57">
        <f t="shared" si="168"/>
        <v>100</v>
      </c>
      <c r="AF304" s="56">
        <v>3</v>
      </c>
      <c r="AG304" s="56">
        <v>63</v>
      </c>
      <c r="AH304" s="56">
        <v>63</v>
      </c>
      <c r="AI304" s="56">
        <v>63</v>
      </c>
      <c r="AJ304" s="54">
        <v>40</v>
      </c>
      <c r="AK304" s="413">
        <v>0.2</v>
      </c>
      <c r="AL304" s="369"/>
      <c r="AM304" s="369"/>
      <c r="AN304" s="376"/>
      <c r="AO304" s="376"/>
      <c r="AP304" s="376">
        <v>2</v>
      </c>
      <c r="AQ304" s="376">
        <v>1.25</v>
      </c>
      <c r="AR304" s="98">
        <f t="shared" si="169"/>
        <v>42</v>
      </c>
      <c r="AS304" s="46">
        <f t="shared" si="169"/>
        <v>1.45</v>
      </c>
      <c r="AT304" s="370">
        <v>2.65</v>
      </c>
      <c r="AU304" s="370"/>
      <c r="AV304" s="370"/>
      <c r="AW304" s="370">
        <v>37.36</v>
      </c>
      <c r="AX304" s="100">
        <f t="shared" si="170"/>
        <v>40.01</v>
      </c>
      <c r="AY304" s="57">
        <f t="shared" si="171"/>
        <v>41.46</v>
      </c>
      <c r="AZ304" s="58">
        <v>1.51</v>
      </c>
      <c r="BA304" s="90">
        <f t="shared" si="172"/>
        <v>42.97</v>
      </c>
      <c r="BB304" s="58">
        <v>0</v>
      </c>
      <c r="BC304" s="130">
        <v>0</v>
      </c>
      <c r="BD304" s="128">
        <v>0</v>
      </c>
    </row>
    <row r="305" spans="1:56">
      <c r="A305" s="417" t="s">
        <v>423</v>
      </c>
      <c r="B305" s="74" t="s">
        <v>105</v>
      </c>
      <c r="C305" s="419" t="s">
        <v>448</v>
      </c>
      <c r="D305" s="419" t="s">
        <v>454</v>
      </c>
      <c r="E305" s="44">
        <v>4</v>
      </c>
      <c r="F305" s="419" t="s">
        <v>455</v>
      </c>
      <c r="G305" s="375">
        <v>534</v>
      </c>
      <c r="H305" s="375">
        <v>709.35667556167482</v>
      </c>
      <c r="I305" s="366">
        <v>329</v>
      </c>
      <c r="J305" s="366">
        <v>15</v>
      </c>
      <c r="K305" s="366">
        <v>35</v>
      </c>
      <c r="L305" s="130">
        <v>0</v>
      </c>
      <c r="M305" s="130">
        <v>0</v>
      </c>
      <c r="N305" s="130">
        <v>0</v>
      </c>
      <c r="O305" s="98">
        <f t="shared" si="164"/>
        <v>329</v>
      </c>
      <c r="P305" s="98">
        <f t="shared" si="165"/>
        <v>15</v>
      </c>
      <c r="Q305" s="98">
        <f t="shared" si="165"/>
        <v>35</v>
      </c>
      <c r="R305" s="98">
        <f t="shared" si="166"/>
        <v>379</v>
      </c>
      <c r="S305" s="56">
        <v>2.0099999999999998</v>
      </c>
      <c r="T305" s="56">
        <v>127</v>
      </c>
      <c r="U305" s="56">
        <v>0.2</v>
      </c>
      <c r="V305" s="56">
        <v>202</v>
      </c>
      <c r="W305" s="56">
        <v>1.8099999999999998</v>
      </c>
      <c r="X305" s="56">
        <v>0</v>
      </c>
      <c r="Y305" s="56">
        <v>0</v>
      </c>
      <c r="Z305" s="373">
        <v>88</v>
      </c>
      <c r="AA305" s="373">
        <v>26.04</v>
      </c>
      <c r="AB305" s="26">
        <f t="shared" si="167"/>
        <v>467</v>
      </c>
      <c r="AC305" s="88">
        <f t="shared" si="167"/>
        <v>28.049999999999997</v>
      </c>
      <c r="AD305" s="373">
        <v>500</v>
      </c>
      <c r="AE305" s="57">
        <f t="shared" si="168"/>
        <v>93.63295880149812</v>
      </c>
      <c r="AF305" s="435"/>
      <c r="AG305" s="367">
        <v>178</v>
      </c>
      <c r="AH305" s="367">
        <v>173</v>
      </c>
      <c r="AI305" s="367">
        <v>122</v>
      </c>
      <c r="AJ305" s="54">
        <v>278</v>
      </c>
      <c r="AK305" s="413">
        <v>1.3900000000000001</v>
      </c>
      <c r="AL305" s="369"/>
      <c r="AM305" s="369"/>
      <c r="AN305" s="376"/>
      <c r="AO305" s="376"/>
      <c r="AP305" s="376">
        <v>79</v>
      </c>
      <c r="AQ305" s="376">
        <v>2.91</v>
      </c>
      <c r="AR305" s="98">
        <f t="shared" si="169"/>
        <v>357</v>
      </c>
      <c r="AS305" s="46">
        <f t="shared" si="169"/>
        <v>4.3000000000000007</v>
      </c>
      <c r="AT305" s="370">
        <v>2.4700000000000002</v>
      </c>
      <c r="AU305" s="370"/>
      <c r="AV305" s="370">
        <v>0.5</v>
      </c>
      <c r="AW305" s="370">
        <v>38.92</v>
      </c>
      <c r="AX305" s="100">
        <f t="shared" si="170"/>
        <v>41.89</v>
      </c>
      <c r="AY305" s="57">
        <f t="shared" si="171"/>
        <v>46.19</v>
      </c>
      <c r="AZ305" s="58">
        <v>7.6</v>
      </c>
      <c r="BA305" s="90">
        <f t="shared" si="172"/>
        <v>53.79</v>
      </c>
      <c r="BB305" s="58">
        <v>0</v>
      </c>
      <c r="BC305" s="130">
        <v>0</v>
      </c>
      <c r="BD305" s="128">
        <v>0</v>
      </c>
    </row>
    <row r="306" spans="1:56">
      <c r="A306" s="420" t="s">
        <v>423</v>
      </c>
      <c r="B306" s="74" t="s">
        <v>105</v>
      </c>
      <c r="C306" s="419" t="s">
        <v>448</v>
      </c>
      <c r="D306" s="419" t="s">
        <v>454</v>
      </c>
      <c r="E306" s="44">
        <v>5</v>
      </c>
      <c r="F306" s="419" t="s">
        <v>456</v>
      </c>
      <c r="G306" s="375">
        <v>94</v>
      </c>
      <c r="H306" s="375">
        <v>329.88319562594603</v>
      </c>
      <c r="I306" s="366">
        <v>26</v>
      </c>
      <c r="J306" s="366">
        <v>7</v>
      </c>
      <c r="K306" s="366">
        <v>0</v>
      </c>
      <c r="L306" s="373">
        <v>0</v>
      </c>
      <c r="M306" s="373">
        <v>0</v>
      </c>
      <c r="N306" s="56">
        <v>0</v>
      </c>
      <c r="O306" s="98">
        <f t="shared" si="164"/>
        <v>26</v>
      </c>
      <c r="P306" s="98">
        <f t="shared" si="165"/>
        <v>7</v>
      </c>
      <c r="Q306" s="98">
        <f t="shared" si="165"/>
        <v>0</v>
      </c>
      <c r="R306" s="98">
        <f t="shared" si="166"/>
        <v>33</v>
      </c>
      <c r="S306" s="56">
        <v>0.63</v>
      </c>
      <c r="T306" s="56">
        <v>12</v>
      </c>
      <c r="U306" s="56">
        <v>0.19</v>
      </c>
      <c r="V306" s="56">
        <v>14</v>
      </c>
      <c r="W306" s="56">
        <v>0.44</v>
      </c>
      <c r="X306" s="56">
        <v>0</v>
      </c>
      <c r="Y306" s="56">
        <v>0</v>
      </c>
      <c r="Z306" s="373">
        <v>35</v>
      </c>
      <c r="AA306" s="377">
        <v>1.1499999999999999</v>
      </c>
      <c r="AB306" s="26">
        <f t="shared" si="167"/>
        <v>68</v>
      </c>
      <c r="AC306" s="88">
        <f t="shared" si="167"/>
        <v>1.7799999999999998</v>
      </c>
      <c r="AD306" s="373">
        <v>68</v>
      </c>
      <c r="AE306" s="57">
        <f t="shared" si="168"/>
        <v>72.340425531914903</v>
      </c>
      <c r="AF306" s="373"/>
      <c r="AG306" s="367">
        <v>21</v>
      </c>
      <c r="AH306" s="367">
        <v>21</v>
      </c>
      <c r="AI306" s="367">
        <v>1</v>
      </c>
      <c r="AJ306" s="54"/>
      <c r="AK306" s="54"/>
      <c r="AL306" s="367">
        <v>2</v>
      </c>
      <c r="AM306" s="367">
        <v>0.02</v>
      </c>
      <c r="AN306" s="367">
        <v>2</v>
      </c>
      <c r="AO306" s="367">
        <v>0.3</v>
      </c>
      <c r="AP306" s="367">
        <v>35</v>
      </c>
      <c r="AQ306" s="367">
        <v>17.75</v>
      </c>
      <c r="AR306" s="98">
        <f t="shared" si="169"/>
        <v>39</v>
      </c>
      <c r="AS306" s="46">
        <f t="shared" si="169"/>
        <v>18.07</v>
      </c>
      <c r="AT306" s="367">
        <v>0</v>
      </c>
      <c r="AU306" s="367">
        <v>0</v>
      </c>
      <c r="AV306" s="367">
        <v>0</v>
      </c>
      <c r="AW306" s="367">
        <v>0</v>
      </c>
      <c r="AX306" s="100">
        <f t="shared" si="170"/>
        <v>0</v>
      </c>
      <c r="AY306" s="57">
        <f t="shared" si="171"/>
        <v>18.07</v>
      </c>
      <c r="AZ306" s="56">
        <v>0</v>
      </c>
      <c r="BA306" s="90">
        <f t="shared" si="172"/>
        <v>18.07</v>
      </c>
      <c r="BB306" s="375">
        <v>0</v>
      </c>
      <c r="BC306" s="378">
        <v>0</v>
      </c>
      <c r="BD306" s="128">
        <v>0.01</v>
      </c>
    </row>
    <row r="307" spans="1:56">
      <c r="A307" s="420" t="s">
        <v>423</v>
      </c>
      <c r="B307" s="74" t="s">
        <v>105</v>
      </c>
      <c r="C307" s="419" t="s">
        <v>448</v>
      </c>
      <c r="D307" s="419" t="s">
        <v>454</v>
      </c>
      <c r="E307" s="44">
        <v>6</v>
      </c>
      <c r="F307" s="419" t="s">
        <v>457</v>
      </c>
      <c r="G307" s="375">
        <v>252</v>
      </c>
      <c r="H307" s="375">
        <v>884.00072030482261</v>
      </c>
      <c r="I307" s="366">
        <v>49</v>
      </c>
      <c r="J307" s="366">
        <v>51</v>
      </c>
      <c r="K307" s="366">
        <v>0</v>
      </c>
      <c r="L307" s="373">
        <v>0</v>
      </c>
      <c r="M307" s="373">
        <v>0</v>
      </c>
      <c r="N307" s="56">
        <v>0</v>
      </c>
      <c r="O307" s="98">
        <f t="shared" si="164"/>
        <v>49</v>
      </c>
      <c r="P307" s="98">
        <f t="shared" si="165"/>
        <v>51</v>
      </c>
      <c r="Q307" s="98">
        <f t="shared" si="165"/>
        <v>0</v>
      </c>
      <c r="R307" s="98">
        <f t="shared" si="166"/>
        <v>100</v>
      </c>
      <c r="S307" s="56">
        <v>1.69</v>
      </c>
      <c r="T307" s="56">
        <v>22</v>
      </c>
      <c r="U307" s="56">
        <v>0.5</v>
      </c>
      <c r="V307" s="56">
        <v>27</v>
      </c>
      <c r="W307" s="56">
        <v>1.19</v>
      </c>
      <c r="X307" s="56">
        <v>0</v>
      </c>
      <c r="Y307" s="56">
        <v>0</v>
      </c>
      <c r="Z307" s="373">
        <v>74</v>
      </c>
      <c r="AA307" s="373">
        <v>24.04</v>
      </c>
      <c r="AB307" s="26">
        <f t="shared" si="167"/>
        <v>174</v>
      </c>
      <c r="AC307" s="88">
        <f t="shared" si="167"/>
        <v>25.73</v>
      </c>
      <c r="AD307" s="373">
        <v>239</v>
      </c>
      <c r="AE307" s="57">
        <f t="shared" si="168"/>
        <v>94.841269841269835</v>
      </c>
      <c r="AF307" s="373"/>
      <c r="AG307" s="367">
        <v>44</v>
      </c>
      <c r="AH307" s="367">
        <v>44</v>
      </c>
      <c r="AI307" s="367">
        <v>22</v>
      </c>
      <c r="AJ307" s="54"/>
      <c r="AK307" s="54"/>
      <c r="AL307" s="130"/>
      <c r="AM307" s="130"/>
      <c r="AN307" s="130"/>
      <c r="AO307" s="130"/>
      <c r="AP307" s="130"/>
      <c r="AQ307" s="130"/>
      <c r="AR307" s="98">
        <f t="shared" si="169"/>
        <v>0</v>
      </c>
      <c r="AS307" s="46">
        <f t="shared" si="169"/>
        <v>0</v>
      </c>
      <c r="AT307" s="130"/>
      <c r="AU307" s="130"/>
      <c r="AV307" s="130"/>
      <c r="AW307" s="130"/>
      <c r="AX307" s="100">
        <f t="shared" si="170"/>
        <v>0</v>
      </c>
      <c r="AY307" s="57">
        <f t="shared" si="171"/>
        <v>0</v>
      </c>
      <c r="AZ307" s="130"/>
      <c r="BA307" s="90">
        <f t="shared" si="172"/>
        <v>0</v>
      </c>
      <c r="BB307" s="130"/>
      <c r="BC307" s="130"/>
      <c r="BD307" s="128">
        <v>0</v>
      </c>
    </row>
    <row r="308" spans="1:56">
      <c r="A308" s="417" t="s">
        <v>423</v>
      </c>
      <c r="B308" s="74" t="s">
        <v>105</v>
      </c>
      <c r="C308" s="419" t="s">
        <v>448</v>
      </c>
      <c r="D308" s="419" t="s">
        <v>454</v>
      </c>
      <c r="E308" s="44">
        <v>7</v>
      </c>
      <c r="F308" s="419" t="s">
        <v>458</v>
      </c>
      <c r="G308" s="375">
        <v>311</v>
      </c>
      <c r="H308" s="375">
        <v>1093.1423541330369</v>
      </c>
      <c r="I308" s="366">
        <v>91</v>
      </c>
      <c r="J308" s="366">
        <v>78</v>
      </c>
      <c r="K308" s="366">
        <v>5</v>
      </c>
      <c r="L308" s="373">
        <v>0</v>
      </c>
      <c r="M308" s="373">
        <v>0</v>
      </c>
      <c r="N308" s="56">
        <v>0</v>
      </c>
      <c r="O308" s="98">
        <f t="shared" si="164"/>
        <v>91</v>
      </c>
      <c r="P308" s="98">
        <f t="shared" si="165"/>
        <v>78</v>
      </c>
      <c r="Q308" s="98">
        <f t="shared" si="165"/>
        <v>5</v>
      </c>
      <c r="R308" s="98">
        <f t="shared" si="166"/>
        <v>174</v>
      </c>
      <c r="S308" s="56">
        <v>2.5</v>
      </c>
      <c r="T308" s="56">
        <v>27</v>
      </c>
      <c r="U308" s="56">
        <v>0.46</v>
      </c>
      <c r="V308" s="56">
        <v>64</v>
      </c>
      <c r="W308" s="56">
        <v>2.04</v>
      </c>
      <c r="X308" s="56">
        <v>0</v>
      </c>
      <c r="Y308" s="56">
        <v>0</v>
      </c>
      <c r="Z308" s="373">
        <v>85</v>
      </c>
      <c r="AA308" s="373">
        <v>22.69</v>
      </c>
      <c r="AB308" s="26">
        <f t="shared" si="167"/>
        <v>259</v>
      </c>
      <c r="AC308" s="88">
        <f t="shared" si="167"/>
        <v>25.19</v>
      </c>
      <c r="AD308" s="373">
        <v>285</v>
      </c>
      <c r="AE308" s="57">
        <f t="shared" si="168"/>
        <v>91.639871382636656</v>
      </c>
      <c r="AF308" s="373"/>
      <c r="AG308" s="367">
        <v>21</v>
      </c>
      <c r="AH308" s="367">
        <v>21</v>
      </c>
      <c r="AI308" s="367">
        <v>0</v>
      </c>
      <c r="AJ308" s="54"/>
      <c r="AK308" s="54"/>
      <c r="AL308" s="56"/>
      <c r="AM308" s="56"/>
      <c r="AN308" s="56">
        <v>1</v>
      </c>
      <c r="AO308" s="56">
        <v>0.15</v>
      </c>
      <c r="AP308" s="56">
        <v>3</v>
      </c>
      <c r="AQ308" s="56">
        <v>0.99</v>
      </c>
      <c r="AR308" s="98">
        <f t="shared" si="169"/>
        <v>4</v>
      </c>
      <c r="AS308" s="46">
        <f t="shared" si="169"/>
        <v>1.1399999999999999</v>
      </c>
      <c r="AT308" s="56">
        <v>3</v>
      </c>
      <c r="AU308" s="56">
        <v>0</v>
      </c>
      <c r="AV308" s="56">
        <v>0</v>
      </c>
      <c r="AW308" s="56">
        <v>0</v>
      </c>
      <c r="AX308" s="100">
        <f t="shared" si="170"/>
        <v>3</v>
      </c>
      <c r="AY308" s="57">
        <f t="shared" si="171"/>
        <v>4.1399999999999997</v>
      </c>
      <c r="AZ308" s="56"/>
      <c r="BA308" s="90">
        <f t="shared" si="172"/>
        <v>4.1399999999999997</v>
      </c>
      <c r="BB308" s="56"/>
      <c r="BC308" s="56"/>
      <c r="BD308" s="128">
        <v>0</v>
      </c>
    </row>
    <row r="309" spans="1:56">
      <c r="A309" s="417" t="s">
        <v>423</v>
      </c>
      <c r="B309" s="74" t="s">
        <v>105</v>
      </c>
      <c r="C309" s="419" t="s">
        <v>448</v>
      </c>
      <c r="D309" s="419" t="s">
        <v>454</v>
      </c>
      <c r="E309" s="44">
        <v>8</v>
      </c>
      <c r="F309" s="419" t="s">
        <v>459</v>
      </c>
      <c r="G309" s="375">
        <v>202</v>
      </c>
      <c r="H309" s="375">
        <v>709</v>
      </c>
      <c r="I309" s="366">
        <v>341</v>
      </c>
      <c r="J309" s="366">
        <v>110</v>
      </c>
      <c r="K309" s="366">
        <v>117</v>
      </c>
      <c r="L309" s="373">
        <v>0</v>
      </c>
      <c r="M309" s="373">
        <v>0</v>
      </c>
      <c r="N309" s="56">
        <v>0</v>
      </c>
      <c r="O309" s="98">
        <f t="shared" si="164"/>
        <v>341</v>
      </c>
      <c r="P309" s="98">
        <f t="shared" si="165"/>
        <v>110</v>
      </c>
      <c r="Q309" s="98">
        <f t="shared" si="165"/>
        <v>117</v>
      </c>
      <c r="R309" s="98">
        <f t="shared" si="166"/>
        <v>568</v>
      </c>
      <c r="S309" s="56">
        <v>7.9</v>
      </c>
      <c r="T309" s="56">
        <v>139</v>
      </c>
      <c r="U309" s="56">
        <v>1.06</v>
      </c>
      <c r="V309" s="56">
        <v>200</v>
      </c>
      <c r="W309" s="56">
        <v>6.84</v>
      </c>
      <c r="X309" s="56">
        <v>0</v>
      </c>
      <c r="Y309" s="56">
        <v>0</v>
      </c>
      <c r="Z309" s="373">
        <v>139</v>
      </c>
      <c r="AA309" s="373">
        <v>58.14</v>
      </c>
      <c r="AB309" s="26">
        <f t="shared" si="167"/>
        <v>707</v>
      </c>
      <c r="AC309" s="88">
        <f t="shared" si="167"/>
        <v>66.040000000000006</v>
      </c>
      <c r="AD309" s="373">
        <v>202</v>
      </c>
      <c r="AE309" s="57">
        <f t="shared" si="168"/>
        <v>100</v>
      </c>
      <c r="AF309" s="373">
        <v>4</v>
      </c>
      <c r="AG309" s="367">
        <v>106</v>
      </c>
      <c r="AH309" s="367">
        <v>70</v>
      </c>
      <c r="AI309" s="367">
        <v>16</v>
      </c>
      <c r="AJ309" s="54"/>
      <c r="AK309" s="54"/>
      <c r="AL309" s="56"/>
      <c r="AM309" s="56"/>
      <c r="AN309" s="367">
        <v>0</v>
      </c>
      <c r="AO309" s="372">
        <v>0</v>
      </c>
      <c r="AP309" s="367">
        <v>0</v>
      </c>
      <c r="AQ309" s="372">
        <v>0</v>
      </c>
      <c r="AR309" s="98">
        <f t="shared" si="169"/>
        <v>0</v>
      </c>
      <c r="AS309" s="46">
        <f t="shared" si="169"/>
        <v>0</v>
      </c>
      <c r="AT309" s="372"/>
      <c r="AU309" s="372"/>
      <c r="AV309" s="372"/>
      <c r="AW309" s="372"/>
      <c r="AX309" s="100">
        <f t="shared" si="170"/>
        <v>0</v>
      </c>
      <c r="AY309" s="57">
        <f t="shared" si="171"/>
        <v>0</v>
      </c>
      <c r="AZ309" s="72"/>
      <c r="BA309" s="90">
        <f t="shared" si="172"/>
        <v>0</v>
      </c>
      <c r="BB309" s="375"/>
      <c r="BC309" s="72"/>
      <c r="BD309" s="128">
        <v>0</v>
      </c>
    </row>
    <row r="310" spans="1:56">
      <c r="A310" s="417" t="s">
        <v>423</v>
      </c>
      <c r="B310" s="74" t="s">
        <v>105</v>
      </c>
      <c r="C310" s="419" t="s">
        <v>448</v>
      </c>
      <c r="D310" s="419" t="s">
        <v>448</v>
      </c>
      <c r="E310" s="44">
        <v>9</v>
      </c>
      <c r="F310" s="419" t="s">
        <v>460</v>
      </c>
      <c r="G310" s="375">
        <v>197</v>
      </c>
      <c r="H310" s="375">
        <v>692</v>
      </c>
      <c r="I310" s="366">
        <v>613</v>
      </c>
      <c r="J310" s="366">
        <v>24</v>
      </c>
      <c r="K310" s="366">
        <v>1</v>
      </c>
      <c r="L310" s="367">
        <v>12</v>
      </c>
      <c r="M310" s="367">
        <v>15</v>
      </c>
      <c r="N310" s="367">
        <v>0</v>
      </c>
      <c r="O310" s="98">
        <f t="shared" si="164"/>
        <v>625</v>
      </c>
      <c r="P310" s="98">
        <f t="shared" si="165"/>
        <v>39</v>
      </c>
      <c r="Q310" s="98">
        <f t="shared" si="165"/>
        <v>1</v>
      </c>
      <c r="R310" s="98">
        <f t="shared" si="166"/>
        <v>665</v>
      </c>
      <c r="S310" s="56">
        <v>17</v>
      </c>
      <c r="T310" s="56">
        <v>625</v>
      </c>
      <c r="U310" s="56">
        <v>17</v>
      </c>
      <c r="V310" s="56">
        <v>0</v>
      </c>
      <c r="W310" s="56">
        <v>0</v>
      </c>
      <c r="X310" s="56">
        <v>0</v>
      </c>
      <c r="Y310" s="56">
        <v>146</v>
      </c>
      <c r="Z310" s="378">
        <v>113</v>
      </c>
      <c r="AA310" s="373">
        <v>2</v>
      </c>
      <c r="AB310" s="26">
        <f t="shared" si="167"/>
        <v>778</v>
      </c>
      <c r="AC310" s="88">
        <f t="shared" si="167"/>
        <v>19</v>
      </c>
      <c r="AD310" s="373">
        <v>197</v>
      </c>
      <c r="AE310" s="57">
        <f t="shared" si="168"/>
        <v>100</v>
      </c>
      <c r="AF310" s="367">
        <v>5</v>
      </c>
      <c r="AG310" s="373">
        <v>588</v>
      </c>
      <c r="AH310" s="373">
        <v>583</v>
      </c>
      <c r="AI310" s="367">
        <v>348</v>
      </c>
      <c r="AJ310" s="54">
        <v>43</v>
      </c>
      <c r="AK310" s="413">
        <v>0.215</v>
      </c>
      <c r="AL310" s="56"/>
      <c r="AM310" s="56"/>
      <c r="AN310" s="367">
        <v>0</v>
      </c>
      <c r="AO310" s="372">
        <v>0</v>
      </c>
      <c r="AP310" s="367">
        <v>9</v>
      </c>
      <c r="AQ310" s="367">
        <v>2.0099999999999998</v>
      </c>
      <c r="AR310" s="98">
        <f t="shared" si="169"/>
        <v>52</v>
      </c>
      <c r="AS310" s="46">
        <f t="shared" si="169"/>
        <v>2.2249999999999996</v>
      </c>
      <c r="AT310" s="372">
        <v>25.77</v>
      </c>
      <c r="AU310" s="372"/>
      <c r="AV310" s="372">
        <v>1.98</v>
      </c>
      <c r="AW310" s="372">
        <v>80.05</v>
      </c>
      <c r="AX310" s="100">
        <f t="shared" si="170"/>
        <v>107.8</v>
      </c>
      <c r="AY310" s="57">
        <f t="shared" si="171"/>
        <v>110.02499999999999</v>
      </c>
      <c r="AZ310" s="72">
        <v>15.79</v>
      </c>
      <c r="BA310" s="90">
        <f t="shared" si="172"/>
        <v>125.815</v>
      </c>
      <c r="BB310" s="375">
        <v>2</v>
      </c>
      <c r="BC310" s="58">
        <v>1.1499999999999999</v>
      </c>
      <c r="BD310" s="128">
        <v>0</v>
      </c>
    </row>
    <row r="311" spans="1:56">
      <c r="A311" s="417" t="s">
        <v>423</v>
      </c>
      <c r="B311" s="74" t="s">
        <v>105</v>
      </c>
      <c r="C311" s="419" t="s">
        <v>448</v>
      </c>
      <c r="D311" s="419" t="s">
        <v>448</v>
      </c>
      <c r="E311" s="44">
        <v>10</v>
      </c>
      <c r="F311" s="418" t="s">
        <v>461</v>
      </c>
      <c r="G311" s="375">
        <v>234</v>
      </c>
      <c r="H311" s="375">
        <v>823</v>
      </c>
      <c r="I311" s="366">
        <v>760</v>
      </c>
      <c r="J311" s="366">
        <v>0</v>
      </c>
      <c r="K311" s="366">
        <v>0</v>
      </c>
      <c r="L311" s="367">
        <v>0</v>
      </c>
      <c r="M311" s="367">
        <v>0</v>
      </c>
      <c r="N311" s="367">
        <v>0</v>
      </c>
      <c r="O311" s="98">
        <f t="shared" si="164"/>
        <v>760</v>
      </c>
      <c r="P311" s="98">
        <f t="shared" si="165"/>
        <v>0</v>
      </c>
      <c r="Q311" s="98">
        <f t="shared" si="165"/>
        <v>0</v>
      </c>
      <c r="R311" s="98">
        <f t="shared" si="166"/>
        <v>760</v>
      </c>
      <c r="S311" s="56">
        <v>10</v>
      </c>
      <c r="T311" s="56">
        <v>760</v>
      </c>
      <c r="U311" s="56">
        <v>10</v>
      </c>
      <c r="V311" s="56">
        <v>0</v>
      </c>
      <c r="W311" s="56">
        <v>0</v>
      </c>
      <c r="X311" s="56">
        <v>0</v>
      </c>
      <c r="Y311" s="56">
        <v>168</v>
      </c>
      <c r="Z311" s="373">
        <v>27</v>
      </c>
      <c r="AA311" s="373">
        <v>1</v>
      </c>
      <c r="AB311" s="26">
        <f t="shared" si="167"/>
        <v>787</v>
      </c>
      <c r="AC311" s="88">
        <f t="shared" si="167"/>
        <v>11</v>
      </c>
      <c r="AD311" s="373">
        <v>234</v>
      </c>
      <c r="AE311" s="57">
        <f t="shared" si="168"/>
        <v>100</v>
      </c>
      <c r="AF311" s="373">
        <v>6</v>
      </c>
      <c r="AG311" s="373">
        <v>708</v>
      </c>
      <c r="AH311" s="367">
        <v>674</v>
      </c>
      <c r="AI311" s="367">
        <v>486</v>
      </c>
      <c r="AJ311" s="54"/>
      <c r="AK311" s="54"/>
      <c r="AL311" s="56"/>
      <c r="AM311" s="56"/>
      <c r="AN311" s="367">
        <v>1</v>
      </c>
      <c r="AO311" s="367">
        <v>0.08</v>
      </c>
      <c r="AP311" s="367">
        <v>29</v>
      </c>
      <c r="AQ311" s="367">
        <v>3.95</v>
      </c>
      <c r="AR311" s="98">
        <f t="shared" si="169"/>
        <v>30</v>
      </c>
      <c r="AS311" s="46">
        <f t="shared" si="169"/>
        <v>4.03</v>
      </c>
      <c r="AT311" s="372"/>
      <c r="AU311" s="372"/>
      <c r="AV311" s="372"/>
      <c r="AW311" s="372"/>
      <c r="AX311" s="100">
        <f t="shared" si="170"/>
        <v>0</v>
      </c>
      <c r="AY311" s="57">
        <f t="shared" si="171"/>
        <v>4.03</v>
      </c>
      <c r="AZ311" s="72"/>
      <c r="BA311" s="90">
        <f t="shared" si="172"/>
        <v>4.03</v>
      </c>
      <c r="BB311" s="54">
        <v>2</v>
      </c>
      <c r="BC311" s="58">
        <v>0.44</v>
      </c>
      <c r="BD311" s="128">
        <v>0</v>
      </c>
    </row>
    <row r="312" spans="1:56">
      <c r="A312" s="417" t="s">
        <v>423</v>
      </c>
      <c r="B312" s="74" t="s">
        <v>105</v>
      </c>
      <c r="C312" s="419" t="s">
        <v>448</v>
      </c>
      <c r="D312" s="419" t="s">
        <v>462</v>
      </c>
      <c r="E312" s="44">
        <v>11</v>
      </c>
      <c r="F312" s="419" t="s">
        <v>463</v>
      </c>
      <c r="G312" s="375">
        <v>16</v>
      </c>
      <c r="H312" s="375">
        <v>56.187747841766196</v>
      </c>
      <c r="I312" s="366">
        <v>3</v>
      </c>
      <c r="J312" s="366">
        <v>0</v>
      </c>
      <c r="K312" s="366">
        <v>3</v>
      </c>
      <c r="L312" s="130">
        <v>0</v>
      </c>
      <c r="M312" s="130">
        <v>0</v>
      </c>
      <c r="N312" s="130">
        <v>0</v>
      </c>
      <c r="O312" s="98">
        <f t="shared" si="164"/>
        <v>3</v>
      </c>
      <c r="P312" s="98">
        <f t="shared" si="165"/>
        <v>0</v>
      </c>
      <c r="Q312" s="98">
        <f t="shared" si="165"/>
        <v>3</v>
      </c>
      <c r="R312" s="98">
        <f t="shared" si="166"/>
        <v>6</v>
      </c>
      <c r="S312" s="130"/>
      <c r="T312" s="130">
        <v>2</v>
      </c>
      <c r="U312" s="130"/>
      <c r="V312" s="130">
        <v>1</v>
      </c>
      <c r="W312" s="128"/>
      <c r="X312" s="130"/>
      <c r="Y312" s="130"/>
      <c r="Z312" s="367">
        <v>1</v>
      </c>
      <c r="AA312" s="130"/>
      <c r="AB312" s="26">
        <f t="shared" si="167"/>
        <v>7</v>
      </c>
      <c r="AC312" s="88">
        <f t="shared" si="167"/>
        <v>0</v>
      </c>
      <c r="AD312" s="367">
        <v>4</v>
      </c>
      <c r="AE312" s="57">
        <f t="shared" si="168"/>
        <v>25</v>
      </c>
      <c r="AF312" s="367"/>
      <c r="AG312" s="367">
        <v>0</v>
      </c>
      <c r="AH312" s="367">
        <v>0</v>
      </c>
      <c r="AI312" s="367">
        <v>0</v>
      </c>
      <c r="AJ312" s="54"/>
      <c r="AK312" s="54"/>
      <c r="AL312" s="56"/>
      <c r="AM312" s="56"/>
      <c r="AN312" s="367">
        <v>0</v>
      </c>
      <c r="AO312" s="379">
        <v>0</v>
      </c>
      <c r="AP312" s="56">
        <v>8</v>
      </c>
      <c r="AQ312" s="56">
        <v>2.71</v>
      </c>
      <c r="AR312" s="98">
        <f t="shared" si="169"/>
        <v>8</v>
      </c>
      <c r="AS312" s="46">
        <f t="shared" si="169"/>
        <v>2.71</v>
      </c>
      <c r="AT312" s="56">
        <v>0</v>
      </c>
      <c r="AU312" s="56"/>
      <c r="AV312" s="56"/>
      <c r="AW312" s="56"/>
      <c r="AX312" s="100">
        <f t="shared" si="170"/>
        <v>0</v>
      </c>
      <c r="AY312" s="57">
        <f t="shared" si="171"/>
        <v>2.71</v>
      </c>
      <c r="AZ312" s="56">
        <v>10.02</v>
      </c>
      <c r="BA312" s="90">
        <f t="shared" si="172"/>
        <v>12.73</v>
      </c>
      <c r="BB312" s="56"/>
      <c r="BC312" s="56"/>
      <c r="BD312" s="128">
        <v>0</v>
      </c>
    </row>
    <row r="313" spans="1:56">
      <c r="A313" s="417" t="s">
        <v>423</v>
      </c>
      <c r="B313" s="74" t="s">
        <v>105</v>
      </c>
      <c r="C313" s="419" t="s">
        <v>448</v>
      </c>
      <c r="D313" s="419" t="s">
        <v>462</v>
      </c>
      <c r="E313" s="44">
        <v>12</v>
      </c>
      <c r="F313" s="419" t="s">
        <v>464</v>
      </c>
      <c r="G313" s="375">
        <v>549</v>
      </c>
      <c r="H313" s="375">
        <v>1928.1762134366102</v>
      </c>
      <c r="I313" s="366">
        <v>15</v>
      </c>
      <c r="J313" s="366">
        <v>11</v>
      </c>
      <c r="K313" s="366">
        <v>9</v>
      </c>
      <c r="L313" s="130">
        <v>0</v>
      </c>
      <c r="M313" s="130">
        <v>0</v>
      </c>
      <c r="N313" s="130">
        <v>0</v>
      </c>
      <c r="O313" s="98">
        <f t="shared" si="164"/>
        <v>15</v>
      </c>
      <c r="P313" s="98">
        <f t="shared" si="165"/>
        <v>11</v>
      </c>
      <c r="Q313" s="98">
        <f t="shared" si="165"/>
        <v>9</v>
      </c>
      <c r="R313" s="98">
        <f t="shared" si="166"/>
        <v>35</v>
      </c>
      <c r="S313" s="130"/>
      <c r="T313" s="130">
        <v>6</v>
      </c>
      <c r="U313" s="128"/>
      <c r="V313" s="130">
        <v>7</v>
      </c>
      <c r="W313" s="128"/>
      <c r="X313" s="130"/>
      <c r="Y313" s="130"/>
      <c r="Z313" s="367">
        <v>5</v>
      </c>
      <c r="AA313" s="130"/>
      <c r="AB313" s="26">
        <f t="shared" si="167"/>
        <v>40</v>
      </c>
      <c r="AC313" s="88">
        <f t="shared" si="167"/>
        <v>0</v>
      </c>
      <c r="AD313" s="367">
        <v>8</v>
      </c>
      <c r="AE313" s="57">
        <f t="shared" si="168"/>
        <v>1.4571948998178506</v>
      </c>
      <c r="AF313" s="367"/>
      <c r="AG313" s="367">
        <v>0</v>
      </c>
      <c r="AH313" s="367">
        <v>0</v>
      </c>
      <c r="AI313" s="367">
        <v>0</v>
      </c>
      <c r="AJ313" s="54"/>
      <c r="AK313" s="54"/>
      <c r="AL313" s="56"/>
      <c r="AM313" s="56"/>
      <c r="AN313" s="367">
        <v>0</v>
      </c>
      <c r="AO313" s="379">
        <v>0</v>
      </c>
      <c r="AP313" s="56">
        <v>0</v>
      </c>
      <c r="AQ313" s="56">
        <v>0</v>
      </c>
      <c r="AR313" s="98">
        <f t="shared" si="169"/>
        <v>0</v>
      </c>
      <c r="AS313" s="46">
        <f t="shared" si="169"/>
        <v>0</v>
      </c>
      <c r="AT313" s="72"/>
      <c r="AU313" s="72"/>
      <c r="AV313" s="72"/>
      <c r="AW313" s="72"/>
      <c r="AX313" s="100">
        <f t="shared" si="170"/>
        <v>0</v>
      </c>
      <c r="AY313" s="57">
        <f t="shared" si="171"/>
        <v>0</v>
      </c>
      <c r="AZ313" s="72"/>
      <c r="BA313" s="90">
        <f t="shared" si="172"/>
        <v>0</v>
      </c>
      <c r="BB313" s="72"/>
      <c r="BC313" s="58"/>
      <c r="BD313" s="128">
        <v>0</v>
      </c>
    </row>
    <row r="314" spans="1:56">
      <c r="A314" s="417" t="s">
        <v>423</v>
      </c>
      <c r="B314" s="74" t="s">
        <v>105</v>
      </c>
      <c r="C314" s="419" t="s">
        <v>448</v>
      </c>
      <c r="D314" s="419" t="s">
        <v>462</v>
      </c>
      <c r="E314" s="44">
        <v>13</v>
      </c>
      <c r="F314" s="424" t="s">
        <v>465</v>
      </c>
      <c r="G314" s="375">
        <v>413</v>
      </c>
      <c r="H314" s="375">
        <v>1448</v>
      </c>
      <c r="I314" s="366">
        <v>11</v>
      </c>
      <c r="J314" s="366">
        <v>5</v>
      </c>
      <c r="K314" s="366">
        <v>3</v>
      </c>
      <c r="L314" s="130">
        <v>0</v>
      </c>
      <c r="M314" s="130">
        <v>0</v>
      </c>
      <c r="N314" s="130">
        <v>0</v>
      </c>
      <c r="O314" s="98">
        <f t="shared" si="164"/>
        <v>11</v>
      </c>
      <c r="P314" s="98">
        <f t="shared" si="165"/>
        <v>5</v>
      </c>
      <c r="Q314" s="98">
        <f t="shared" si="165"/>
        <v>3</v>
      </c>
      <c r="R314" s="98">
        <f t="shared" si="166"/>
        <v>19</v>
      </c>
      <c r="S314" s="130"/>
      <c r="T314" s="130">
        <v>5</v>
      </c>
      <c r="U314" s="130"/>
      <c r="V314" s="130">
        <v>6</v>
      </c>
      <c r="W314" s="128"/>
      <c r="X314" s="130"/>
      <c r="Y314" s="130"/>
      <c r="Z314" s="367">
        <v>164</v>
      </c>
      <c r="AA314" s="130"/>
      <c r="AB314" s="26">
        <f t="shared" si="167"/>
        <v>183</v>
      </c>
      <c r="AC314" s="88">
        <f t="shared" si="167"/>
        <v>0</v>
      </c>
      <c r="AD314" s="56">
        <v>169</v>
      </c>
      <c r="AE314" s="57">
        <f t="shared" si="168"/>
        <v>40.92009685230024</v>
      </c>
      <c r="AF314" s="56"/>
      <c r="AG314" s="56">
        <v>4</v>
      </c>
      <c r="AH314" s="56">
        <v>4</v>
      </c>
      <c r="AI314" s="56">
        <v>0</v>
      </c>
      <c r="AJ314" s="54"/>
      <c r="AK314" s="54"/>
      <c r="AL314" s="56"/>
      <c r="AM314" s="56"/>
      <c r="AN314" s="56">
        <v>0</v>
      </c>
      <c r="AO314" s="375">
        <v>0</v>
      </c>
      <c r="AP314" s="56">
        <v>16</v>
      </c>
      <c r="AQ314" s="72">
        <v>2.0299999999999998</v>
      </c>
      <c r="AR314" s="98">
        <f t="shared" si="169"/>
        <v>16</v>
      </c>
      <c r="AS314" s="46">
        <f t="shared" si="169"/>
        <v>2.0299999999999998</v>
      </c>
      <c r="AT314" s="72">
        <v>100</v>
      </c>
      <c r="AU314" s="72">
        <v>24</v>
      </c>
      <c r="AV314" s="72"/>
      <c r="AW314" s="72">
        <v>6</v>
      </c>
      <c r="AX314" s="100">
        <f t="shared" si="170"/>
        <v>130</v>
      </c>
      <c r="AY314" s="57">
        <f t="shared" si="171"/>
        <v>132.03</v>
      </c>
      <c r="AZ314" s="72">
        <v>0</v>
      </c>
      <c r="BA314" s="90">
        <f t="shared" si="172"/>
        <v>132.03</v>
      </c>
      <c r="BB314" s="72">
        <v>2</v>
      </c>
      <c r="BC314" s="58">
        <v>1.46</v>
      </c>
      <c r="BD314" s="128">
        <v>0</v>
      </c>
    </row>
    <row r="315" spans="1:56" ht="23.25" customHeight="1">
      <c r="A315" s="417" t="s">
        <v>423</v>
      </c>
      <c r="B315" s="74" t="s">
        <v>105</v>
      </c>
      <c r="C315" s="419" t="s">
        <v>448</v>
      </c>
      <c r="D315" s="419" t="s">
        <v>466</v>
      </c>
      <c r="E315" s="44">
        <v>14</v>
      </c>
      <c r="F315" s="419" t="s">
        <v>467</v>
      </c>
      <c r="G315" s="375">
        <v>120</v>
      </c>
      <c r="H315" s="375">
        <v>421</v>
      </c>
      <c r="I315" s="366">
        <v>14</v>
      </c>
      <c r="J315" s="366">
        <v>64</v>
      </c>
      <c r="K315" s="366">
        <v>429</v>
      </c>
      <c r="L315" s="130">
        <v>0</v>
      </c>
      <c r="M315" s="130">
        <v>0</v>
      </c>
      <c r="N315" s="130">
        <v>0</v>
      </c>
      <c r="O315" s="98">
        <f t="shared" si="164"/>
        <v>14</v>
      </c>
      <c r="P315" s="98">
        <f t="shared" si="165"/>
        <v>64</v>
      </c>
      <c r="Q315" s="98">
        <f t="shared" si="165"/>
        <v>429</v>
      </c>
      <c r="R315" s="98">
        <f t="shared" si="166"/>
        <v>507</v>
      </c>
      <c r="S315" s="56">
        <v>6.86</v>
      </c>
      <c r="T315" s="56">
        <v>10</v>
      </c>
      <c r="U315" s="72">
        <v>0.12</v>
      </c>
      <c r="V315" s="56">
        <v>0</v>
      </c>
      <c r="W315" s="72">
        <v>0</v>
      </c>
      <c r="X315" s="56">
        <v>2</v>
      </c>
      <c r="Y315" s="56">
        <v>2</v>
      </c>
      <c r="Z315" s="56">
        <v>3</v>
      </c>
      <c r="AA315" s="367">
        <v>2.06</v>
      </c>
      <c r="AB315" s="26">
        <f t="shared" si="167"/>
        <v>510</v>
      </c>
      <c r="AC315" s="88">
        <f t="shared" si="167"/>
        <v>8.92</v>
      </c>
      <c r="AD315" s="367">
        <v>120</v>
      </c>
      <c r="AE315" s="57">
        <f t="shared" si="168"/>
        <v>100</v>
      </c>
      <c r="AF315" s="56">
        <v>7</v>
      </c>
      <c r="AG315" s="367">
        <v>339</v>
      </c>
      <c r="AH315" s="367">
        <v>319</v>
      </c>
      <c r="AI315" s="367">
        <v>163</v>
      </c>
      <c r="AJ315" s="54"/>
      <c r="AK315" s="54"/>
      <c r="AL315" s="56"/>
      <c r="AM315" s="56"/>
      <c r="AN315" s="55">
        <v>0</v>
      </c>
      <c r="AO315" s="375">
        <v>0</v>
      </c>
      <c r="AP315" s="56">
        <v>20</v>
      </c>
      <c r="AQ315" s="56">
        <v>7.28</v>
      </c>
      <c r="AR315" s="98">
        <f t="shared" si="169"/>
        <v>20</v>
      </c>
      <c r="AS315" s="46">
        <f t="shared" si="169"/>
        <v>7.28</v>
      </c>
      <c r="AT315" s="72">
        <v>0.93</v>
      </c>
      <c r="AU315" s="72">
        <v>0</v>
      </c>
      <c r="AV315" s="72">
        <v>0</v>
      </c>
      <c r="AW315" s="56">
        <v>5.0999999999999996</v>
      </c>
      <c r="AX315" s="100">
        <f t="shared" si="170"/>
        <v>6.0299999999999994</v>
      </c>
      <c r="AY315" s="57">
        <f t="shared" si="171"/>
        <v>13.309999999999999</v>
      </c>
      <c r="AZ315" s="72"/>
      <c r="BA315" s="90">
        <f t="shared" si="172"/>
        <v>13.309999999999999</v>
      </c>
      <c r="BB315" s="55">
        <v>2</v>
      </c>
      <c r="BC315" s="55">
        <v>0.5</v>
      </c>
      <c r="BD315" s="128">
        <v>0</v>
      </c>
    </row>
    <row r="316" spans="1:56" ht="17.25" thickBot="1">
      <c r="A316" s="417" t="s">
        <v>423</v>
      </c>
      <c r="B316" s="74" t="s">
        <v>105</v>
      </c>
      <c r="C316" s="419" t="s">
        <v>448</v>
      </c>
      <c r="D316" s="419" t="s">
        <v>466</v>
      </c>
      <c r="E316" s="44">
        <v>15</v>
      </c>
      <c r="F316" s="419" t="s">
        <v>468</v>
      </c>
      <c r="G316" s="375">
        <v>565</v>
      </c>
      <c r="H316" s="375">
        <v>1981</v>
      </c>
      <c r="I316" s="366">
        <v>68</v>
      </c>
      <c r="J316" s="366">
        <v>135</v>
      </c>
      <c r="K316" s="366">
        <v>489</v>
      </c>
      <c r="L316" s="130">
        <v>0</v>
      </c>
      <c r="M316" s="130">
        <v>0</v>
      </c>
      <c r="N316" s="130">
        <v>0</v>
      </c>
      <c r="O316" s="98">
        <f t="shared" si="164"/>
        <v>68</v>
      </c>
      <c r="P316" s="98">
        <f t="shared" si="165"/>
        <v>135</v>
      </c>
      <c r="Q316" s="98">
        <f t="shared" si="165"/>
        <v>489</v>
      </c>
      <c r="R316" s="98">
        <f t="shared" si="166"/>
        <v>692</v>
      </c>
      <c r="S316" s="55">
        <v>23.7</v>
      </c>
      <c r="T316" s="55">
        <v>16</v>
      </c>
      <c r="U316" s="58">
        <v>0.25</v>
      </c>
      <c r="V316" s="55">
        <v>52</v>
      </c>
      <c r="W316" s="58">
        <v>0.2</v>
      </c>
      <c r="X316" s="55">
        <v>12</v>
      </c>
      <c r="Y316" s="55">
        <v>12</v>
      </c>
      <c r="Z316" s="56">
        <v>179</v>
      </c>
      <c r="AA316" s="56">
        <v>36.909999999999997</v>
      </c>
      <c r="AB316" s="26">
        <f t="shared" si="167"/>
        <v>871</v>
      </c>
      <c r="AC316" s="88">
        <f t="shared" si="167"/>
        <v>60.61</v>
      </c>
      <c r="AD316" s="56">
        <v>565</v>
      </c>
      <c r="AE316" s="57">
        <f t="shared" si="168"/>
        <v>100</v>
      </c>
      <c r="AF316" s="56">
        <v>8</v>
      </c>
      <c r="AG316" s="56">
        <v>173</v>
      </c>
      <c r="AH316" s="56">
        <v>171</v>
      </c>
      <c r="AI316" s="56">
        <v>77</v>
      </c>
      <c r="AJ316" s="54"/>
      <c r="AK316" s="54"/>
      <c r="AL316" s="56"/>
      <c r="AM316" s="56"/>
      <c r="AN316" s="55">
        <v>0</v>
      </c>
      <c r="AO316" s="375">
        <v>0</v>
      </c>
      <c r="AP316" s="56">
        <v>459</v>
      </c>
      <c r="AQ316" s="56">
        <v>19.260000000000002</v>
      </c>
      <c r="AR316" s="98">
        <f t="shared" si="169"/>
        <v>459</v>
      </c>
      <c r="AS316" s="46">
        <f t="shared" si="169"/>
        <v>19.260000000000002</v>
      </c>
      <c r="AT316" s="72">
        <v>3.8</v>
      </c>
      <c r="AU316" s="72">
        <v>0.88</v>
      </c>
      <c r="AV316" s="72">
        <v>0</v>
      </c>
      <c r="AW316" s="56">
        <v>24.51</v>
      </c>
      <c r="AX316" s="100">
        <f t="shared" si="170"/>
        <v>29.19</v>
      </c>
      <c r="AY316" s="57">
        <f t="shared" si="171"/>
        <v>48.45</v>
      </c>
      <c r="AZ316" s="72">
        <v>0.23</v>
      </c>
      <c r="BA316" s="90">
        <f t="shared" si="172"/>
        <v>48.68</v>
      </c>
      <c r="BB316" s="55"/>
      <c r="BC316" s="58"/>
      <c r="BD316" s="128">
        <v>0</v>
      </c>
    </row>
    <row r="317" spans="1:56" ht="17.25" thickBot="1">
      <c r="A317" s="403"/>
      <c r="B317" s="404"/>
      <c r="C317" s="162"/>
      <c r="D317" s="162"/>
      <c r="E317" s="404">
        <v>15</v>
      </c>
      <c r="F317" s="163"/>
      <c r="G317" s="71">
        <f t="shared" ref="G317:AD317" si="173">SUM(G302:G316)</f>
        <v>4464</v>
      </c>
      <c r="H317" s="71">
        <f t="shared" si="173"/>
        <v>13573.654045012163</v>
      </c>
      <c r="I317" s="153">
        <f t="shared" si="173"/>
        <v>2749</v>
      </c>
      <c r="J317" s="153">
        <f t="shared" si="173"/>
        <v>513</v>
      </c>
      <c r="K317" s="153">
        <f t="shared" si="173"/>
        <v>1478</v>
      </c>
      <c r="L317" s="153">
        <f t="shared" si="173"/>
        <v>12</v>
      </c>
      <c r="M317" s="153">
        <f t="shared" si="173"/>
        <v>15</v>
      </c>
      <c r="N317" s="153">
        <f t="shared" si="173"/>
        <v>0</v>
      </c>
      <c r="O317" s="153">
        <f t="shared" si="173"/>
        <v>2761</v>
      </c>
      <c r="P317" s="153">
        <f t="shared" si="173"/>
        <v>528</v>
      </c>
      <c r="Q317" s="153">
        <f t="shared" si="173"/>
        <v>1478</v>
      </c>
      <c r="R317" s="153">
        <f t="shared" si="173"/>
        <v>4767</v>
      </c>
      <c r="S317" s="36">
        <f t="shared" si="173"/>
        <v>76.790000000000006</v>
      </c>
      <c r="T317" s="153">
        <f t="shared" si="173"/>
        <v>1956</v>
      </c>
      <c r="U317" s="36">
        <f t="shared" si="173"/>
        <v>31.56</v>
      </c>
      <c r="V317" s="153">
        <f t="shared" si="173"/>
        <v>792</v>
      </c>
      <c r="W317" s="36">
        <f t="shared" si="173"/>
        <v>12.52</v>
      </c>
      <c r="X317" s="153">
        <f t="shared" si="173"/>
        <v>17</v>
      </c>
      <c r="Y317" s="153">
        <f t="shared" si="173"/>
        <v>353</v>
      </c>
      <c r="Z317" s="153">
        <f t="shared" si="173"/>
        <v>1949</v>
      </c>
      <c r="AA317" s="36">
        <f t="shared" si="173"/>
        <v>175.23</v>
      </c>
      <c r="AB317" s="153">
        <f t="shared" si="173"/>
        <v>6716</v>
      </c>
      <c r="AC317" s="36">
        <f t="shared" si="173"/>
        <v>252.01999999999998</v>
      </c>
      <c r="AD317" s="153">
        <f t="shared" si="173"/>
        <v>3568</v>
      </c>
      <c r="AE317" s="35">
        <f>AD317/G317*100</f>
        <v>79.928315412186379</v>
      </c>
      <c r="AF317" s="153">
        <v>8</v>
      </c>
      <c r="AG317" s="153">
        <f t="shared" ref="AG317:BD317" si="174">SUM(AG302:AG316)</f>
        <v>2421</v>
      </c>
      <c r="AH317" s="153">
        <f t="shared" si="174"/>
        <v>2319</v>
      </c>
      <c r="AI317" s="153">
        <f t="shared" si="174"/>
        <v>1397</v>
      </c>
      <c r="AJ317" s="153">
        <f t="shared" si="174"/>
        <v>361</v>
      </c>
      <c r="AK317" s="36">
        <f t="shared" si="174"/>
        <v>1.8050000000000002</v>
      </c>
      <c r="AL317" s="153">
        <f t="shared" si="174"/>
        <v>2</v>
      </c>
      <c r="AM317" s="36">
        <f t="shared" si="174"/>
        <v>0.02</v>
      </c>
      <c r="AN317" s="153">
        <f t="shared" si="174"/>
        <v>4</v>
      </c>
      <c r="AO317" s="36">
        <f t="shared" si="174"/>
        <v>0.52999999999999992</v>
      </c>
      <c r="AP317" s="153">
        <f t="shared" si="174"/>
        <v>660</v>
      </c>
      <c r="AQ317" s="36">
        <f t="shared" si="174"/>
        <v>60.14</v>
      </c>
      <c r="AR317" s="153">
        <f t="shared" si="174"/>
        <v>1027</v>
      </c>
      <c r="AS317" s="36">
        <f t="shared" si="174"/>
        <v>62.495000000000005</v>
      </c>
      <c r="AT317" s="36">
        <f t="shared" si="174"/>
        <v>138.62</v>
      </c>
      <c r="AU317" s="36">
        <f t="shared" si="174"/>
        <v>24.88</v>
      </c>
      <c r="AV317" s="36">
        <f t="shared" si="174"/>
        <v>2.48</v>
      </c>
      <c r="AW317" s="36">
        <f t="shared" si="174"/>
        <v>191.93999999999997</v>
      </c>
      <c r="AX317" s="36">
        <f t="shared" si="174"/>
        <v>357.91999999999996</v>
      </c>
      <c r="AY317" s="36">
        <f t="shared" si="174"/>
        <v>420.41499999999996</v>
      </c>
      <c r="AZ317" s="36">
        <f t="shared" si="174"/>
        <v>35.15</v>
      </c>
      <c r="BA317" s="37">
        <f t="shared" si="174"/>
        <v>455.56499999999994</v>
      </c>
      <c r="BB317" s="153">
        <f t="shared" si="174"/>
        <v>8</v>
      </c>
      <c r="BC317" s="36">
        <f t="shared" si="174"/>
        <v>3.55</v>
      </c>
      <c r="BD317" s="164">
        <f t="shared" si="174"/>
        <v>0.01</v>
      </c>
    </row>
    <row r="318" spans="1:56" ht="17.25" thickBot="1">
      <c r="A318" s="165" t="s">
        <v>469</v>
      </c>
      <c r="B318" s="166"/>
      <c r="C318" s="167"/>
      <c r="D318" s="167"/>
      <c r="E318" s="166">
        <f>E317+E301</f>
        <v>34</v>
      </c>
      <c r="F318" s="168"/>
      <c r="G318" s="81">
        <f t="shared" ref="G318:AD318" si="175">G317+G301</f>
        <v>10304</v>
      </c>
      <c r="H318" s="81">
        <f t="shared" si="175"/>
        <v>34522.654045012161</v>
      </c>
      <c r="I318" s="81">
        <f t="shared" si="175"/>
        <v>6915</v>
      </c>
      <c r="J318" s="81">
        <f t="shared" si="175"/>
        <v>1276</v>
      </c>
      <c r="K318" s="81">
        <f t="shared" si="175"/>
        <v>4017</v>
      </c>
      <c r="L318" s="81">
        <f t="shared" si="175"/>
        <v>154</v>
      </c>
      <c r="M318" s="81">
        <f t="shared" si="175"/>
        <v>21</v>
      </c>
      <c r="N318" s="81">
        <f t="shared" si="175"/>
        <v>15</v>
      </c>
      <c r="O318" s="81">
        <f t="shared" si="175"/>
        <v>7069</v>
      </c>
      <c r="P318" s="81">
        <f t="shared" si="175"/>
        <v>1297</v>
      </c>
      <c r="Q318" s="81">
        <f t="shared" si="175"/>
        <v>4032</v>
      </c>
      <c r="R318" s="81">
        <f t="shared" si="175"/>
        <v>12398</v>
      </c>
      <c r="S318" s="82">
        <f t="shared" si="175"/>
        <v>92.285539999999997</v>
      </c>
      <c r="T318" s="81">
        <f t="shared" si="175"/>
        <v>4526</v>
      </c>
      <c r="U318" s="82">
        <f t="shared" si="175"/>
        <v>53.930000000000007</v>
      </c>
      <c r="V318" s="81">
        <f t="shared" si="175"/>
        <v>2097</v>
      </c>
      <c r="W318" s="82">
        <f t="shared" si="175"/>
        <v>20.833500000000001</v>
      </c>
      <c r="X318" s="81">
        <f t="shared" si="175"/>
        <v>62</v>
      </c>
      <c r="Y318" s="81">
        <f t="shared" si="175"/>
        <v>375</v>
      </c>
      <c r="Z318" s="81">
        <f t="shared" si="175"/>
        <v>4058</v>
      </c>
      <c r="AA318" s="82">
        <f t="shared" si="175"/>
        <v>1138.23</v>
      </c>
      <c r="AB318" s="81">
        <f t="shared" si="175"/>
        <v>16456</v>
      </c>
      <c r="AC318" s="82">
        <f t="shared" si="175"/>
        <v>1230.5155400000001</v>
      </c>
      <c r="AD318" s="81">
        <f t="shared" si="175"/>
        <v>7568</v>
      </c>
      <c r="AE318" s="82">
        <f>AD318/G318*100</f>
        <v>73.447204968944106</v>
      </c>
      <c r="AF318" s="81">
        <f t="shared" ref="AF318:BD318" si="176">AF317+AF301</f>
        <v>18</v>
      </c>
      <c r="AG318" s="81">
        <f t="shared" si="176"/>
        <v>4273</v>
      </c>
      <c r="AH318" s="81">
        <f t="shared" si="176"/>
        <v>4143</v>
      </c>
      <c r="AI318" s="81">
        <f t="shared" si="176"/>
        <v>1560</v>
      </c>
      <c r="AJ318" s="81">
        <f t="shared" si="176"/>
        <v>376</v>
      </c>
      <c r="AK318" s="82">
        <f t="shared" si="176"/>
        <v>1.8800000000000001</v>
      </c>
      <c r="AL318" s="81">
        <f t="shared" si="176"/>
        <v>2</v>
      </c>
      <c r="AM318" s="82">
        <f t="shared" si="176"/>
        <v>0.02</v>
      </c>
      <c r="AN318" s="81">
        <f t="shared" si="176"/>
        <v>14</v>
      </c>
      <c r="AO318" s="82">
        <f t="shared" si="176"/>
        <v>1.46</v>
      </c>
      <c r="AP318" s="81">
        <f t="shared" si="176"/>
        <v>1145</v>
      </c>
      <c r="AQ318" s="82">
        <f t="shared" si="176"/>
        <v>154.35</v>
      </c>
      <c r="AR318" s="81">
        <f t="shared" si="176"/>
        <v>1537</v>
      </c>
      <c r="AS318" s="82">
        <f t="shared" si="176"/>
        <v>157.71</v>
      </c>
      <c r="AT318" s="82">
        <f t="shared" si="176"/>
        <v>323.40999999999997</v>
      </c>
      <c r="AU318" s="82">
        <f t="shared" si="176"/>
        <v>24.88</v>
      </c>
      <c r="AV318" s="82">
        <f t="shared" si="176"/>
        <v>15.91</v>
      </c>
      <c r="AW318" s="82">
        <f t="shared" si="176"/>
        <v>329.17999999999995</v>
      </c>
      <c r="AX318" s="82">
        <f t="shared" si="176"/>
        <v>693.37999999999988</v>
      </c>
      <c r="AY318" s="82">
        <f t="shared" si="176"/>
        <v>851.09</v>
      </c>
      <c r="AZ318" s="82">
        <f t="shared" si="176"/>
        <v>569.79</v>
      </c>
      <c r="BA318" s="83">
        <f t="shared" si="176"/>
        <v>1420.8799999999999</v>
      </c>
      <c r="BB318" s="81">
        <f t="shared" si="176"/>
        <v>9</v>
      </c>
      <c r="BC318" s="82">
        <f t="shared" si="176"/>
        <v>4.6999999999999993</v>
      </c>
      <c r="BD318" s="331">
        <f t="shared" si="176"/>
        <v>0.01</v>
      </c>
    </row>
    <row r="319" spans="1:56">
      <c r="A319" s="417" t="s">
        <v>423</v>
      </c>
      <c r="B319" s="74" t="s">
        <v>159</v>
      </c>
      <c r="C319" s="418" t="s">
        <v>470</v>
      </c>
      <c r="D319" s="419" t="s">
        <v>471</v>
      </c>
      <c r="E319" s="44">
        <v>1</v>
      </c>
      <c r="F319" s="419" t="s">
        <v>472</v>
      </c>
      <c r="G319" s="375">
        <v>135</v>
      </c>
      <c r="H319" s="375">
        <v>473</v>
      </c>
      <c r="I319" s="367">
        <v>34</v>
      </c>
      <c r="J319" s="367">
        <v>27</v>
      </c>
      <c r="K319" s="367">
        <v>29</v>
      </c>
      <c r="L319" s="367">
        <v>4</v>
      </c>
      <c r="M319" s="367">
        <v>0</v>
      </c>
      <c r="N319" s="367">
        <v>0</v>
      </c>
      <c r="O319" s="98">
        <f t="shared" ref="O319:O326" si="177">I319+L319</f>
        <v>38</v>
      </c>
      <c r="P319" s="98">
        <f t="shared" ref="P319:Q326" si="178">M319+J319</f>
        <v>27</v>
      </c>
      <c r="Q319" s="98">
        <f t="shared" si="178"/>
        <v>29</v>
      </c>
      <c r="R319" s="98">
        <f t="shared" ref="R319:R326" si="179">SUM(O319:Q319)</f>
        <v>94</v>
      </c>
      <c r="S319" s="367">
        <v>1.85</v>
      </c>
      <c r="T319" s="367">
        <v>17</v>
      </c>
      <c r="U319" s="372">
        <v>0.2</v>
      </c>
      <c r="V319" s="367">
        <v>21</v>
      </c>
      <c r="W319" s="367">
        <v>0.7</v>
      </c>
      <c r="X319" s="367">
        <v>0</v>
      </c>
      <c r="Y319" s="367">
        <v>0</v>
      </c>
      <c r="Z319" s="367">
        <v>592</v>
      </c>
      <c r="AA319" s="372">
        <v>17</v>
      </c>
      <c r="AB319" s="26">
        <f t="shared" ref="AB319:AC326" si="180">Z319+R319</f>
        <v>686</v>
      </c>
      <c r="AC319" s="88">
        <f t="shared" si="180"/>
        <v>18.850000000000001</v>
      </c>
      <c r="AD319" s="367">
        <v>135</v>
      </c>
      <c r="AE319" s="57">
        <f t="shared" ref="AE319:AE326" si="181">AD319/G319*100</f>
        <v>100</v>
      </c>
      <c r="AF319" s="367">
        <v>1</v>
      </c>
      <c r="AG319" s="367">
        <v>54</v>
      </c>
      <c r="AH319" s="367">
        <v>18</v>
      </c>
      <c r="AI319" s="367">
        <v>0</v>
      </c>
      <c r="AJ319" s="367">
        <v>0</v>
      </c>
      <c r="AK319" s="367">
        <v>0</v>
      </c>
      <c r="AL319" s="367">
        <v>0</v>
      </c>
      <c r="AM319" s="367">
        <v>0</v>
      </c>
      <c r="AN319" s="367">
        <v>0</v>
      </c>
      <c r="AO319" s="372">
        <v>0</v>
      </c>
      <c r="AP319" s="367">
        <v>23</v>
      </c>
      <c r="AQ319" s="367">
        <v>17.53</v>
      </c>
      <c r="AR319" s="98">
        <f t="shared" ref="AR319:AS326" si="182">AP319+AN319+AL319+AJ319</f>
        <v>23</v>
      </c>
      <c r="AS319" s="46">
        <f t="shared" si="182"/>
        <v>17.53</v>
      </c>
      <c r="AT319" s="367">
        <v>0</v>
      </c>
      <c r="AU319" s="367">
        <v>63.2</v>
      </c>
      <c r="AV319" s="367">
        <v>14</v>
      </c>
      <c r="AW319" s="372">
        <v>62.4</v>
      </c>
      <c r="AX319" s="100">
        <f t="shared" ref="AX319:AX326" si="183">SUM(AT319:AW319)</f>
        <v>139.6</v>
      </c>
      <c r="AY319" s="57">
        <f t="shared" ref="AY319:AY326" si="184">AX319+AS319</f>
        <v>157.13</v>
      </c>
      <c r="AZ319" s="367">
        <v>996.17</v>
      </c>
      <c r="BA319" s="90">
        <f t="shared" ref="BA319:BA326" si="185">AZ319+AY319</f>
        <v>1153.3</v>
      </c>
      <c r="BB319" s="367"/>
      <c r="BC319" s="367"/>
      <c r="BD319" s="367"/>
    </row>
    <row r="320" spans="1:56">
      <c r="A320" s="417" t="s">
        <v>423</v>
      </c>
      <c r="B320" s="74" t="s">
        <v>159</v>
      </c>
      <c r="C320" s="418" t="s">
        <v>470</v>
      </c>
      <c r="D320" s="419" t="s">
        <v>471</v>
      </c>
      <c r="E320" s="44">
        <v>2</v>
      </c>
      <c r="F320" s="419" t="s">
        <v>473</v>
      </c>
      <c r="G320" s="375">
        <v>139</v>
      </c>
      <c r="H320" s="375">
        <v>486.54</v>
      </c>
      <c r="I320" s="367">
        <v>16</v>
      </c>
      <c r="J320" s="367">
        <v>8</v>
      </c>
      <c r="K320" s="367">
        <v>30</v>
      </c>
      <c r="L320" s="367">
        <v>0</v>
      </c>
      <c r="M320" s="367">
        <v>0</v>
      </c>
      <c r="N320" s="367">
        <v>0</v>
      </c>
      <c r="O320" s="98">
        <f t="shared" si="177"/>
        <v>16</v>
      </c>
      <c r="P320" s="98">
        <f t="shared" si="178"/>
        <v>8</v>
      </c>
      <c r="Q320" s="98">
        <f t="shared" si="178"/>
        <v>30</v>
      </c>
      <c r="R320" s="98">
        <f t="shared" si="179"/>
        <v>54</v>
      </c>
      <c r="S320" s="367">
        <v>0.37</v>
      </c>
      <c r="T320" s="367">
        <v>0</v>
      </c>
      <c r="U320" s="367">
        <v>0</v>
      </c>
      <c r="V320" s="367">
        <v>16</v>
      </c>
      <c r="W320" s="367">
        <v>7.0000000000000007E-2</v>
      </c>
      <c r="X320" s="367">
        <v>0</v>
      </c>
      <c r="Y320" s="367">
        <v>0</v>
      </c>
      <c r="Z320" s="367">
        <v>95</v>
      </c>
      <c r="AA320" s="372">
        <v>2.0099999999999998</v>
      </c>
      <c r="AB320" s="26">
        <f t="shared" si="180"/>
        <v>149</v>
      </c>
      <c r="AC320" s="88">
        <f t="shared" si="180"/>
        <v>2.38</v>
      </c>
      <c r="AD320" s="367">
        <v>139</v>
      </c>
      <c r="AE320" s="57">
        <f t="shared" si="181"/>
        <v>100</v>
      </c>
      <c r="AF320" s="367">
        <v>2</v>
      </c>
      <c r="AG320" s="367">
        <v>16</v>
      </c>
      <c r="AH320" s="367">
        <v>10</v>
      </c>
      <c r="AI320" s="367">
        <v>0</v>
      </c>
      <c r="AJ320" s="367">
        <v>0</v>
      </c>
      <c r="AK320" s="367">
        <v>0</v>
      </c>
      <c r="AL320" s="367">
        <v>0</v>
      </c>
      <c r="AM320" s="367">
        <v>0</v>
      </c>
      <c r="AN320" s="367">
        <v>4</v>
      </c>
      <c r="AO320" s="372">
        <v>0.46</v>
      </c>
      <c r="AP320" s="367">
        <v>4</v>
      </c>
      <c r="AQ320" s="367">
        <v>0.46</v>
      </c>
      <c r="AR320" s="98">
        <f t="shared" si="182"/>
        <v>8</v>
      </c>
      <c r="AS320" s="46">
        <f t="shared" si="182"/>
        <v>0.92</v>
      </c>
      <c r="AT320" s="367">
        <v>0</v>
      </c>
      <c r="AU320" s="367">
        <v>19.3</v>
      </c>
      <c r="AV320" s="367">
        <v>3.9</v>
      </c>
      <c r="AW320" s="367">
        <v>0</v>
      </c>
      <c r="AX320" s="100">
        <f t="shared" si="183"/>
        <v>23.2</v>
      </c>
      <c r="AY320" s="57">
        <f t="shared" si="184"/>
        <v>24.12</v>
      </c>
      <c r="AZ320" s="367">
        <v>32.1</v>
      </c>
      <c r="BA320" s="90">
        <f t="shared" si="185"/>
        <v>56.22</v>
      </c>
      <c r="BB320" s="367"/>
      <c r="BC320" s="367"/>
      <c r="BD320" s="367"/>
    </row>
    <row r="321" spans="1:56">
      <c r="A321" s="417" t="s">
        <v>423</v>
      </c>
      <c r="B321" s="74" t="s">
        <v>159</v>
      </c>
      <c r="C321" s="418" t="s">
        <v>470</v>
      </c>
      <c r="D321" s="419" t="s">
        <v>474</v>
      </c>
      <c r="E321" s="44">
        <v>3</v>
      </c>
      <c r="F321" s="419" t="s">
        <v>475</v>
      </c>
      <c r="G321" s="375">
        <v>169</v>
      </c>
      <c r="H321" s="375">
        <v>595</v>
      </c>
      <c r="I321" s="367">
        <v>23</v>
      </c>
      <c r="J321" s="367">
        <v>5</v>
      </c>
      <c r="K321" s="367">
        <v>15</v>
      </c>
      <c r="L321" s="367">
        <v>0</v>
      </c>
      <c r="M321" s="367">
        <v>0</v>
      </c>
      <c r="N321" s="367">
        <v>0</v>
      </c>
      <c r="O321" s="98">
        <f t="shared" si="177"/>
        <v>23</v>
      </c>
      <c r="P321" s="98">
        <f t="shared" si="178"/>
        <v>5</v>
      </c>
      <c r="Q321" s="98">
        <f t="shared" si="178"/>
        <v>15</v>
      </c>
      <c r="R321" s="98">
        <f t="shared" si="179"/>
        <v>43</v>
      </c>
      <c r="S321" s="367">
        <v>0.1</v>
      </c>
      <c r="T321" s="367">
        <v>15</v>
      </c>
      <c r="U321" s="367">
        <v>0.03</v>
      </c>
      <c r="V321" s="367">
        <v>8</v>
      </c>
      <c r="W321" s="367">
        <v>0.02</v>
      </c>
      <c r="X321" s="367"/>
      <c r="Y321" s="367"/>
      <c r="Z321" s="367">
        <v>67</v>
      </c>
      <c r="AA321" s="372">
        <v>0.26</v>
      </c>
      <c r="AB321" s="26">
        <f t="shared" si="180"/>
        <v>110</v>
      </c>
      <c r="AC321" s="88">
        <f t="shared" si="180"/>
        <v>0.36</v>
      </c>
      <c r="AD321" s="379">
        <v>100</v>
      </c>
      <c r="AE321" s="57">
        <f t="shared" si="181"/>
        <v>59.171597633136095</v>
      </c>
      <c r="AF321" s="367"/>
      <c r="AG321" s="367"/>
      <c r="AH321" s="367"/>
      <c r="AI321" s="367"/>
      <c r="AJ321" s="367">
        <v>0</v>
      </c>
      <c r="AK321" s="367">
        <v>0</v>
      </c>
      <c r="AL321" s="367">
        <v>0</v>
      </c>
      <c r="AM321" s="367">
        <v>0</v>
      </c>
      <c r="AN321" s="367">
        <v>2</v>
      </c>
      <c r="AO321" s="372">
        <v>0.23</v>
      </c>
      <c r="AP321" s="367">
        <v>1</v>
      </c>
      <c r="AQ321" s="367">
        <v>0.5</v>
      </c>
      <c r="AR321" s="98">
        <f t="shared" si="182"/>
        <v>3</v>
      </c>
      <c r="AS321" s="46">
        <f t="shared" si="182"/>
        <v>0.73</v>
      </c>
      <c r="AT321" s="367"/>
      <c r="AU321" s="367"/>
      <c r="AV321" s="367"/>
      <c r="AW321" s="367">
        <v>1</v>
      </c>
      <c r="AX321" s="100">
        <f t="shared" si="183"/>
        <v>1</v>
      </c>
      <c r="AY321" s="57">
        <f t="shared" si="184"/>
        <v>1.73</v>
      </c>
      <c r="AZ321" s="367"/>
      <c r="BA321" s="90">
        <f t="shared" si="185"/>
        <v>1.73</v>
      </c>
      <c r="BB321" s="367"/>
      <c r="BC321" s="367"/>
      <c r="BD321" s="367"/>
    </row>
    <row r="322" spans="1:56">
      <c r="A322" s="417" t="s">
        <v>476</v>
      </c>
      <c r="B322" s="74" t="s">
        <v>159</v>
      </c>
      <c r="C322" s="427" t="s">
        <v>470</v>
      </c>
      <c r="D322" s="428" t="s">
        <v>477</v>
      </c>
      <c r="E322" s="44">
        <v>4</v>
      </c>
      <c r="F322" s="419" t="s">
        <v>477</v>
      </c>
      <c r="G322" s="375">
        <v>475</v>
      </c>
      <c r="H322" s="375">
        <v>1667</v>
      </c>
      <c r="I322" s="367">
        <v>126</v>
      </c>
      <c r="J322" s="367">
        <v>32</v>
      </c>
      <c r="K322" s="367">
        <v>219</v>
      </c>
      <c r="L322" s="367">
        <v>60</v>
      </c>
      <c r="M322" s="367">
        <v>2</v>
      </c>
      <c r="N322" s="367">
        <v>9</v>
      </c>
      <c r="O322" s="98">
        <f t="shared" si="177"/>
        <v>186</v>
      </c>
      <c r="P322" s="98">
        <f t="shared" si="178"/>
        <v>34</v>
      </c>
      <c r="Q322" s="98">
        <f t="shared" si="178"/>
        <v>228</v>
      </c>
      <c r="R322" s="98">
        <f t="shared" si="179"/>
        <v>448</v>
      </c>
      <c r="S322" s="367">
        <v>2.0499999999999998</v>
      </c>
      <c r="T322" s="367">
        <v>100</v>
      </c>
      <c r="U322" s="367">
        <v>0.1</v>
      </c>
      <c r="V322" s="367">
        <v>86</v>
      </c>
      <c r="W322" s="367">
        <v>0</v>
      </c>
      <c r="X322" s="367"/>
      <c r="Y322" s="367"/>
      <c r="Z322" s="367">
        <v>824</v>
      </c>
      <c r="AA322" s="372">
        <v>51.02</v>
      </c>
      <c r="AB322" s="26">
        <f t="shared" si="180"/>
        <v>1272</v>
      </c>
      <c r="AC322" s="88">
        <f t="shared" si="180"/>
        <v>53.07</v>
      </c>
      <c r="AD322" s="367">
        <v>250</v>
      </c>
      <c r="AE322" s="57">
        <f t="shared" si="181"/>
        <v>52.631578947368418</v>
      </c>
      <c r="AF322" s="367"/>
      <c r="AG322" s="367">
        <v>0</v>
      </c>
      <c r="AH322" s="367">
        <v>0</v>
      </c>
      <c r="AI322" s="367">
        <v>0</v>
      </c>
      <c r="AJ322" s="367">
        <v>0</v>
      </c>
      <c r="AK322" s="367">
        <v>0</v>
      </c>
      <c r="AL322" s="367">
        <v>0</v>
      </c>
      <c r="AM322" s="367">
        <v>0</v>
      </c>
      <c r="AN322" s="367">
        <v>13</v>
      </c>
      <c r="AO322" s="372">
        <v>1.04</v>
      </c>
      <c r="AP322" s="367">
        <v>211</v>
      </c>
      <c r="AQ322" s="367">
        <v>80.72</v>
      </c>
      <c r="AR322" s="98">
        <f t="shared" si="182"/>
        <v>224</v>
      </c>
      <c r="AS322" s="46">
        <f t="shared" si="182"/>
        <v>81.760000000000005</v>
      </c>
      <c r="AT322" s="367">
        <v>22.06</v>
      </c>
      <c r="AU322" s="367">
        <v>32.159999999999997</v>
      </c>
      <c r="AV322" s="367"/>
      <c r="AW322" s="367">
        <v>125.25</v>
      </c>
      <c r="AX322" s="100">
        <f t="shared" si="183"/>
        <v>179.47</v>
      </c>
      <c r="AY322" s="57">
        <f t="shared" si="184"/>
        <v>261.23</v>
      </c>
      <c r="AZ322" s="367"/>
      <c r="BA322" s="90">
        <f t="shared" si="185"/>
        <v>261.23</v>
      </c>
      <c r="BB322" s="367"/>
      <c r="BC322" s="367"/>
      <c r="BD322" s="367"/>
    </row>
    <row r="323" spans="1:56">
      <c r="A323" s="417" t="s">
        <v>423</v>
      </c>
      <c r="B323" s="74" t="s">
        <v>159</v>
      </c>
      <c r="C323" s="418" t="s">
        <v>470</v>
      </c>
      <c r="D323" s="419" t="s">
        <v>478</v>
      </c>
      <c r="E323" s="44">
        <v>5</v>
      </c>
      <c r="F323" s="419" t="s">
        <v>479</v>
      </c>
      <c r="G323" s="375">
        <v>237</v>
      </c>
      <c r="H323" s="375">
        <v>833</v>
      </c>
      <c r="I323" s="367">
        <v>0</v>
      </c>
      <c r="J323" s="367">
        <v>0</v>
      </c>
      <c r="K323" s="367">
        <v>0</v>
      </c>
      <c r="L323" s="367">
        <v>0</v>
      </c>
      <c r="M323" s="367">
        <v>0</v>
      </c>
      <c r="N323" s="367">
        <v>0</v>
      </c>
      <c r="O323" s="98">
        <f t="shared" si="177"/>
        <v>0</v>
      </c>
      <c r="P323" s="98">
        <f t="shared" si="178"/>
        <v>0</v>
      </c>
      <c r="Q323" s="98">
        <f t="shared" si="178"/>
        <v>0</v>
      </c>
      <c r="R323" s="98">
        <f t="shared" si="179"/>
        <v>0</v>
      </c>
      <c r="S323" s="367">
        <v>0</v>
      </c>
      <c r="T323" s="367"/>
      <c r="U323" s="367"/>
      <c r="V323" s="367"/>
      <c r="W323" s="367"/>
      <c r="X323" s="367"/>
      <c r="Y323" s="367"/>
      <c r="Z323" s="367"/>
      <c r="AA323" s="372"/>
      <c r="AB323" s="26">
        <f t="shared" si="180"/>
        <v>0</v>
      </c>
      <c r="AC323" s="88">
        <f t="shared" si="180"/>
        <v>0</v>
      </c>
      <c r="AD323" s="367"/>
      <c r="AE323" s="57">
        <f t="shared" si="181"/>
        <v>0</v>
      </c>
      <c r="AF323" s="367"/>
      <c r="AG323" s="367">
        <v>0</v>
      </c>
      <c r="AH323" s="367"/>
      <c r="AI323" s="367"/>
      <c r="AJ323" s="367">
        <v>0</v>
      </c>
      <c r="AK323" s="367">
        <v>0</v>
      </c>
      <c r="AL323" s="367">
        <v>0</v>
      </c>
      <c r="AM323" s="367">
        <v>0</v>
      </c>
      <c r="AN323" s="367">
        <v>0</v>
      </c>
      <c r="AO323" s="372">
        <v>0</v>
      </c>
      <c r="AP323" s="367">
        <v>0</v>
      </c>
      <c r="AQ323" s="367">
        <v>0</v>
      </c>
      <c r="AR323" s="98">
        <f t="shared" si="182"/>
        <v>0</v>
      </c>
      <c r="AS323" s="46">
        <f t="shared" si="182"/>
        <v>0</v>
      </c>
      <c r="AT323" s="367"/>
      <c r="AU323" s="367"/>
      <c r="AV323" s="367"/>
      <c r="AW323" s="367"/>
      <c r="AX323" s="100">
        <f t="shared" si="183"/>
        <v>0</v>
      </c>
      <c r="AY323" s="57">
        <f t="shared" si="184"/>
        <v>0</v>
      </c>
      <c r="AZ323" s="367"/>
      <c r="BA323" s="90">
        <f t="shared" si="185"/>
        <v>0</v>
      </c>
      <c r="BB323" s="367"/>
      <c r="BC323" s="367"/>
      <c r="BD323" s="367"/>
    </row>
    <row r="324" spans="1:56">
      <c r="A324" s="417" t="s">
        <v>423</v>
      </c>
      <c r="B324" s="74" t="s">
        <v>159</v>
      </c>
      <c r="C324" s="418" t="s">
        <v>470</v>
      </c>
      <c r="D324" s="419" t="s">
        <v>480</v>
      </c>
      <c r="E324" s="44">
        <v>6</v>
      </c>
      <c r="F324" s="419" t="s">
        <v>480</v>
      </c>
      <c r="G324" s="375">
        <v>185</v>
      </c>
      <c r="H324" s="375">
        <v>648</v>
      </c>
      <c r="I324" s="367">
        <v>145</v>
      </c>
      <c r="J324" s="367">
        <v>74</v>
      </c>
      <c r="K324" s="367">
        <v>71</v>
      </c>
      <c r="L324" s="367">
        <v>0</v>
      </c>
      <c r="M324" s="367">
        <v>0</v>
      </c>
      <c r="N324" s="367">
        <v>0</v>
      </c>
      <c r="O324" s="98">
        <f t="shared" si="177"/>
        <v>145</v>
      </c>
      <c r="P324" s="98">
        <f t="shared" si="178"/>
        <v>74</v>
      </c>
      <c r="Q324" s="98">
        <f t="shared" si="178"/>
        <v>71</v>
      </c>
      <c r="R324" s="98">
        <f t="shared" si="179"/>
        <v>290</v>
      </c>
      <c r="S324" s="367">
        <v>2.74</v>
      </c>
      <c r="T324" s="367"/>
      <c r="U324" s="367"/>
      <c r="V324" s="367"/>
      <c r="W324" s="367"/>
      <c r="X324" s="367"/>
      <c r="Y324" s="367"/>
      <c r="Z324" s="367">
        <v>123</v>
      </c>
      <c r="AA324" s="372">
        <v>2.42</v>
      </c>
      <c r="AB324" s="26">
        <f t="shared" si="180"/>
        <v>413</v>
      </c>
      <c r="AC324" s="88">
        <f t="shared" si="180"/>
        <v>5.16</v>
      </c>
      <c r="AD324" s="367">
        <v>185</v>
      </c>
      <c r="AE324" s="57">
        <f t="shared" si="181"/>
        <v>100</v>
      </c>
      <c r="AF324" s="367">
        <v>3</v>
      </c>
      <c r="AG324" s="367">
        <v>182</v>
      </c>
      <c r="AH324" s="367">
        <v>182</v>
      </c>
      <c r="AI324" s="367">
        <v>181</v>
      </c>
      <c r="AJ324" s="367">
        <v>0</v>
      </c>
      <c r="AK324" s="367">
        <v>0</v>
      </c>
      <c r="AL324" s="367">
        <v>0</v>
      </c>
      <c r="AM324" s="367">
        <v>0</v>
      </c>
      <c r="AN324" s="367">
        <v>32</v>
      </c>
      <c r="AO324" s="372">
        <v>3.27</v>
      </c>
      <c r="AP324" s="367">
        <v>11</v>
      </c>
      <c r="AQ324" s="367">
        <v>2.46</v>
      </c>
      <c r="AR324" s="98">
        <f t="shared" si="182"/>
        <v>43</v>
      </c>
      <c r="AS324" s="46">
        <f t="shared" si="182"/>
        <v>5.73</v>
      </c>
      <c r="AT324" s="367">
        <v>0</v>
      </c>
      <c r="AU324" s="367">
        <v>0</v>
      </c>
      <c r="AV324" s="367">
        <v>0</v>
      </c>
      <c r="AW324" s="367">
        <v>0</v>
      </c>
      <c r="AX324" s="100">
        <f t="shared" si="183"/>
        <v>0</v>
      </c>
      <c r="AY324" s="57">
        <f t="shared" si="184"/>
        <v>5.73</v>
      </c>
      <c r="AZ324" s="367">
        <v>0</v>
      </c>
      <c r="BA324" s="90">
        <f t="shared" si="185"/>
        <v>5.73</v>
      </c>
      <c r="BB324" s="367">
        <v>3</v>
      </c>
      <c r="BC324" s="367">
        <v>25</v>
      </c>
      <c r="BD324" s="367"/>
    </row>
    <row r="325" spans="1:56">
      <c r="A325" s="417" t="s">
        <v>423</v>
      </c>
      <c r="B325" s="74" t="s">
        <v>159</v>
      </c>
      <c r="C325" s="418" t="s">
        <v>470</v>
      </c>
      <c r="D325" s="419" t="s">
        <v>481</v>
      </c>
      <c r="E325" s="44">
        <v>7</v>
      </c>
      <c r="F325" s="419" t="s">
        <v>482</v>
      </c>
      <c r="G325" s="375">
        <v>193</v>
      </c>
      <c r="H325" s="375">
        <v>677.16000000000008</v>
      </c>
      <c r="I325" s="367">
        <v>0</v>
      </c>
      <c r="J325" s="367">
        <v>32</v>
      </c>
      <c r="K325" s="367">
        <v>160</v>
      </c>
      <c r="L325" s="367">
        <v>0</v>
      </c>
      <c r="M325" s="367">
        <v>0</v>
      </c>
      <c r="N325" s="367">
        <v>0</v>
      </c>
      <c r="O325" s="98">
        <f t="shared" si="177"/>
        <v>0</v>
      </c>
      <c r="P325" s="98">
        <f t="shared" si="178"/>
        <v>32</v>
      </c>
      <c r="Q325" s="98">
        <f t="shared" si="178"/>
        <v>160</v>
      </c>
      <c r="R325" s="98">
        <f t="shared" si="179"/>
        <v>192</v>
      </c>
      <c r="S325" s="367">
        <v>0.94</v>
      </c>
      <c r="T325" s="367">
        <v>0</v>
      </c>
      <c r="U325" s="367">
        <v>0</v>
      </c>
      <c r="V325" s="367">
        <v>0</v>
      </c>
      <c r="W325" s="367">
        <v>0</v>
      </c>
      <c r="X325" s="367"/>
      <c r="Y325" s="367"/>
      <c r="Z325" s="367">
        <v>46</v>
      </c>
      <c r="AA325" s="372">
        <v>2.5</v>
      </c>
      <c r="AB325" s="26">
        <f t="shared" si="180"/>
        <v>238</v>
      </c>
      <c r="AC325" s="88">
        <f t="shared" si="180"/>
        <v>3.44</v>
      </c>
      <c r="AD325" s="367">
        <v>116</v>
      </c>
      <c r="AE325" s="57">
        <f t="shared" si="181"/>
        <v>60.103626943005182</v>
      </c>
      <c r="AF325" s="367"/>
      <c r="AG325" s="367">
        <v>96</v>
      </c>
      <c r="AH325" s="367">
        <v>0</v>
      </c>
      <c r="AI325" s="367"/>
      <c r="AJ325" s="367">
        <v>0</v>
      </c>
      <c r="AK325" s="367">
        <v>0</v>
      </c>
      <c r="AL325" s="367">
        <v>0</v>
      </c>
      <c r="AM325" s="367">
        <v>0</v>
      </c>
      <c r="AN325" s="367">
        <v>0</v>
      </c>
      <c r="AO325" s="372">
        <v>0</v>
      </c>
      <c r="AP325" s="367">
        <v>0</v>
      </c>
      <c r="AQ325" s="367">
        <v>0</v>
      </c>
      <c r="AR325" s="98">
        <f t="shared" si="182"/>
        <v>0</v>
      </c>
      <c r="AS325" s="46">
        <f t="shared" si="182"/>
        <v>0</v>
      </c>
      <c r="AT325" s="367">
        <v>0</v>
      </c>
      <c r="AU325" s="367"/>
      <c r="AV325" s="367"/>
      <c r="AW325" s="367">
        <v>0</v>
      </c>
      <c r="AX325" s="100">
        <f t="shared" si="183"/>
        <v>0</v>
      </c>
      <c r="AY325" s="57">
        <f t="shared" si="184"/>
        <v>0</v>
      </c>
      <c r="AZ325" s="367">
        <v>0</v>
      </c>
      <c r="BA325" s="90">
        <f t="shared" si="185"/>
        <v>0</v>
      </c>
      <c r="BB325" s="367">
        <v>0</v>
      </c>
      <c r="BC325" s="367">
        <v>0</v>
      </c>
      <c r="BD325" s="367"/>
    </row>
    <row r="326" spans="1:56" ht="17.25" thickBot="1">
      <c r="A326" s="417" t="s">
        <v>423</v>
      </c>
      <c r="B326" s="74" t="s">
        <v>159</v>
      </c>
      <c r="C326" s="418" t="s">
        <v>470</v>
      </c>
      <c r="D326" s="419" t="s">
        <v>483</v>
      </c>
      <c r="E326" s="44">
        <v>8</v>
      </c>
      <c r="F326" s="419" t="s">
        <v>484</v>
      </c>
      <c r="G326" s="375">
        <v>152</v>
      </c>
      <c r="H326" s="375">
        <v>532</v>
      </c>
      <c r="I326" s="367">
        <v>378</v>
      </c>
      <c r="J326" s="367">
        <v>13</v>
      </c>
      <c r="K326" s="367">
        <v>103</v>
      </c>
      <c r="L326" s="367">
        <v>0</v>
      </c>
      <c r="M326" s="367">
        <v>0</v>
      </c>
      <c r="N326" s="367">
        <v>0</v>
      </c>
      <c r="O326" s="98">
        <f t="shared" si="177"/>
        <v>378</v>
      </c>
      <c r="P326" s="98">
        <f t="shared" si="178"/>
        <v>13</v>
      </c>
      <c r="Q326" s="98">
        <f t="shared" si="178"/>
        <v>103</v>
      </c>
      <c r="R326" s="98">
        <f t="shared" si="179"/>
        <v>494</v>
      </c>
      <c r="S326" s="367">
        <v>4.55</v>
      </c>
      <c r="T326" s="367">
        <v>310</v>
      </c>
      <c r="U326" s="367">
        <v>0.5</v>
      </c>
      <c r="V326" s="367">
        <v>68</v>
      </c>
      <c r="W326" s="367">
        <v>0.7</v>
      </c>
      <c r="X326" s="367"/>
      <c r="Y326" s="367"/>
      <c r="Z326" s="367">
        <v>148</v>
      </c>
      <c r="AA326" s="372">
        <v>2</v>
      </c>
      <c r="AB326" s="26">
        <f t="shared" si="180"/>
        <v>642</v>
      </c>
      <c r="AC326" s="88">
        <f t="shared" si="180"/>
        <v>6.55</v>
      </c>
      <c r="AD326" s="367">
        <v>152</v>
      </c>
      <c r="AE326" s="57">
        <f t="shared" si="181"/>
        <v>100</v>
      </c>
      <c r="AF326" s="367">
        <v>4</v>
      </c>
      <c r="AG326" s="367">
        <v>376</v>
      </c>
      <c r="AH326" s="367">
        <v>353</v>
      </c>
      <c r="AI326" s="367">
        <v>311</v>
      </c>
      <c r="AJ326" s="367">
        <v>20</v>
      </c>
      <c r="AK326" s="367">
        <v>0.14000000000000001</v>
      </c>
      <c r="AL326" s="367">
        <v>0</v>
      </c>
      <c r="AM326" s="367">
        <v>0</v>
      </c>
      <c r="AN326" s="367">
        <v>3</v>
      </c>
      <c r="AO326" s="72">
        <v>0.45</v>
      </c>
      <c r="AP326" s="367">
        <v>82</v>
      </c>
      <c r="AQ326" s="367">
        <v>27.75</v>
      </c>
      <c r="AR326" s="98">
        <f t="shared" si="182"/>
        <v>105</v>
      </c>
      <c r="AS326" s="46">
        <f t="shared" si="182"/>
        <v>28.34</v>
      </c>
      <c r="AT326" s="367">
        <v>6</v>
      </c>
      <c r="AU326" s="367">
        <v>3</v>
      </c>
      <c r="AV326" s="367">
        <v>0</v>
      </c>
      <c r="AW326" s="367">
        <v>0</v>
      </c>
      <c r="AX326" s="100">
        <f t="shared" si="183"/>
        <v>9</v>
      </c>
      <c r="AY326" s="57">
        <f t="shared" si="184"/>
        <v>37.340000000000003</v>
      </c>
      <c r="AZ326" s="367">
        <v>0</v>
      </c>
      <c r="BA326" s="90">
        <f t="shared" si="185"/>
        <v>37.340000000000003</v>
      </c>
      <c r="BB326" s="367">
        <v>8</v>
      </c>
      <c r="BC326" s="367">
        <v>6.29</v>
      </c>
      <c r="BD326" s="367">
        <v>6.29</v>
      </c>
    </row>
    <row r="327" spans="1:56" ht="17.25" thickBot="1">
      <c r="A327" s="151"/>
      <c r="B327" s="152"/>
      <c r="C327" s="152"/>
      <c r="D327" s="152"/>
      <c r="E327" s="152">
        <v>8</v>
      </c>
      <c r="F327" s="152"/>
      <c r="G327" s="153">
        <f t="shared" ref="G327:AD327" si="186">SUM(G319:G326)</f>
        <v>1685</v>
      </c>
      <c r="H327" s="153">
        <f t="shared" si="186"/>
        <v>5911.7</v>
      </c>
      <c r="I327" s="156">
        <f t="shared" si="186"/>
        <v>722</v>
      </c>
      <c r="J327" s="156">
        <f t="shared" si="186"/>
        <v>191</v>
      </c>
      <c r="K327" s="156">
        <f t="shared" si="186"/>
        <v>627</v>
      </c>
      <c r="L327" s="156">
        <f t="shared" si="186"/>
        <v>64</v>
      </c>
      <c r="M327" s="156">
        <f t="shared" si="186"/>
        <v>2</v>
      </c>
      <c r="N327" s="156">
        <f t="shared" si="186"/>
        <v>9</v>
      </c>
      <c r="O327" s="152">
        <f t="shared" si="186"/>
        <v>786</v>
      </c>
      <c r="P327" s="152">
        <f t="shared" si="186"/>
        <v>193</v>
      </c>
      <c r="Q327" s="152">
        <f t="shared" si="186"/>
        <v>636</v>
      </c>
      <c r="R327" s="152">
        <f t="shared" si="186"/>
        <v>1615</v>
      </c>
      <c r="S327" s="159">
        <f t="shared" si="186"/>
        <v>12.600000000000001</v>
      </c>
      <c r="T327" s="156">
        <f t="shared" si="186"/>
        <v>442</v>
      </c>
      <c r="U327" s="156">
        <f t="shared" si="186"/>
        <v>0.83000000000000007</v>
      </c>
      <c r="V327" s="156">
        <f t="shared" si="186"/>
        <v>199</v>
      </c>
      <c r="W327" s="156">
        <f t="shared" si="186"/>
        <v>1.49</v>
      </c>
      <c r="X327" s="156">
        <f t="shared" si="186"/>
        <v>0</v>
      </c>
      <c r="Y327" s="156">
        <f t="shared" si="186"/>
        <v>0</v>
      </c>
      <c r="Z327" s="156">
        <f t="shared" si="186"/>
        <v>1895</v>
      </c>
      <c r="AA327" s="159">
        <f t="shared" si="186"/>
        <v>77.210000000000008</v>
      </c>
      <c r="AB327" s="152">
        <f t="shared" si="186"/>
        <v>3510</v>
      </c>
      <c r="AC327" s="155">
        <f t="shared" si="186"/>
        <v>89.809999999999988</v>
      </c>
      <c r="AD327" s="156">
        <f t="shared" si="186"/>
        <v>1077</v>
      </c>
      <c r="AE327" s="35">
        <f>AD327/G327*100</f>
        <v>63.916913946587542</v>
      </c>
      <c r="AF327" s="156">
        <v>4</v>
      </c>
      <c r="AG327" s="156">
        <f t="shared" ref="AG327:BD327" si="187">SUM(AG319:AG326)</f>
        <v>724</v>
      </c>
      <c r="AH327" s="156">
        <f t="shared" si="187"/>
        <v>563</v>
      </c>
      <c r="AI327" s="156">
        <f t="shared" si="187"/>
        <v>492</v>
      </c>
      <c r="AJ327" s="156">
        <f t="shared" si="187"/>
        <v>20</v>
      </c>
      <c r="AK327" s="156">
        <f t="shared" si="187"/>
        <v>0.14000000000000001</v>
      </c>
      <c r="AL327" s="156">
        <f t="shared" si="187"/>
        <v>0</v>
      </c>
      <c r="AM327" s="156">
        <f t="shared" si="187"/>
        <v>0</v>
      </c>
      <c r="AN327" s="156">
        <f t="shared" si="187"/>
        <v>54</v>
      </c>
      <c r="AO327" s="328">
        <f t="shared" si="187"/>
        <v>5.45</v>
      </c>
      <c r="AP327" s="156">
        <f t="shared" si="187"/>
        <v>332</v>
      </c>
      <c r="AQ327" s="156">
        <f t="shared" si="187"/>
        <v>129.42000000000002</v>
      </c>
      <c r="AR327" s="157">
        <f t="shared" si="187"/>
        <v>406</v>
      </c>
      <c r="AS327" s="158">
        <f t="shared" si="187"/>
        <v>135.01000000000002</v>
      </c>
      <c r="AT327" s="156">
        <f t="shared" si="187"/>
        <v>28.06</v>
      </c>
      <c r="AU327" s="156">
        <f t="shared" si="187"/>
        <v>117.66</v>
      </c>
      <c r="AV327" s="156">
        <f t="shared" si="187"/>
        <v>17.899999999999999</v>
      </c>
      <c r="AW327" s="156">
        <f t="shared" si="187"/>
        <v>188.65</v>
      </c>
      <c r="AX327" s="158">
        <f t="shared" si="187"/>
        <v>352.27</v>
      </c>
      <c r="AY327" s="158">
        <f t="shared" si="187"/>
        <v>487.28000000000009</v>
      </c>
      <c r="AZ327" s="156">
        <f t="shared" si="187"/>
        <v>1028.27</v>
      </c>
      <c r="BA327" s="36">
        <f t="shared" si="187"/>
        <v>1515.55</v>
      </c>
      <c r="BB327" s="156">
        <f t="shared" si="187"/>
        <v>11</v>
      </c>
      <c r="BC327" s="159">
        <f t="shared" si="187"/>
        <v>31.29</v>
      </c>
      <c r="BD327" s="169">
        <f t="shared" si="187"/>
        <v>6.29</v>
      </c>
    </row>
    <row r="328" spans="1:56">
      <c r="A328" s="417" t="s">
        <v>423</v>
      </c>
      <c r="B328" s="74" t="s">
        <v>159</v>
      </c>
      <c r="C328" s="418" t="s">
        <v>485</v>
      </c>
      <c r="D328" s="419" t="s">
        <v>486</v>
      </c>
      <c r="E328" s="55">
        <v>1</v>
      </c>
      <c r="F328" s="419" t="s">
        <v>487</v>
      </c>
      <c r="G328" s="375">
        <v>201</v>
      </c>
      <c r="H328" s="375">
        <v>705.24</v>
      </c>
      <c r="I328" s="367">
        <v>294</v>
      </c>
      <c r="J328" s="367">
        <v>4</v>
      </c>
      <c r="K328" s="367">
        <v>30</v>
      </c>
      <c r="L328" s="367">
        <v>0</v>
      </c>
      <c r="M328" s="367">
        <v>0</v>
      </c>
      <c r="N328" s="367">
        <v>0</v>
      </c>
      <c r="O328" s="98">
        <f t="shared" ref="O328:O336" si="188">I328+L328</f>
        <v>294</v>
      </c>
      <c r="P328" s="98">
        <f t="shared" ref="P328:Q336" si="189">M328+J328</f>
        <v>4</v>
      </c>
      <c r="Q328" s="98">
        <f t="shared" si="189"/>
        <v>30</v>
      </c>
      <c r="R328" s="98">
        <f t="shared" ref="R328:R336" si="190">SUM(O328:Q328)</f>
        <v>328</v>
      </c>
      <c r="S328" s="367">
        <v>0.2</v>
      </c>
      <c r="T328" s="56">
        <v>278</v>
      </c>
      <c r="U328" s="367">
        <v>0</v>
      </c>
      <c r="V328" s="367">
        <v>7</v>
      </c>
      <c r="W328" s="367">
        <v>0</v>
      </c>
      <c r="X328" s="367">
        <v>0</v>
      </c>
      <c r="Y328" s="367">
        <v>0</v>
      </c>
      <c r="Z328" s="367">
        <v>388</v>
      </c>
      <c r="AA328" s="372">
        <v>13.78</v>
      </c>
      <c r="AB328" s="26">
        <f t="shared" ref="AB328:AC336" si="191">Z328+R328</f>
        <v>716</v>
      </c>
      <c r="AC328" s="88">
        <f t="shared" si="191"/>
        <v>13.979999999999999</v>
      </c>
      <c r="AD328" s="367">
        <v>201</v>
      </c>
      <c r="AE328" s="57">
        <f t="shared" ref="AE328:AE336" si="192">AD328/G328*100</f>
        <v>100</v>
      </c>
      <c r="AF328" s="367">
        <v>1</v>
      </c>
      <c r="AG328" s="367">
        <v>188</v>
      </c>
      <c r="AH328" s="367">
        <v>186</v>
      </c>
      <c r="AI328" s="367">
        <v>161</v>
      </c>
      <c r="AJ328" s="367">
        <v>0</v>
      </c>
      <c r="AK328" s="367">
        <v>0</v>
      </c>
      <c r="AL328" s="367">
        <v>0</v>
      </c>
      <c r="AM328" s="367">
        <v>0</v>
      </c>
      <c r="AN328" s="367">
        <v>4</v>
      </c>
      <c r="AO328" s="367">
        <v>0.45</v>
      </c>
      <c r="AP328" s="367">
        <v>83</v>
      </c>
      <c r="AQ328" s="367">
        <v>17.54</v>
      </c>
      <c r="AR328" s="98">
        <f t="shared" ref="AR328:AS336" si="193">AP328+AN328+AL328+AJ328</f>
        <v>87</v>
      </c>
      <c r="AS328" s="46">
        <f t="shared" si="193"/>
        <v>17.989999999999998</v>
      </c>
      <c r="AT328" s="367">
        <v>71</v>
      </c>
      <c r="AU328" s="367">
        <v>92</v>
      </c>
      <c r="AV328" s="367">
        <v>12</v>
      </c>
      <c r="AW328" s="367">
        <v>426</v>
      </c>
      <c r="AX328" s="100">
        <f t="shared" ref="AX328:AX336" si="194">SUM(AT328:AW328)</f>
        <v>601</v>
      </c>
      <c r="AY328" s="57">
        <f t="shared" ref="AY328:AY336" si="195">AX328+AS328</f>
        <v>618.99</v>
      </c>
      <c r="AZ328" s="367">
        <v>2.5</v>
      </c>
      <c r="BA328" s="90">
        <f t="shared" ref="BA328:BA336" si="196">AZ328+AY328</f>
        <v>621.49</v>
      </c>
      <c r="BB328" s="367"/>
      <c r="BC328" s="367"/>
      <c r="BD328" s="367"/>
    </row>
    <row r="329" spans="1:56">
      <c r="A329" s="417" t="s">
        <v>423</v>
      </c>
      <c r="B329" s="74" t="s">
        <v>159</v>
      </c>
      <c r="C329" s="418" t="s">
        <v>485</v>
      </c>
      <c r="D329" s="419" t="s">
        <v>486</v>
      </c>
      <c r="E329" s="55">
        <v>2</v>
      </c>
      <c r="F329" s="419" t="s">
        <v>488</v>
      </c>
      <c r="G329" s="375">
        <v>237</v>
      </c>
      <c r="H329" s="375">
        <v>832.68000000000006</v>
      </c>
      <c r="I329" s="367">
        <v>163</v>
      </c>
      <c r="J329" s="367">
        <v>0</v>
      </c>
      <c r="K329" s="367">
        <v>106</v>
      </c>
      <c r="L329" s="367">
        <v>0</v>
      </c>
      <c r="M329" s="367">
        <v>0</v>
      </c>
      <c r="N329" s="367">
        <v>0</v>
      </c>
      <c r="O329" s="98">
        <f t="shared" si="188"/>
        <v>163</v>
      </c>
      <c r="P329" s="98">
        <f t="shared" si="189"/>
        <v>0</v>
      </c>
      <c r="Q329" s="98">
        <f t="shared" si="189"/>
        <v>106</v>
      </c>
      <c r="R329" s="98">
        <f t="shared" si="190"/>
        <v>269</v>
      </c>
      <c r="S329" s="367">
        <v>7.0000000000000007E-2</v>
      </c>
      <c r="T329" s="56">
        <v>156</v>
      </c>
      <c r="U329" s="367">
        <v>0</v>
      </c>
      <c r="V329" s="367">
        <v>6</v>
      </c>
      <c r="W329" s="367">
        <v>0</v>
      </c>
      <c r="X329" s="367">
        <v>40</v>
      </c>
      <c r="Y329" s="367">
        <v>0</v>
      </c>
      <c r="Z329" s="367">
        <v>414</v>
      </c>
      <c r="AA329" s="372">
        <v>1.52</v>
      </c>
      <c r="AB329" s="26">
        <f t="shared" si="191"/>
        <v>683</v>
      </c>
      <c r="AC329" s="88">
        <f t="shared" si="191"/>
        <v>1.59</v>
      </c>
      <c r="AD329" s="367">
        <v>237</v>
      </c>
      <c r="AE329" s="57">
        <f t="shared" si="192"/>
        <v>100</v>
      </c>
      <c r="AF329" s="367">
        <v>2</v>
      </c>
      <c r="AG329" s="367">
        <v>147</v>
      </c>
      <c r="AH329" s="367">
        <v>145</v>
      </c>
      <c r="AI329" s="367">
        <v>43</v>
      </c>
      <c r="AJ329" s="367">
        <v>0</v>
      </c>
      <c r="AK329" s="367">
        <v>0</v>
      </c>
      <c r="AL329" s="367">
        <v>0</v>
      </c>
      <c r="AM329" s="367">
        <v>0</v>
      </c>
      <c r="AN329" s="367">
        <v>5</v>
      </c>
      <c r="AO329" s="367">
        <v>0.25</v>
      </c>
      <c r="AP329" s="367">
        <v>10</v>
      </c>
      <c r="AQ329" s="367">
        <v>9</v>
      </c>
      <c r="AR329" s="98">
        <f t="shared" si="193"/>
        <v>15</v>
      </c>
      <c r="AS329" s="46">
        <f t="shared" si="193"/>
        <v>9.25</v>
      </c>
      <c r="AT329" s="367">
        <v>17</v>
      </c>
      <c r="AU329" s="367">
        <v>78</v>
      </c>
      <c r="AV329" s="367">
        <v>2</v>
      </c>
      <c r="AW329" s="367">
        <v>83</v>
      </c>
      <c r="AX329" s="100">
        <f t="shared" si="194"/>
        <v>180</v>
      </c>
      <c r="AY329" s="57">
        <f t="shared" si="195"/>
        <v>189.25</v>
      </c>
      <c r="AZ329" s="367"/>
      <c r="BA329" s="90">
        <f t="shared" si="196"/>
        <v>189.25</v>
      </c>
      <c r="BB329" s="367"/>
      <c r="BC329" s="367"/>
      <c r="BD329" s="367"/>
    </row>
    <row r="330" spans="1:56">
      <c r="A330" s="417" t="s">
        <v>423</v>
      </c>
      <c r="B330" s="74" t="s">
        <v>159</v>
      </c>
      <c r="C330" s="427" t="s">
        <v>485</v>
      </c>
      <c r="D330" s="428" t="s">
        <v>486</v>
      </c>
      <c r="E330" s="55">
        <v>3</v>
      </c>
      <c r="F330" s="419" t="s">
        <v>489</v>
      </c>
      <c r="G330" s="375">
        <v>328</v>
      </c>
      <c r="H330" s="375">
        <v>1151</v>
      </c>
      <c r="I330" s="367">
        <v>321</v>
      </c>
      <c r="J330" s="367">
        <v>7</v>
      </c>
      <c r="K330" s="367">
        <v>28</v>
      </c>
      <c r="L330" s="367">
        <v>0</v>
      </c>
      <c r="M330" s="367">
        <v>0</v>
      </c>
      <c r="N330" s="367">
        <v>0</v>
      </c>
      <c r="O330" s="98">
        <f t="shared" si="188"/>
        <v>321</v>
      </c>
      <c r="P330" s="98">
        <f t="shared" si="189"/>
        <v>7</v>
      </c>
      <c r="Q330" s="98">
        <f t="shared" si="189"/>
        <v>28</v>
      </c>
      <c r="R330" s="98">
        <f t="shared" si="190"/>
        <v>356</v>
      </c>
      <c r="S330" s="367">
        <v>0.2</v>
      </c>
      <c r="T330" s="56">
        <v>308</v>
      </c>
      <c r="U330" s="367">
        <v>0.09</v>
      </c>
      <c r="V330" s="367">
        <v>9</v>
      </c>
      <c r="W330" s="367">
        <v>0</v>
      </c>
      <c r="X330" s="367"/>
      <c r="Y330" s="367"/>
      <c r="Z330" s="367">
        <v>97</v>
      </c>
      <c r="AA330" s="372">
        <v>2.02</v>
      </c>
      <c r="AB330" s="26">
        <f t="shared" si="191"/>
        <v>453</v>
      </c>
      <c r="AC330" s="88">
        <f t="shared" si="191"/>
        <v>2.2200000000000002</v>
      </c>
      <c r="AD330" s="367">
        <v>65</v>
      </c>
      <c r="AE330" s="57">
        <f t="shared" si="192"/>
        <v>19.817073170731707</v>
      </c>
      <c r="AF330" s="367"/>
      <c r="AG330" s="367">
        <v>348</v>
      </c>
      <c r="AH330" s="367">
        <v>226</v>
      </c>
      <c r="AI330" s="367">
        <v>46</v>
      </c>
      <c r="AJ330" s="367">
        <v>0</v>
      </c>
      <c r="AK330" s="367">
        <v>0</v>
      </c>
      <c r="AL330" s="367">
        <v>0</v>
      </c>
      <c r="AM330" s="367">
        <v>0</v>
      </c>
      <c r="AN330" s="367">
        <v>0</v>
      </c>
      <c r="AO330" s="367">
        <v>0</v>
      </c>
      <c r="AP330" s="367">
        <v>23</v>
      </c>
      <c r="AQ330" s="367">
        <v>32.86</v>
      </c>
      <c r="AR330" s="98">
        <f t="shared" si="193"/>
        <v>23</v>
      </c>
      <c r="AS330" s="46">
        <f t="shared" si="193"/>
        <v>32.86</v>
      </c>
      <c r="AT330" s="367">
        <v>6</v>
      </c>
      <c r="AU330" s="367">
        <v>0</v>
      </c>
      <c r="AV330" s="367">
        <v>0</v>
      </c>
      <c r="AW330" s="367">
        <v>0</v>
      </c>
      <c r="AX330" s="100">
        <f t="shared" si="194"/>
        <v>6</v>
      </c>
      <c r="AY330" s="57">
        <f t="shared" si="195"/>
        <v>38.86</v>
      </c>
      <c r="AZ330" s="367"/>
      <c r="BA330" s="90">
        <f t="shared" si="196"/>
        <v>38.86</v>
      </c>
      <c r="BB330" s="367"/>
      <c r="BC330" s="367"/>
      <c r="BD330" s="367"/>
    </row>
    <row r="331" spans="1:56">
      <c r="A331" s="417" t="s">
        <v>423</v>
      </c>
      <c r="B331" s="74" t="s">
        <v>159</v>
      </c>
      <c r="C331" s="418" t="s">
        <v>485</v>
      </c>
      <c r="D331" s="419" t="s">
        <v>490</v>
      </c>
      <c r="E331" s="55">
        <v>4</v>
      </c>
      <c r="F331" s="419" t="s">
        <v>491</v>
      </c>
      <c r="G331" s="375">
        <v>219</v>
      </c>
      <c r="H331" s="375">
        <v>770</v>
      </c>
      <c r="I331" s="367">
        <v>0</v>
      </c>
      <c r="J331" s="367">
        <v>0</v>
      </c>
      <c r="K331" s="367">
        <v>0</v>
      </c>
      <c r="L331" s="367">
        <v>0</v>
      </c>
      <c r="M331" s="367">
        <v>0</v>
      </c>
      <c r="N331" s="367">
        <v>0</v>
      </c>
      <c r="O331" s="98">
        <f t="shared" si="188"/>
        <v>0</v>
      </c>
      <c r="P331" s="98">
        <f t="shared" si="189"/>
        <v>0</v>
      </c>
      <c r="Q331" s="98">
        <f t="shared" si="189"/>
        <v>0</v>
      </c>
      <c r="R331" s="98">
        <f t="shared" si="190"/>
        <v>0</v>
      </c>
      <c r="S331" s="367"/>
      <c r="T331" s="367"/>
      <c r="U331" s="367"/>
      <c r="V331" s="367"/>
      <c r="W331" s="367"/>
      <c r="X331" s="367"/>
      <c r="Y331" s="367"/>
      <c r="Z331" s="367"/>
      <c r="AA331" s="372"/>
      <c r="AB331" s="26">
        <f t="shared" si="191"/>
        <v>0</v>
      </c>
      <c r="AC331" s="88">
        <f t="shared" si="191"/>
        <v>0</v>
      </c>
      <c r="AD331" s="367"/>
      <c r="AE331" s="57">
        <f t="shared" si="192"/>
        <v>0</v>
      </c>
      <c r="AF331" s="367"/>
      <c r="AG331" s="367">
        <v>0</v>
      </c>
      <c r="AH331" s="367">
        <v>0</v>
      </c>
      <c r="AI331" s="367">
        <v>0</v>
      </c>
      <c r="AJ331" s="367">
        <v>0</v>
      </c>
      <c r="AK331" s="367">
        <v>0</v>
      </c>
      <c r="AL331" s="367">
        <v>0</v>
      </c>
      <c r="AM331" s="367">
        <v>0</v>
      </c>
      <c r="AN331" s="367">
        <v>0</v>
      </c>
      <c r="AO331" s="367">
        <v>0</v>
      </c>
      <c r="AP331" s="367">
        <v>0</v>
      </c>
      <c r="AQ331" s="367">
        <v>0</v>
      </c>
      <c r="AR331" s="98">
        <f t="shared" si="193"/>
        <v>0</v>
      </c>
      <c r="AS331" s="46">
        <f t="shared" si="193"/>
        <v>0</v>
      </c>
      <c r="AT331" s="367"/>
      <c r="AU331" s="367"/>
      <c r="AV331" s="367"/>
      <c r="AW331" s="367"/>
      <c r="AX331" s="100">
        <f t="shared" si="194"/>
        <v>0</v>
      </c>
      <c r="AY331" s="57">
        <f t="shared" si="195"/>
        <v>0</v>
      </c>
      <c r="AZ331" s="367"/>
      <c r="BA331" s="90">
        <f t="shared" si="196"/>
        <v>0</v>
      </c>
      <c r="BB331" s="367"/>
      <c r="BC331" s="367"/>
      <c r="BD331" s="367"/>
    </row>
    <row r="332" spans="1:56">
      <c r="A332" s="417" t="s">
        <v>423</v>
      </c>
      <c r="B332" s="74" t="s">
        <v>159</v>
      </c>
      <c r="C332" s="418" t="s">
        <v>485</v>
      </c>
      <c r="D332" s="419" t="s">
        <v>490</v>
      </c>
      <c r="E332" s="55">
        <v>5</v>
      </c>
      <c r="F332" s="419" t="s">
        <v>492</v>
      </c>
      <c r="G332" s="375">
        <v>154</v>
      </c>
      <c r="H332" s="375">
        <v>541.08000000000004</v>
      </c>
      <c r="I332" s="367">
        <v>82</v>
      </c>
      <c r="J332" s="367">
        <v>133</v>
      </c>
      <c r="K332" s="367">
        <v>238</v>
      </c>
      <c r="L332" s="367">
        <v>0</v>
      </c>
      <c r="M332" s="367">
        <v>0</v>
      </c>
      <c r="N332" s="367">
        <v>0</v>
      </c>
      <c r="O332" s="98">
        <f t="shared" si="188"/>
        <v>82</v>
      </c>
      <c r="P332" s="98">
        <f t="shared" si="189"/>
        <v>133</v>
      </c>
      <c r="Q332" s="98">
        <f t="shared" si="189"/>
        <v>238</v>
      </c>
      <c r="R332" s="98">
        <f t="shared" si="190"/>
        <v>453</v>
      </c>
      <c r="S332" s="367">
        <v>4.62</v>
      </c>
      <c r="T332" s="367"/>
      <c r="U332" s="367"/>
      <c r="V332" s="367"/>
      <c r="W332" s="367"/>
      <c r="X332" s="367"/>
      <c r="Y332" s="367"/>
      <c r="Z332" s="367">
        <v>88</v>
      </c>
      <c r="AA332" s="372">
        <v>26</v>
      </c>
      <c r="AB332" s="26">
        <f t="shared" si="191"/>
        <v>541</v>
      </c>
      <c r="AC332" s="88">
        <f t="shared" si="191"/>
        <v>30.62</v>
      </c>
      <c r="AD332" s="367">
        <v>0</v>
      </c>
      <c r="AE332" s="57">
        <f t="shared" si="192"/>
        <v>0</v>
      </c>
      <c r="AF332" s="367"/>
      <c r="AG332" s="367">
        <v>0</v>
      </c>
      <c r="AH332" s="367">
        <v>0</v>
      </c>
      <c r="AI332" s="367">
        <v>0</v>
      </c>
      <c r="AJ332" s="367">
        <v>0</v>
      </c>
      <c r="AK332" s="367">
        <v>0</v>
      </c>
      <c r="AL332" s="367">
        <v>0</v>
      </c>
      <c r="AM332" s="367">
        <v>0</v>
      </c>
      <c r="AN332" s="367">
        <v>0</v>
      </c>
      <c r="AO332" s="367">
        <v>0</v>
      </c>
      <c r="AP332" s="367">
        <v>0</v>
      </c>
      <c r="AQ332" s="367">
        <v>0</v>
      </c>
      <c r="AR332" s="98">
        <f t="shared" si="193"/>
        <v>0</v>
      </c>
      <c r="AS332" s="46">
        <f t="shared" si="193"/>
        <v>0</v>
      </c>
      <c r="AT332" s="367"/>
      <c r="AU332" s="367"/>
      <c r="AV332" s="367"/>
      <c r="AW332" s="367"/>
      <c r="AX332" s="100">
        <f t="shared" si="194"/>
        <v>0</v>
      </c>
      <c r="AY332" s="57">
        <f t="shared" si="195"/>
        <v>0</v>
      </c>
      <c r="AZ332" s="367"/>
      <c r="BA332" s="90">
        <f t="shared" si="196"/>
        <v>0</v>
      </c>
      <c r="BB332" s="367"/>
      <c r="BC332" s="367"/>
      <c r="BD332" s="367"/>
    </row>
    <row r="333" spans="1:56">
      <c r="A333" s="417" t="s">
        <v>423</v>
      </c>
      <c r="B333" s="74" t="s">
        <v>159</v>
      </c>
      <c r="C333" s="418" t="s">
        <v>485</v>
      </c>
      <c r="D333" s="419" t="s">
        <v>493</v>
      </c>
      <c r="E333" s="55">
        <v>6</v>
      </c>
      <c r="F333" s="419" t="s">
        <v>494</v>
      </c>
      <c r="G333" s="375">
        <v>157</v>
      </c>
      <c r="H333" s="375">
        <v>552.42000000000007</v>
      </c>
      <c r="I333" s="367">
        <v>0</v>
      </c>
      <c r="J333" s="367">
        <v>0</v>
      </c>
      <c r="K333" s="367">
        <v>0</v>
      </c>
      <c r="L333" s="367">
        <v>0</v>
      </c>
      <c r="M333" s="367">
        <v>0</v>
      </c>
      <c r="N333" s="367">
        <v>0</v>
      </c>
      <c r="O333" s="98">
        <f t="shared" si="188"/>
        <v>0</v>
      </c>
      <c r="P333" s="98">
        <f t="shared" si="189"/>
        <v>0</v>
      </c>
      <c r="Q333" s="98">
        <f t="shared" si="189"/>
        <v>0</v>
      </c>
      <c r="R333" s="98">
        <f t="shared" si="190"/>
        <v>0</v>
      </c>
      <c r="S333" s="367">
        <v>0</v>
      </c>
      <c r="T333" s="367">
        <v>0</v>
      </c>
      <c r="U333" s="367">
        <v>0</v>
      </c>
      <c r="V333" s="367">
        <v>0</v>
      </c>
      <c r="W333" s="367">
        <v>0</v>
      </c>
      <c r="X333" s="367">
        <v>0</v>
      </c>
      <c r="Y333" s="367">
        <v>0</v>
      </c>
      <c r="Z333" s="367">
        <v>0</v>
      </c>
      <c r="AA333" s="372">
        <v>0</v>
      </c>
      <c r="AB333" s="26">
        <f t="shared" si="191"/>
        <v>0</v>
      </c>
      <c r="AC333" s="88">
        <f t="shared" si="191"/>
        <v>0</v>
      </c>
      <c r="AD333" s="367">
        <v>0</v>
      </c>
      <c r="AE333" s="57">
        <f t="shared" si="192"/>
        <v>0</v>
      </c>
      <c r="AF333" s="367"/>
      <c r="AG333" s="367">
        <v>0</v>
      </c>
      <c r="AH333" s="367">
        <v>0</v>
      </c>
      <c r="AI333" s="367">
        <v>0</v>
      </c>
      <c r="AJ333" s="367">
        <v>0</v>
      </c>
      <c r="AK333" s="367">
        <v>0</v>
      </c>
      <c r="AL333" s="367">
        <v>0</v>
      </c>
      <c r="AM333" s="367">
        <v>0</v>
      </c>
      <c r="AN333" s="367">
        <v>0</v>
      </c>
      <c r="AO333" s="367">
        <v>0</v>
      </c>
      <c r="AP333" s="367">
        <v>0</v>
      </c>
      <c r="AQ333" s="367"/>
      <c r="AR333" s="98">
        <f t="shared" si="193"/>
        <v>0</v>
      </c>
      <c r="AS333" s="46">
        <f t="shared" si="193"/>
        <v>0</v>
      </c>
      <c r="AT333" s="367">
        <v>0</v>
      </c>
      <c r="AU333" s="367"/>
      <c r="AV333" s="367"/>
      <c r="AW333" s="367"/>
      <c r="AX333" s="100">
        <f t="shared" si="194"/>
        <v>0</v>
      </c>
      <c r="AY333" s="57">
        <f t="shared" si="195"/>
        <v>0</v>
      </c>
      <c r="AZ333" s="367">
        <v>0</v>
      </c>
      <c r="BA333" s="90">
        <f t="shared" si="196"/>
        <v>0</v>
      </c>
      <c r="BB333" s="367"/>
      <c r="BC333" s="367"/>
      <c r="BD333" s="367"/>
    </row>
    <row r="334" spans="1:56">
      <c r="A334" s="419" t="s">
        <v>423</v>
      </c>
      <c r="B334" s="74" t="s">
        <v>159</v>
      </c>
      <c r="C334" s="422" t="s">
        <v>485</v>
      </c>
      <c r="D334" s="423" t="s">
        <v>495</v>
      </c>
      <c r="E334" s="55">
        <v>7</v>
      </c>
      <c r="F334" s="423" t="s">
        <v>496</v>
      </c>
      <c r="G334" s="375">
        <v>158</v>
      </c>
      <c r="H334" s="375">
        <v>554</v>
      </c>
      <c r="I334" s="367">
        <v>566</v>
      </c>
      <c r="J334" s="367">
        <v>98</v>
      </c>
      <c r="K334" s="367">
        <v>121</v>
      </c>
      <c r="L334" s="367">
        <v>0</v>
      </c>
      <c r="M334" s="367">
        <v>0</v>
      </c>
      <c r="N334" s="367">
        <v>0</v>
      </c>
      <c r="O334" s="98">
        <f t="shared" si="188"/>
        <v>566</v>
      </c>
      <c r="P334" s="98">
        <f t="shared" si="189"/>
        <v>98</v>
      </c>
      <c r="Q334" s="98">
        <f t="shared" si="189"/>
        <v>121</v>
      </c>
      <c r="R334" s="98">
        <f t="shared" si="190"/>
        <v>785</v>
      </c>
      <c r="S334" s="367"/>
      <c r="T334" s="367">
        <v>566</v>
      </c>
      <c r="U334" s="367"/>
      <c r="V334" s="367">
        <v>0</v>
      </c>
      <c r="W334" s="367">
        <v>0</v>
      </c>
      <c r="X334" s="367">
        <v>0</v>
      </c>
      <c r="Y334" s="367">
        <v>0</v>
      </c>
      <c r="Z334" s="367">
        <v>32</v>
      </c>
      <c r="AA334" s="372"/>
      <c r="AB334" s="26">
        <f t="shared" si="191"/>
        <v>817</v>
      </c>
      <c r="AC334" s="88">
        <f t="shared" si="191"/>
        <v>0</v>
      </c>
      <c r="AD334" s="367">
        <v>158</v>
      </c>
      <c r="AE334" s="57">
        <f t="shared" si="192"/>
        <v>100</v>
      </c>
      <c r="AF334" s="367">
        <v>3</v>
      </c>
      <c r="AG334" s="367">
        <v>709</v>
      </c>
      <c r="AH334" s="367">
        <v>679</v>
      </c>
      <c r="AI334" s="367">
        <v>94</v>
      </c>
      <c r="AJ334" s="367">
        <v>0</v>
      </c>
      <c r="AK334" s="367">
        <v>0</v>
      </c>
      <c r="AL334" s="367">
        <v>0</v>
      </c>
      <c r="AM334" s="367">
        <v>0</v>
      </c>
      <c r="AN334" s="367">
        <v>5</v>
      </c>
      <c r="AO334" s="367">
        <v>0.47</v>
      </c>
      <c r="AP334" s="367">
        <v>5</v>
      </c>
      <c r="AQ334" s="367">
        <v>1.6</v>
      </c>
      <c r="AR334" s="98">
        <f t="shared" si="193"/>
        <v>10</v>
      </c>
      <c r="AS334" s="46">
        <f t="shared" si="193"/>
        <v>2.0700000000000003</v>
      </c>
      <c r="AT334" s="367">
        <v>26.22</v>
      </c>
      <c r="AU334" s="367">
        <v>0</v>
      </c>
      <c r="AV334" s="367">
        <v>0</v>
      </c>
      <c r="AW334" s="367">
        <v>0</v>
      </c>
      <c r="AX334" s="100">
        <f t="shared" si="194"/>
        <v>26.22</v>
      </c>
      <c r="AY334" s="57">
        <f t="shared" si="195"/>
        <v>28.29</v>
      </c>
      <c r="AZ334" s="367">
        <v>0</v>
      </c>
      <c r="BA334" s="90">
        <f t="shared" si="196"/>
        <v>28.29</v>
      </c>
      <c r="BB334" s="367">
        <v>0</v>
      </c>
      <c r="BC334" s="367">
        <v>0</v>
      </c>
      <c r="BD334" s="367">
        <v>0</v>
      </c>
    </row>
    <row r="335" spans="1:56">
      <c r="A335" s="419" t="s">
        <v>423</v>
      </c>
      <c r="B335" s="74" t="s">
        <v>159</v>
      </c>
      <c r="C335" s="427" t="s">
        <v>485</v>
      </c>
      <c r="D335" s="428" t="s">
        <v>497</v>
      </c>
      <c r="E335" s="55">
        <v>8</v>
      </c>
      <c r="F335" s="419" t="s">
        <v>498</v>
      </c>
      <c r="G335" s="375">
        <v>810</v>
      </c>
      <c r="H335" s="375">
        <v>2845</v>
      </c>
      <c r="I335" s="367">
        <v>165</v>
      </c>
      <c r="J335" s="367">
        <v>0</v>
      </c>
      <c r="K335" s="367">
        <v>55</v>
      </c>
      <c r="L335" s="367">
        <v>0</v>
      </c>
      <c r="M335" s="367">
        <v>1</v>
      </c>
      <c r="N335" s="367">
        <v>0</v>
      </c>
      <c r="O335" s="98">
        <f t="shared" si="188"/>
        <v>165</v>
      </c>
      <c r="P335" s="98">
        <f t="shared" si="189"/>
        <v>1</v>
      </c>
      <c r="Q335" s="98">
        <f t="shared" si="189"/>
        <v>55</v>
      </c>
      <c r="R335" s="98">
        <f t="shared" si="190"/>
        <v>221</v>
      </c>
      <c r="S335" s="367">
        <v>0.74</v>
      </c>
      <c r="T335" s="367">
        <v>130</v>
      </c>
      <c r="U335" s="367"/>
      <c r="V335" s="367">
        <v>35</v>
      </c>
      <c r="W335" s="367">
        <v>0</v>
      </c>
      <c r="X335" s="367">
        <v>0</v>
      </c>
      <c r="Y335" s="367">
        <v>0</v>
      </c>
      <c r="Z335" s="367">
        <v>210</v>
      </c>
      <c r="AA335" s="372">
        <v>7.57</v>
      </c>
      <c r="AB335" s="26">
        <f t="shared" si="191"/>
        <v>431</v>
      </c>
      <c r="AC335" s="88">
        <f t="shared" si="191"/>
        <v>8.31</v>
      </c>
      <c r="AD335" s="367">
        <v>342</v>
      </c>
      <c r="AE335" s="57">
        <f t="shared" si="192"/>
        <v>42.222222222222221</v>
      </c>
      <c r="AF335" s="367"/>
      <c r="AG335" s="367">
        <v>55</v>
      </c>
      <c r="AH335" s="367">
        <v>55</v>
      </c>
      <c r="AI335" s="367">
        <v>0</v>
      </c>
      <c r="AJ335" s="367">
        <v>23</v>
      </c>
      <c r="AK335" s="367">
        <v>0.115</v>
      </c>
      <c r="AL335" s="367">
        <v>0</v>
      </c>
      <c r="AM335" s="367">
        <v>0</v>
      </c>
      <c r="AN335" s="367">
        <v>3</v>
      </c>
      <c r="AO335" s="367">
        <v>0.45</v>
      </c>
      <c r="AP335" s="367">
        <v>0</v>
      </c>
      <c r="AQ335" s="367">
        <v>0</v>
      </c>
      <c r="AR335" s="98">
        <f t="shared" si="193"/>
        <v>26</v>
      </c>
      <c r="AS335" s="46">
        <f t="shared" si="193"/>
        <v>0.56500000000000006</v>
      </c>
      <c r="AT335" s="367"/>
      <c r="AU335" s="367"/>
      <c r="AV335" s="367"/>
      <c r="AW335" s="367">
        <v>8.5</v>
      </c>
      <c r="AX335" s="100">
        <f t="shared" si="194"/>
        <v>8.5</v>
      </c>
      <c r="AY335" s="57">
        <f t="shared" si="195"/>
        <v>9.0649999999999995</v>
      </c>
      <c r="AZ335" s="367"/>
      <c r="BA335" s="90">
        <f t="shared" si="196"/>
        <v>9.0649999999999995</v>
      </c>
      <c r="BB335" s="367"/>
      <c r="BC335" s="367"/>
      <c r="BD335" s="367"/>
    </row>
    <row r="336" spans="1:56" ht="17.25" thickBot="1">
      <c r="A336" s="419" t="s">
        <v>423</v>
      </c>
      <c r="B336" s="74" t="s">
        <v>159</v>
      </c>
      <c r="C336" s="429" t="s">
        <v>485</v>
      </c>
      <c r="D336" s="430" t="s">
        <v>497</v>
      </c>
      <c r="E336" s="55">
        <v>9</v>
      </c>
      <c r="F336" s="423" t="s">
        <v>499</v>
      </c>
      <c r="G336" s="437">
        <v>470</v>
      </c>
      <c r="H336" s="437">
        <v>1651</v>
      </c>
      <c r="I336" s="367">
        <v>71</v>
      </c>
      <c r="J336" s="367">
        <v>4</v>
      </c>
      <c r="K336" s="367">
        <v>42</v>
      </c>
      <c r="L336" s="367">
        <v>1</v>
      </c>
      <c r="M336" s="367">
        <v>1</v>
      </c>
      <c r="N336" s="367">
        <v>0</v>
      </c>
      <c r="O336" s="98">
        <f t="shared" si="188"/>
        <v>72</v>
      </c>
      <c r="P336" s="98">
        <f t="shared" si="189"/>
        <v>5</v>
      </c>
      <c r="Q336" s="98">
        <f t="shared" si="189"/>
        <v>42</v>
      </c>
      <c r="R336" s="98">
        <f t="shared" si="190"/>
        <v>119</v>
      </c>
      <c r="S336" s="367">
        <v>2.76</v>
      </c>
      <c r="T336" s="367">
        <v>62</v>
      </c>
      <c r="U336" s="367"/>
      <c r="V336" s="367">
        <v>10</v>
      </c>
      <c r="W336" s="367">
        <v>0</v>
      </c>
      <c r="X336" s="367">
        <v>0</v>
      </c>
      <c r="Y336" s="367">
        <v>0</v>
      </c>
      <c r="Z336" s="367">
        <v>270</v>
      </c>
      <c r="AA336" s="372">
        <v>8.2799999999999994</v>
      </c>
      <c r="AB336" s="26">
        <f t="shared" si="191"/>
        <v>389</v>
      </c>
      <c r="AC336" s="88">
        <f t="shared" si="191"/>
        <v>11.04</v>
      </c>
      <c r="AD336" s="367">
        <v>366</v>
      </c>
      <c r="AE336" s="57">
        <f t="shared" si="192"/>
        <v>77.872340425531917</v>
      </c>
      <c r="AF336" s="367"/>
      <c r="AG336" s="367">
        <v>57</v>
      </c>
      <c r="AH336" s="367">
        <v>57</v>
      </c>
      <c r="AI336" s="367">
        <v>0</v>
      </c>
      <c r="AJ336" s="367">
        <v>28</v>
      </c>
      <c r="AK336" s="367">
        <v>0.14000000000000001</v>
      </c>
      <c r="AL336" s="367">
        <v>0</v>
      </c>
      <c r="AM336" s="367">
        <v>0</v>
      </c>
      <c r="AN336" s="367">
        <v>1</v>
      </c>
      <c r="AO336" s="367">
        <v>0.15</v>
      </c>
      <c r="AP336" s="367">
        <v>21</v>
      </c>
      <c r="AQ336" s="367">
        <v>13.34</v>
      </c>
      <c r="AR336" s="98">
        <f t="shared" si="193"/>
        <v>50</v>
      </c>
      <c r="AS336" s="46">
        <f t="shared" si="193"/>
        <v>13.63</v>
      </c>
      <c r="AT336" s="367"/>
      <c r="AU336" s="367"/>
      <c r="AV336" s="367"/>
      <c r="AW336" s="367"/>
      <c r="AX336" s="100">
        <f t="shared" si="194"/>
        <v>0</v>
      </c>
      <c r="AY336" s="57">
        <f t="shared" si="195"/>
        <v>13.63</v>
      </c>
      <c r="AZ336" s="367"/>
      <c r="BA336" s="90">
        <f t="shared" si="196"/>
        <v>13.63</v>
      </c>
      <c r="BB336" s="367"/>
      <c r="BC336" s="367"/>
      <c r="BD336" s="367"/>
    </row>
    <row r="337" spans="1:56" ht="17.25" thickBot="1">
      <c r="A337" s="486"/>
      <c r="B337" s="487"/>
      <c r="C337" s="162"/>
      <c r="D337" s="162"/>
      <c r="E337" s="404">
        <v>9</v>
      </c>
      <c r="F337" s="163"/>
      <c r="G337" s="138">
        <f t="shared" ref="G337:AD337" si="197">SUM(G328:G336)</f>
        <v>2734</v>
      </c>
      <c r="H337" s="138">
        <f t="shared" si="197"/>
        <v>9602.42</v>
      </c>
      <c r="I337" s="138">
        <f t="shared" si="197"/>
        <v>1662</v>
      </c>
      <c r="J337" s="138">
        <f t="shared" si="197"/>
        <v>246</v>
      </c>
      <c r="K337" s="138">
        <f t="shared" si="197"/>
        <v>620</v>
      </c>
      <c r="L337" s="138">
        <f t="shared" si="197"/>
        <v>1</v>
      </c>
      <c r="M337" s="138">
        <f t="shared" si="197"/>
        <v>2</v>
      </c>
      <c r="N337" s="138">
        <f t="shared" si="197"/>
        <v>0</v>
      </c>
      <c r="O337" s="138">
        <f t="shared" si="197"/>
        <v>1663</v>
      </c>
      <c r="P337" s="138">
        <f t="shared" si="197"/>
        <v>248</v>
      </c>
      <c r="Q337" s="138">
        <f t="shared" si="197"/>
        <v>620</v>
      </c>
      <c r="R337" s="138">
        <f t="shared" si="197"/>
        <v>2531</v>
      </c>
      <c r="S337" s="139">
        <f t="shared" si="197"/>
        <v>8.59</v>
      </c>
      <c r="T337" s="138">
        <f t="shared" si="197"/>
        <v>1500</v>
      </c>
      <c r="U337" s="139">
        <f t="shared" si="197"/>
        <v>0.09</v>
      </c>
      <c r="V337" s="138">
        <f t="shared" si="197"/>
        <v>67</v>
      </c>
      <c r="W337" s="139">
        <f t="shared" si="197"/>
        <v>0</v>
      </c>
      <c r="X337" s="138">
        <f t="shared" si="197"/>
        <v>40</v>
      </c>
      <c r="Y337" s="138">
        <f t="shared" si="197"/>
        <v>0</v>
      </c>
      <c r="Z337" s="138">
        <f t="shared" si="197"/>
        <v>1499</v>
      </c>
      <c r="AA337" s="139">
        <f t="shared" si="197"/>
        <v>59.17</v>
      </c>
      <c r="AB337" s="138">
        <f t="shared" si="197"/>
        <v>4030</v>
      </c>
      <c r="AC337" s="139">
        <f t="shared" si="197"/>
        <v>67.759999999999991</v>
      </c>
      <c r="AD337" s="138">
        <f t="shared" si="197"/>
        <v>1369</v>
      </c>
      <c r="AE337" s="35">
        <f>AD337/G337*100</f>
        <v>50.073152889539138</v>
      </c>
      <c r="AF337" s="138">
        <v>3</v>
      </c>
      <c r="AG337" s="138">
        <f t="shared" ref="AG337:AR337" si="198">SUM(AG328:AG336)</f>
        <v>1504</v>
      </c>
      <c r="AH337" s="138">
        <f t="shared" si="198"/>
        <v>1348</v>
      </c>
      <c r="AI337" s="138">
        <f t="shared" si="198"/>
        <v>344</v>
      </c>
      <c r="AJ337" s="138">
        <f t="shared" si="198"/>
        <v>51</v>
      </c>
      <c r="AK337" s="139">
        <f t="shared" si="198"/>
        <v>0.255</v>
      </c>
      <c r="AL337" s="138">
        <f t="shared" si="198"/>
        <v>0</v>
      </c>
      <c r="AM337" s="139">
        <f t="shared" si="198"/>
        <v>0</v>
      </c>
      <c r="AN337" s="138">
        <f t="shared" si="198"/>
        <v>18</v>
      </c>
      <c r="AO337" s="139">
        <f t="shared" si="198"/>
        <v>1.7699999999999998</v>
      </c>
      <c r="AP337" s="138">
        <f t="shared" si="198"/>
        <v>142</v>
      </c>
      <c r="AQ337" s="139">
        <f t="shared" si="198"/>
        <v>74.34</v>
      </c>
      <c r="AR337" s="138">
        <f t="shared" si="198"/>
        <v>211</v>
      </c>
      <c r="AS337" s="35">
        <f>AQ337+AO337+AM337+AK337</f>
        <v>76.364999999999995</v>
      </c>
      <c r="AT337" s="35">
        <f>SUM(AT328:AT336)</f>
        <v>120.22</v>
      </c>
      <c r="AU337" s="35">
        <f>SUM(AU328:AU336)</f>
        <v>170</v>
      </c>
      <c r="AV337" s="35">
        <f>SUM(AV328:AV336)</f>
        <v>14</v>
      </c>
      <c r="AW337" s="35">
        <f>SUM(AW328:AW336)</f>
        <v>517.5</v>
      </c>
      <c r="AX337" s="35">
        <f>SUM(AX328:AX336)</f>
        <v>821.72</v>
      </c>
      <c r="AY337" s="36">
        <f>AX337+AS337</f>
        <v>898.08500000000004</v>
      </c>
      <c r="AZ337" s="35">
        <f>SUM(AZ328:AZ336)</f>
        <v>2.5</v>
      </c>
      <c r="BA337" s="37">
        <f>AZ337+AY337</f>
        <v>900.58500000000004</v>
      </c>
      <c r="BB337" s="138">
        <f>SUM(BB328:BB336)</f>
        <v>0</v>
      </c>
      <c r="BC337" s="139">
        <f>SUM(BC328:BC336)</f>
        <v>0</v>
      </c>
      <c r="BD337" s="140">
        <f>SUM(BD328:BD336)</f>
        <v>0</v>
      </c>
    </row>
    <row r="338" spans="1:56" ht="17.25" thickBot="1">
      <c r="A338" s="165" t="s">
        <v>500</v>
      </c>
      <c r="B338" s="166"/>
      <c r="C338" s="167"/>
      <c r="D338" s="167"/>
      <c r="E338" s="166">
        <f>E337+E327</f>
        <v>17</v>
      </c>
      <c r="F338" s="168"/>
      <c r="G338" s="170">
        <f t="shared" ref="G338:AD338" si="199">G337+G327</f>
        <v>4419</v>
      </c>
      <c r="H338" s="170">
        <f t="shared" si="199"/>
        <v>15514.119999999999</v>
      </c>
      <c r="I338" s="170">
        <f t="shared" si="199"/>
        <v>2384</v>
      </c>
      <c r="J338" s="170">
        <f t="shared" si="199"/>
        <v>437</v>
      </c>
      <c r="K338" s="170">
        <f t="shared" si="199"/>
        <v>1247</v>
      </c>
      <c r="L338" s="170">
        <f t="shared" si="199"/>
        <v>65</v>
      </c>
      <c r="M338" s="170">
        <f t="shared" si="199"/>
        <v>4</v>
      </c>
      <c r="N338" s="170">
        <f t="shared" si="199"/>
        <v>9</v>
      </c>
      <c r="O338" s="170">
        <f t="shared" si="199"/>
        <v>2449</v>
      </c>
      <c r="P338" s="170">
        <f t="shared" si="199"/>
        <v>441</v>
      </c>
      <c r="Q338" s="170">
        <f t="shared" si="199"/>
        <v>1256</v>
      </c>
      <c r="R338" s="170">
        <f t="shared" si="199"/>
        <v>4146</v>
      </c>
      <c r="S338" s="171">
        <f t="shared" si="199"/>
        <v>21.19</v>
      </c>
      <c r="T338" s="170">
        <f t="shared" si="199"/>
        <v>1942</v>
      </c>
      <c r="U338" s="171">
        <f t="shared" si="199"/>
        <v>0.92</v>
      </c>
      <c r="V338" s="170">
        <f t="shared" si="199"/>
        <v>266</v>
      </c>
      <c r="W338" s="171">
        <f t="shared" si="199"/>
        <v>1.49</v>
      </c>
      <c r="X338" s="170">
        <f t="shared" si="199"/>
        <v>40</v>
      </c>
      <c r="Y338" s="170">
        <f t="shared" si="199"/>
        <v>0</v>
      </c>
      <c r="Z338" s="170">
        <f t="shared" si="199"/>
        <v>3394</v>
      </c>
      <c r="AA338" s="171">
        <f t="shared" si="199"/>
        <v>136.38</v>
      </c>
      <c r="AB338" s="170">
        <f t="shared" si="199"/>
        <v>7540</v>
      </c>
      <c r="AC338" s="171">
        <f t="shared" si="199"/>
        <v>157.57</v>
      </c>
      <c r="AD338" s="170">
        <f t="shared" si="199"/>
        <v>2446</v>
      </c>
      <c r="AE338" s="82">
        <f>AD338/G338*100</f>
        <v>55.351889567775515</v>
      </c>
      <c r="AF338" s="170">
        <f t="shared" ref="AF338:AX338" si="200">AF337+AF327</f>
        <v>7</v>
      </c>
      <c r="AG338" s="170">
        <f t="shared" si="200"/>
        <v>2228</v>
      </c>
      <c r="AH338" s="170">
        <f t="shared" si="200"/>
        <v>1911</v>
      </c>
      <c r="AI338" s="170">
        <f t="shared" si="200"/>
        <v>836</v>
      </c>
      <c r="AJ338" s="170">
        <f t="shared" si="200"/>
        <v>71</v>
      </c>
      <c r="AK338" s="171">
        <f t="shared" si="200"/>
        <v>0.39500000000000002</v>
      </c>
      <c r="AL338" s="170">
        <f t="shared" si="200"/>
        <v>0</v>
      </c>
      <c r="AM338" s="171">
        <f t="shared" si="200"/>
        <v>0</v>
      </c>
      <c r="AN338" s="170">
        <f t="shared" si="200"/>
        <v>72</v>
      </c>
      <c r="AO338" s="171">
        <f t="shared" si="200"/>
        <v>7.22</v>
      </c>
      <c r="AP338" s="170">
        <f t="shared" si="200"/>
        <v>474</v>
      </c>
      <c r="AQ338" s="171">
        <f t="shared" si="200"/>
        <v>203.76000000000002</v>
      </c>
      <c r="AR338" s="170">
        <f t="shared" si="200"/>
        <v>617</v>
      </c>
      <c r="AS338" s="82">
        <f t="shared" si="200"/>
        <v>211.375</v>
      </c>
      <c r="AT338" s="82">
        <f t="shared" si="200"/>
        <v>148.28</v>
      </c>
      <c r="AU338" s="82">
        <f t="shared" si="200"/>
        <v>287.65999999999997</v>
      </c>
      <c r="AV338" s="82">
        <f t="shared" si="200"/>
        <v>31.9</v>
      </c>
      <c r="AW338" s="82">
        <f t="shared" si="200"/>
        <v>706.15</v>
      </c>
      <c r="AX338" s="82">
        <f t="shared" si="200"/>
        <v>1173.99</v>
      </c>
      <c r="AY338" s="82">
        <f>AX338+AS338</f>
        <v>1385.365</v>
      </c>
      <c r="AZ338" s="82">
        <f>AZ337+AZ327</f>
        <v>1030.77</v>
      </c>
      <c r="BA338" s="83">
        <f>AZ338+AY338</f>
        <v>2416.1350000000002</v>
      </c>
      <c r="BB338" s="170">
        <f>BB337+BB327</f>
        <v>11</v>
      </c>
      <c r="BC338" s="171">
        <f>BC337+BC327</f>
        <v>31.29</v>
      </c>
      <c r="BD338" s="171">
        <f>BD337+BD327</f>
        <v>6.29</v>
      </c>
    </row>
    <row r="339" spans="1:56" ht="18" customHeight="1" thickBot="1">
      <c r="A339" s="172" t="s">
        <v>501</v>
      </c>
      <c r="B339" s="173"/>
      <c r="C339" s="174"/>
      <c r="D339" s="174"/>
      <c r="E339" s="173">
        <f>E338+E318</f>
        <v>51</v>
      </c>
      <c r="F339" s="175"/>
      <c r="G339" s="176">
        <f t="shared" ref="G339:AD339" si="201">G338+G318</f>
        <v>14723</v>
      </c>
      <c r="H339" s="176">
        <f t="shared" si="201"/>
        <v>50036.774045012164</v>
      </c>
      <c r="I339" s="176">
        <f t="shared" si="201"/>
        <v>9299</v>
      </c>
      <c r="J339" s="176">
        <f t="shared" si="201"/>
        <v>1713</v>
      </c>
      <c r="K339" s="176">
        <f t="shared" si="201"/>
        <v>5264</v>
      </c>
      <c r="L339" s="176">
        <f t="shared" si="201"/>
        <v>219</v>
      </c>
      <c r="M339" s="176">
        <f t="shared" si="201"/>
        <v>25</v>
      </c>
      <c r="N339" s="176">
        <f t="shared" si="201"/>
        <v>24</v>
      </c>
      <c r="O339" s="176">
        <f t="shared" si="201"/>
        <v>9518</v>
      </c>
      <c r="P339" s="176">
        <f t="shared" si="201"/>
        <v>1738</v>
      </c>
      <c r="Q339" s="176">
        <f t="shared" si="201"/>
        <v>5288</v>
      </c>
      <c r="R339" s="176">
        <f t="shared" si="201"/>
        <v>16544</v>
      </c>
      <c r="S339" s="177">
        <f t="shared" si="201"/>
        <v>113.47554</v>
      </c>
      <c r="T339" s="176">
        <f t="shared" si="201"/>
        <v>6468</v>
      </c>
      <c r="U339" s="177">
        <f t="shared" si="201"/>
        <v>54.850000000000009</v>
      </c>
      <c r="V339" s="176">
        <f t="shared" si="201"/>
        <v>2363</v>
      </c>
      <c r="W339" s="177">
        <f t="shared" si="201"/>
        <v>22.323499999999999</v>
      </c>
      <c r="X339" s="176">
        <f t="shared" si="201"/>
        <v>102</v>
      </c>
      <c r="Y339" s="176">
        <f t="shared" si="201"/>
        <v>375</v>
      </c>
      <c r="Z339" s="176">
        <f t="shared" si="201"/>
        <v>7452</v>
      </c>
      <c r="AA339" s="177">
        <f t="shared" si="201"/>
        <v>1274.6100000000001</v>
      </c>
      <c r="AB339" s="176">
        <f t="shared" si="201"/>
        <v>23996</v>
      </c>
      <c r="AC339" s="177">
        <f t="shared" si="201"/>
        <v>1388.08554</v>
      </c>
      <c r="AD339" s="176">
        <f t="shared" si="201"/>
        <v>10014</v>
      </c>
      <c r="AE339" s="178">
        <f>AD339/G339*100</f>
        <v>68.016029341846092</v>
      </c>
      <c r="AF339" s="176">
        <f t="shared" ref="AF339:AX339" si="202">AF338+AF318</f>
        <v>25</v>
      </c>
      <c r="AG339" s="176">
        <f t="shared" si="202"/>
        <v>6501</v>
      </c>
      <c r="AH339" s="176">
        <f t="shared" si="202"/>
        <v>6054</v>
      </c>
      <c r="AI339" s="176">
        <f t="shared" si="202"/>
        <v>2396</v>
      </c>
      <c r="AJ339" s="176">
        <f t="shared" si="202"/>
        <v>447</v>
      </c>
      <c r="AK339" s="177">
        <f t="shared" si="202"/>
        <v>2.2750000000000004</v>
      </c>
      <c r="AL339" s="176">
        <f t="shared" si="202"/>
        <v>2</v>
      </c>
      <c r="AM339" s="177">
        <f t="shared" si="202"/>
        <v>0.02</v>
      </c>
      <c r="AN339" s="176">
        <f t="shared" si="202"/>
        <v>86</v>
      </c>
      <c r="AO339" s="177">
        <f t="shared" si="202"/>
        <v>8.68</v>
      </c>
      <c r="AP339" s="176">
        <f t="shared" si="202"/>
        <v>1619</v>
      </c>
      <c r="AQ339" s="177">
        <f t="shared" si="202"/>
        <v>358.11</v>
      </c>
      <c r="AR339" s="176">
        <f t="shared" si="202"/>
        <v>2154</v>
      </c>
      <c r="AS339" s="178">
        <f t="shared" si="202"/>
        <v>369.08500000000004</v>
      </c>
      <c r="AT339" s="178">
        <f t="shared" si="202"/>
        <v>471.68999999999994</v>
      </c>
      <c r="AU339" s="178">
        <f t="shared" si="202"/>
        <v>312.53999999999996</v>
      </c>
      <c r="AV339" s="178">
        <f t="shared" si="202"/>
        <v>47.81</v>
      </c>
      <c r="AW339" s="178">
        <f t="shared" si="202"/>
        <v>1035.33</v>
      </c>
      <c r="AX339" s="178">
        <f t="shared" si="202"/>
        <v>1867.37</v>
      </c>
      <c r="AY339" s="178">
        <f>AX339+AS339</f>
        <v>2236.4549999999999</v>
      </c>
      <c r="AZ339" s="178">
        <f>AZ338+AZ318</f>
        <v>1600.56</v>
      </c>
      <c r="BA339" s="179">
        <f>AZ339+AY339</f>
        <v>3837.0149999999999</v>
      </c>
      <c r="BB339" s="176">
        <f>BB338+BB318</f>
        <v>20</v>
      </c>
      <c r="BC339" s="177">
        <f>BC338+BC318</f>
        <v>35.989999999999995</v>
      </c>
      <c r="BD339" s="177">
        <f>BD338+BD318</f>
        <v>6.3</v>
      </c>
    </row>
    <row r="340" spans="1:56" s="135" customFormat="1" ht="19.5" customHeight="1" thickBot="1">
      <c r="A340" s="488" t="s">
        <v>613</v>
      </c>
      <c r="B340" s="488"/>
      <c r="C340" s="488"/>
      <c r="D340" s="488"/>
      <c r="E340" s="488"/>
      <c r="F340" s="329"/>
      <c r="G340" s="312"/>
      <c r="H340" s="312"/>
      <c r="I340" s="329"/>
      <c r="J340" s="329"/>
      <c r="K340" s="329"/>
      <c r="L340" s="329"/>
      <c r="M340" s="329"/>
      <c r="N340" s="329"/>
      <c r="O340" s="329"/>
      <c r="AM340" s="135" t="s">
        <v>53</v>
      </c>
    </row>
    <row r="341" spans="1:56" ht="57" customHeight="1" thickBot="1">
      <c r="A341" s="489" t="s">
        <v>1</v>
      </c>
      <c r="B341" s="489" t="s">
        <v>2</v>
      </c>
      <c r="C341" s="489" t="s">
        <v>601</v>
      </c>
      <c r="D341" s="489" t="s">
        <v>3</v>
      </c>
      <c r="E341" s="489" t="s">
        <v>4</v>
      </c>
      <c r="F341" s="489" t="s">
        <v>602</v>
      </c>
      <c r="G341" s="489" t="s">
        <v>5</v>
      </c>
      <c r="H341" s="489" t="s">
        <v>6</v>
      </c>
      <c r="I341" s="491" t="s">
        <v>7</v>
      </c>
      <c r="J341" s="492"/>
      <c r="K341" s="493"/>
      <c r="L341" s="491" t="s">
        <v>8</v>
      </c>
      <c r="M341" s="492"/>
      <c r="N341" s="493"/>
      <c r="O341" s="491" t="s">
        <v>9</v>
      </c>
      <c r="P341" s="492"/>
      <c r="Q341" s="492"/>
      <c r="R341" s="493"/>
      <c r="S341" s="4" t="s">
        <v>10</v>
      </c>
      <c r="T341" s="494" t="s">
        <v>11</v>
      </c>
      <c r="U341" s="495"/>
      <c r="V341" s="495"/>
      <c r="W341" s="496"/>
      <c r="X341" s="497" t="s">
        <v>12</v>
      </c>
      <c r="Y341" s="497" t="s">
        <v>13</v>
      </c>
      <c r="Z341" s="499" t="s">
        <v>14</v>
      </c>
      <c r="AA341" s="5" t="s">
        <v>15</v>
      </c>
      <c r="AB341" s="501" t="s">
        <v>16</v>
      </c>
      <c r="AC341" s="503" t="s">
        <v>17</v>
      </c>
      <c r="AD341" s="499" t="s">
        <v>18</v>
      </c>
      <c r="AE341" s="480" t="s">
        <v>19</v>
      </c>
      <c r="AF341" s="474" t="s">
        <v>20</v>
      </c>
      <c r="AG341" s="476" t="s">
        <v>21</v>
      </c>
      <c r="AH341" s="478" t="s">
        <v>22</v>
      </c>
      <c r="AI341" s="480" t="s">
        <v>23</v>
      </c>
      <c r="AJ341" s="482" t="s">
        <v>24</v>
      </c>
      <c r="AK341" s="483"/>
      <c r="AL341" s="484" t="s">
        <v>25</v>
      </c>
      <c r="AM341" s="485"/>
      <c r="AN341" s="484" t="s">
        <v>26</v>
      </c>
      <c r="AO341" s="485"/>
      <c r="AP341" s="482" t="s">
        <v>27</v>
      </c>
      <c r="AQ341" s="483"/>
      <c r="AR341" s="484" t="s">
        <v>28</v>
      </c>
      <c r="AS341" s="485"/>
      <c r="AT341" s="453" t="s">
        <v>29</v>
      </c>
      <c r="AU341" s="454"/>
      <c r="AV341" s="454"/>
      <c r="AW341" s="454"/>
      <c r="AX341" s="455"/>
      <c r="AY341" s="6" t="s">
        <v>30</v>
      </c>
      <c r="AZ341" s="405" t="s">
        <v>31</v>
      </c>
      <c r="BA341" s="405" t="s">
        <v>32</v>
      </c>
      <c r="BB341" s="456" t="s">
        <v>33</v>
      </c>
      <c r="BC341" s="457"/>
      <c r="BD341" s="394" t="s">
        <v>34</v>
      </c>
    </row>
    <row r="342" spans="1:56" ht="96" customHeight="1" thickBot="1">
      <c r="A342" s="490"/>
      <c r="B342" s="490"/>
      <c r="C342" s="490"/>
      <c r="D342" s="490"/>
      <c r="E342" s="490"/>
      <c r="F342" s="490"/>
      <c r="G342" s="490"/>
      <c r="H342" s="490"/>
      <c r="I342" s="7" t="s">
        <v>35</v>
      </c>
      <c r="J342" s="8" t="s">
        <v>36</v>
      </c>
      <c r="K342" s="9" t="s">
        <v>37</v>
      </c>
      <c r="L342" s="7" t="s">
        <v>35</v>
      </c>
      <c r="M342" s="8" t="s">
        <v>36</v>
      </c>
      <c r="N342" s="9" t="s">
        <v>37</v>
      </c>
      <c r="O342" s="7" t="s">
        <v>603</v>
      </c>
      <c r="P342" s="8" t="s">
        <v>38</v>
      </c>
      <c r="Q342" s="8" t="s">
        <v>39</v>
      </c>
      <c r="R342" s="9" t="s">
        <v>40</v>
      </c>
      <c r="S342" s="10" t="s">
        <v>41</v>
      </c>
      <c r="T342" s="406" t="s">
        <v>42</v>
      </c>
      <c r="U342" s="406" t="s">
        <v>43</v>
      </c>
      <c r="V342" s="406" t="s">
        <v>44</v>
      </c>
      <c r="W342" s="406" t="s">
        <v>45</v>
      </c>
      <c r="X342" s="498"/>
      <c r="Y342" s="498"/>
      <c r="Z342" s="500"/>
      <c r="AA342" s="11" t="s">
        <v>41</v>
      </c>
      <c r="AB342" s="502"/>
      <c r="AC342" s="504"/>
      <c r="AD342" s="500"/>
      <c r="AE342" s="481"/>
      <c r="AF342" s="475"/>
      <c r="AG342" s="477"/>
      <c r="AH342" s="479"/>
      <c r="AI342" s="481"/>
      <c r="AJ342" s="12" t="s">
        <v>46</v>
      </c>
      <c r="AK342" s="399" t="s">
        <v>47</v>
      </c>
      <c r="AL342" s="12" t="s">
        <v>46</v>
      </c>
      <c r="AM342" s="399" t="s">
        <v>47</v>
      </c>
      <c r="AN342" s="12" t="s">
        <v>46</v>
      </c>
      <c r="AO342" s="399" t="s">
        <v>47</v>
      </c>
      <c r="AP342" s="12" t="s">
        <v>46</v>
      </c>
      <c r="AQ342" s="13" t="s">
        <v>47</v>
      </c>
      <c r="AR342" s="12" t="s">
        <v>46</v>
      </c>
      <c r="AS342" s="399" t="s">
        <v>47</v>
      </c>
      <c r="AT342" s="400" t="s">
        <v>48</v>
      </c>
      <c r="AU342" s="401" t="s">
        <v>49</v>
      </c>
      <c r="AV342" s="401" t="s">
        <v>50</v>
      </c>
      <c r="AW342" s="401" t="s">
        <v>51</v>
      </c>
      <c r="AX342" s="402" t="s">
        <v>52</v>
      </c>
      <c r="AY342" s="14" t="s">
        <v>41</v>
      </c>
      <c r="AZ342" s="14" t="s">
        <v>41</v>
      </c>
      <c r="BA342" s="14" t="s">
        <v>41</v>
      </c>
      <c r="BB342" s="15" t="s">
        <v>46</v>
      </c>
      <c r="BC342" s="16" t="s">
        <v>53</v>
      </c>
      <c r="BD342" s="17" t="s">
        <v>41</v>
      </c>
    </row>
    <row r="343" spans="1:56">
      <c r="A343" s="417" t="s">
        <v>502</v>
      </c>
      <c r="B343" s="74" t="s">
        <v>105</v>
      </c>
      <c r="C343" s="418" t="s">
        <v>503</v>
      </c>
      <c r="D343" s="419" t="s">
        <v>504</v>
      </c>
      <c r="E343" s="55">
        <v>1</v>
      </c>
      <c r="F343" s="424" t="s">
        <v>505</v>
      </c>
      <c r="G343" s="375">
        <v>259</v>
      </c>
      <c r="H343" s="375">
        <v>909</v>
      </c>
      <c r="I343" s="359">
        <v>136</v>
      </c>
      <c r="J343" s="359">
        <v>4</v>
      </c>
      <c r="K343" s="359">
        <v>361</v>
      </c>
      <c r="L343" s="438"/>
      <c r="M343" s="438"/>
      <c r="N343" s="438"/>
      <c r="O343" s="98">
        <f t="shared" ref="O343:O353" si="203">I343+L343</f>
        <v>136</v>
      </c>
      <c r="P343" s="98">
        <f t="shared" ref="P343:Q353" si="204">M343+J343</f>
        <v>4</v>
      </c>
      <c r="Q343" s="98">
        <f t="shared" si="204"/>
        <v>361</v>
      </c>
      <c r="R343" s="98">
        <f t="shared" ref="R343:R353" si="205">SUM(O343:Q343)</f>
        <v>501</v>
      </c>
      <c r="S343" s="360">
        <v>1.2</v>
      </c>
      <c r="T343" s="361">
        <v>53</v>
      </c>
      <c r="U343" s="360">
        <v>0.2</v>
      </c>
      <c r="V343" s="361">
        <v>83</v>
      </c>
      <c r="W343" s="360">
        <v>0.65</v>
      </c>
      <c r="X343" s="361">
        <v>0</v>
      </c>
      <c r="Y343" s="361">
        <v>0</v>
      </c>
      <c r="Z343" s="359">
        <v>275</v>
      </c>
      <c r="AA343" s="360">
        <v>8.8000000000000007</v>
      </c>
      <c r="AB343" s="26">
        <f t="shared" ref="AB343:AC353" si="206">Z343+R343</f>
        <v>776</v>
      </c>
      <c r="AC343" s="88">
        <f t="shared" si="206"/>
        <v>10</v>
      </c>
      <c r="AD343" s="359">
        <v>259</v>
      </c>
      <c r="AE343" s="57">
        <f t="shared" ref="AE343:AE353" si="207">AD343/G343*100</f>
        <v>100</v>
      </c>
      <c r="AF343" s="359">
        <v>1</v>
      </c>
      <c r="AG343" s="359">
        <v>5</v>
      </c>
      <c r="AH343" s="359">
        <v>5</v>
      </c>
      <c r="AI343" s="359">
        <v>3</v>
      </c>
      <c r="AJ343" s="55"/>
      <c r="AK343" s="413"/>
      <c r="AL343" s="384">
        <v>0</v>
      </c>
      <c r="AM343" s="385">
        <v>0</v>
      </c>
      <c r="AN343" s="384">
        <v>3</v>
      </c>
      <c r="AO343" s="385">
        <v>0.45</v>
      </c>
      <c r="AP343" s="384">
        <v>279</v>
      </c>
      <c r="AQ343" s="385">
        <v>43.74</v>
      </c>
      <c r="AR343" s="98">
        <f t="shared" ref="AR343:AS353" si="208">AP343+AN343+AL343+AJ343</f>
        <v>282</v>
      </c>
      <c r="AS343" s="46">
        <f t="shared" si="208"/>
        <v>44.190000000000005</v>
      </c>
      <c r="AT343" s="385">
        <v>59.56</v>
      </c>
      <c r="AU343" s="385">
        <v>111.57</v>
      </c>
      <c r="AV343" s="385">
        <v>0</v>
      </c>
      <c r="AW343" s="385">
        <v>110.46</v>
      </c>
      <c r="AX343" s="100">
        <f t="shared" ref="AX343:AX353" si="209">SUM(AT343:AW343)</f>
        <v>281.58999999999997</v>
      </c>
      <c r="AY343" s="57">
        <f t="shared" ref="AY343:AY353" si="210">AX343+AS343</f>
        <v>325.77999999999997</v>
      </c>
      <c r="AZ343" s="385">
        <v>156.94</v>
      </c>
      <c r="BA343" s="90">
        <f t="shared" ref="BA343:BA353" si="211">AZ343+AY343</f>
        <v>482.71999999999997</v>
      </c>
      <c r="BB343" s="361">
        <v>21</v>
      </c>
      <c r="BC343" s="360">
        <v>21.66</v>
      </c>
      <c r="BD343" s="360">
        <v>0</v>
      </c>
    </row>
    <row r="344" spans="1:56" ht="18" customHeight="1">
      <c r="A344" s="417" t="s">
        <v>502</v>
      </c>
      <c r="B344" s="74" t="s">
        <v>105</v>
      </c>
      <c r="C344" s="418" t="s">
        <v>503</v>
      </c>
      <c r="D344" s="419" t="s">
        <v>506</v>
      </c>
      <c r="E344" s="44">
        <v>2</v>
      </c>
      <c r="F344" s="419" t="s">
        <v>507</v>
      </c>
      <c r="G344" s="375">
        <v>1107</v>
      </c>
      <c r="H344" s="375">
        <v>3884</v>
      </c>
      <c r="I344" s="359">
        <v>405</v>
      </c>
      <c r="J344" s="359">
        <v>4</v>
      </c>
      <c r="K344" s="359">
        <v>107</v>
      </c>
      <c r="L344" s="380">
        <v>7</v>
      </c>
      <c r="M344" s="380"/>
      <c r="N344" s="380"/>
      <c r="O344" s="98">
        <f t="shared" si="203"/>
        <v>412</v>
      </c>
      <c r="P344" s="98">
        <f t="shared" si="204"/>
        <v>4</v>
      </c>
      <c r="Q344" s="98">
        <f t="shared" si="204"/>
        <v>107</v>
      </c>
      <c r="R344" s="98">
        <f t="shared" si="205"/>
        <v>523</v>
      </c>
      <c r="S344" s="360">
        <v>4.1900000000000004</v>
      </c>
      <c r="T344" s="381">
        <v>328</v>
      </c>
      <c r="U344" s="382">
        <v>3.23</v>
      </c>
      <c r="V344" s="383">
        <v>84</v>
      </c>
      <c r="W344" s="382">
        <v>0.8</v>
      </c>
      <c r="X344" s="361">
        <v>0</v>
      </c>
      <c r="Y344" s="361">
        <v>0</v>
      </c>
      <c r="Z344" s="359">
        <v>1575</v>
      </c>
      <c r="AA344" s="360">
        <v>14.99</v>
      </c>
      <c r="AB344" s="26">
        <f t="shared" si="206"/>
        <v>2098</v>
      </c>
      <c r="AC344" s="88">
        <f t="shared" si="206"/>
        <v>19.18</v>
      </c>
      <c r="AD344" s="359">
        <v>996</v>
      </c>
      <c r="AE344" s="57">
        <f t="shared" si="207"/>
        <v>89.972899728997291</v>
      </c>
      <c r="AF344" s="359"/>
      <c r="AG344" s="359">
        <v>89</v>
      </c>
      <c r="AH344" s="359">
        <v>85</v>
      </c>
      <c r="AI344" s="359">
        <v>4</v>
      </c>
      <c r="AJ344" s="55"/>
      <c r="AK344" s="413"/>
      <c r="AL344" s="55"/>
      <c r="AM344" s="58"/>
      <c r="AN344" s="55"/>
      <c r="AO344" s="58"/>
      <c r="AP344" s="384">
        <v>14</v>
      </c>
      <c r="AQ344" s="385">
        <v>2.0499999999999998</v>
      </c>
      <c r="AR344" s="98">
        <f t="shared" si="208"/>
        <v>14</v>
      </c>
      <c r="AS344" s="46">
        <f t="shared" si="208"/>
        <v>2.0499999999999998</v>
      </c>
      <c r="AT344" s="385">
        <v>2.2000000000000002</v>
      </c>
      <c r="AU344" s="385"/>
      <c r="AV344" s="385"/>
      <c r="AW344" s="385">
        <v>0</v>
      </c>
      <c r="AX344" s="100">
        <f t="shared" si="209"/>
        <v>2.2000000000000002</v>
      </c>
      <c r="AY344" s="57">
        <f t="shared" si="210"/>
        <v>4.25</v>
      </c>
      <c r="AZ344" s="385">
        <v>14.5</v>
      </c>
      <c r="BA344" s="90">
        <f t="shared" si="211"/>
        <v>18.75</v>
      </c>
      <c r="BB344" s="361"/>
      <c r="BC344" s="360"/>
      <c r="BD344" s="360"/>
    </row>
    <row r="345" spans="1:56" ht="18" customHeight="1">
      <c r="A345" s="417" t="s">
        <v>502</v>
      </c>
      <c r="B345" s="74" t="s">
        <v>105</v>
      </c>
      <c r="C345" s="418" t="s">
        <v>503</v>
      </c>
      <c r="D345" s="419" t="s">
        <v>506</v>
      </c>
      <c r="E345" s="44">
        <v>3</v>
      </c>
      <c r="F345" s="419" t="s">
        <v>508</v>
      </c>
      <c r="G345" s="375">
        <v>1711</v>
      </c>
      <c r="H345" s="375">
        <v>6004</v>
      </c>
      <c r="I345" s="359">
        <v>316</v>
      </c>
      <c r="J345" s="359">
        <v>4</v>
      </c>
      <c r="K345" s="359">
        <v>69</v>
      </c>
      <c r="L345" s="380"/>
      <c r="M345" s="380"/>
      <c r="N345" s="380"/>
      <c r="O345" s="98">
        <f t="shared" si="203"/>
        <v>316</v>
      </c>
      <c r="P345" s="98">
        <f t="shared" si="204"/>
        <v>4</v>
      </c>
      <c r="Q345" s="98">
        <f t="shared" si="204"/>
        <v>69</v>
      </c>
      <c r="R345" s="98">
        <f t="shared" si="205"/>
        <v>389</v>
      </c>
      <c r="S345" s="360">
        <v>1.73</v>
      </c>
      <c r="T345" s="381">
        <v>255</v>
      </c>
      <c r="U345" s="382">
        <v>0.9</v>
      </c>
      <c r="V345" s="383">
        <v>61</v>
      </c>
      <c r="W345" s="382">
        <v>0.6</v>
      </c>
      <c r="X345" s="361">
        <v>0</v>
      </c>
      <c r="Y345" s="361">
        <v>0</v>
      </c>
      <c r="Z345" s="359">
        <v>1982</v>
      </c>
      <c r="AA345" s="360">
        <v>20.16</v>
      </c>
      <c r="AB345" s="26">
        <f t="shared" si="206"/>
        <v>2371</v>
      </c>
      <c r="AC345" s="88">
        <f t="shared" si="206"/>
        <v>21.89</v>
      </c>
      <c r="AD345" s="359">
        <v>1545</v>
      </c>
      <c r="AE345" s="57">
        <f t="shared" si="207"/>
        <v>90.298071303331383</v>
      </c>
      <c r="AF345" s="359"/>
      <c r="AG345" s="359">
        <v>105</v>
      </c>
      <c r="AH345" s="359">
        <v>105</v>
      </c>
      <c r="AI345" s="359">
        <v>3</v>
      </c>
      <c r="AJ345" s="55"/>
      <c r="AK345" s="413"/>
      <c r="AL345" s="55"/>
      <c r="AM345" s="58"/>
      <c r="AN345" s="55"/>
      <c r="AO345" s="58"/>
      <c r="AP345" s="384">
        <v>1</v>
      </c>
      <c r="AQ345" s="385">
        <v>0.25</v>
      </c>
      <c r="AR345" s="98">
        <f t="shared" si="208"/>
        <v>1</v>
      </c>
      <c r="AS345" s="46">
        <f t="shared" si="208"/>
        <v>0.25</v>
      </c>
      <c r="AT345" s="385">
        <v>0.27</v>
      </c>
      <c r="AU345" s="385"/>
      <c r="AV345" s="385"/>
      <c r="AW345" s="385">
        <v>2.12</v>
      </c>
      <c r="AX345" s="100">
        <f t="shared" si="209"/>
        <v>2.39</v>
      </c>
      <c r="AY345" s="57">
        <f t="shared" si="210"/>
        <v>2.64</v>
      </c>
      <c r="AZ345" s="385">
        <v>6.51</v>
      </c>
      <c r="BA345" s="90">
        <f t="shared" si="211"/>
        <v>9.15</v>
      </c>
      <c r="BB345" s="361"/>
      <c r="BC345" s="360"/>
      <c r="BD345" s="360"/>
    </row>
    <row r="346" spans="1:56">
      <c r="A346" s="417" t="s">
        <v>502</v>
      </c>
      <c r="B346" s="74" t="s">
        <v>105</v>
      </c>
      <c r="C346" s="418" t="s">
        <v>503</v>
      </c>
      <c r="D346" s="418" t="s">
        <v>506</v>
      </c>
      <c r="E346" s="55">
        <v>4</v>
      </c>
      <c r="F346" s="418" t="s">
        <v>509</v>
      </c>
      <c r="G346" s="375">
        <v>703</v>
      </c>
      <c r="H346" s="375">
        <v>2469</v>
      </c>
      <c r="I346" s="359">
        <v>0</v>
      </c>
      <c r="J346" s="359">
        <v>0</v>
      </c>
      <c r="K346" s="359">
        <v>0</v>
      </c>
      <c r="L346" s="380"/>
      <c r="M346" s="380"/>
      <c r="N346" s="380"/>
      <c r="O346" s="98">
        <f t="shared" si="203"/>
        <v>0</v>
      </c>
      <c r="P346" s="98">
        <f t="shared" si="204"/>
        <v>0</v>
      </c>
      <c r="Q346" s="98">
        <f t="shared" si="204"/>
        <v>0</v>
      </c>
      <c r="R346" s="98">
        <f t="shared" si="205"/>
        <v>0</v>
      </c>
      <c r="S346" s="360">
        <v>0</v>
      </c>
      <c r="T346" s="381">
        <v>0</v>
      </c>
      <c r="U346" s="382">
        <v>0</v>
      </c>
      <c r="V346" s="383">
        <v>0</v>
      </c>
      <c r="W346" s="382">
        <v>0</v>
      </c>
      <c r="X346" s="361">
        <v>0</v>
      </c>
      <c r="Y346" s="361">
        <v>0</v>
      </c>
      <c r="Z346" s="359">
        <v>0</v>
      </c>
      <c r="AA346" s="360">
        <v>0</v>
      </c>
      <c r="AB346" s="26">
        <f t="shared" si="206"/>
        <v>0</v>
      </c>
      <c r="AC346" s="88">
        <f t="shared" si="206"/>
        <v>0</v>
      </c>
      <c r="AD346" s="359">
        <v>0</v>
      </c>
      <c r="AE346" s="57">
        <f t="shared" si="207"/>
        <v>0</v>
      </c>
      <c r="AF346" s="359"/>
      <c r="AG346" s="359"/>
      <c r="AH346" s="359"/>
      <c r="AI346" s="359"/>
      <c r="AJ346" s="55"/>
      <c r="AK346" s="413"/>
      <c r="AL346" s="55"/>
      <c r="AM346" s="58"/>
      <c r="AN346" s="55"/>
      <c r="AO346" s="58"/>
      <c r="AP346" s="384">
        <v>0</v>
      </c>
      <c r="AQ346" s="385">
        <v>0</v>
      </c>
      <c r="AR346" s="98">
        <f t="shared" si="208"/>
        <v>0</v>
      </c>
      <c r="AS346" s="46">
        <f t="shared" si="208"/>
        <v>0</v>
      </c>
      <c r="AT346" s="385">
        <v>0</v>
      </c>
      <c r="AU346" s="385"/>
      <c r="AV346" s="385"/>
      <c r="AW346" s="385">
        <v>0.31</v>
      </c>
      <c r="AX346" s="100">
        <f t="shared" si="209"/>
        <v>0.31</v>
      </c>
      <c r="AY346" s="57">
        <f t="shared" si="210"/>
        <v>0.31</v>
      </c>
      <c r="AZ346" s="385">
        <v>0</v>
      </c>
      <c r="BA346" s="90">
        <f t="shared" si="211"/>
        <v>0.31</v>
      </c>
      <c r="BB346" s="361"/>
      <c r="BC346" s="360"/>
      <c r="BD346" s="360"/>
    </row>
    <row r="347" spans="1:56">
      <c r="A347" s="417" t="s">
        <v>502</v>
      </c>
      <c r="B347" s="74" t="s">
        <v>105</v>
      </c>
      <c r="C347" s="418" t="s">
        <v>503</v>
      </c>
      <c r="D347" s="419" t="s">
        <v>506</v>
      </c>
      <c r="E347" s="44">
        <v>5</v>
      </c>
      <c r="F347" s="419" t="s">
        <v>510</v>
      </c>
      <c r="G347" s="375">
        <v>837</v>
      </c>
      <c r="H347" s="375">
        <v>2937</v>
      </c>
      <c r="I347" s="359">
        <v>321</v>
      </c>
      <c r="J347" s="359">
        <v>2</v>
      </c>
      <c r="K347" s="359">
        <v>73</v>
      </c>
      <c r="L347" s="380">
        <v>4</v>
      </c>
      <c r="M347" s="380">
        <v>1</v>
      </c>
      <c r="N347" s="380"/>
      <c r="O347" s="98">
        <f t="shared" si="203"/>
        <v>325</v>
      </c>
      <c r="P347" s="98">
        <f t="shared" si="204"/>
        <v>3</v>
      </c>
      <c r="Q347" s="98">
        <f t="shared" si="204"/>
        <v>73</v>
      </c>
      <c r="R347" s="98">
        <f t="shared" si="205"/>
        <v>401</v>
      </c>
      <c r="S347" s="360">
        <v>0.06</v>
      </c>
      <c r="T347" s="383">
        <v>259</v>
      </c>
      <c r="U347" s="382">
        <v>0.03</v>
      </c>
      <c r="V347" s="383">
        <v>66</v>
      </c>
      <c r="W347" s="382">
        <v>0.01</v>
      </c>
      <c r="X347" s="361">
        <v>0</v>
      </c>
      <c r="Y347" s="361">
        <v>0</v>
      </c>
      <c r="Z347" s="359">
        <v>1190</v>
      </c>
      <c r="AA347" s="360">
        <v>12.68</v>
      </c>
      <c r="AB347" s="26">
        <f t="shared" si="206"/>
        <v>1591</v>
      </c>
      <c r="AC347" s="88">
        <f t="shared" si="206"/>
        <v>12.74</v>
      </c>
      <c r="AD347" s="359">
        <v>688</v>
      </c>
      <c r="AE347" s="57">
        <f t="shared" si="207"/>
        <v>82.198327359617679</v>
      </c>
      <c r="AF347" s="359"/>
      <c r="AG347" s="359">
        <v>12</v>
      </c>
      <c r="AH347" s="359">
        <v>12</v>
      </c>
      <c r="AI347" s="359">
        <v>2</v>
      </c>
      <c r="AJ347" s="55"/>
      <c r="AK347" s="413"/>
      <c r="AL347" s="55"/>
      <c r="AM347" s="58"/>
      <c r="AN347" s="55"/>
      <c r="AO347" s="58"/>
      <c r="AP347" s="384">
        <v>0</v>
      </c>
      <c r="AQ347" s="385">
        <v>0</v>
      </c>
      <c r="AR347" s="98">
        <f t="shared" si="208"/>
        <v>0</v>
      </c>
      <c r="AS347" s="46">
        <f t="shared" si="208"/>
        <v>0</v>
      </c>
      <c r="AT347" s="385">
        <v>0.18</v>
      </c>
      <c r="AU347" s="385"/>
      <c r="AV347" s="385"/>
      <c r="AW347" s="385">
        <v>0</v>
      </c>
      <c r="AX347" s="100">
        <f t="shared" si="209"/>
        <v>0.18</v>
      </c>
      <c r="AY347" s="57">
        <f t="shared" si="210"/>
        <v>0.18</v>
      </c>
      <c r="AZ347" s="385">
        <v>0</v>
      </c>
      <c r="BA347" s="90">
        <f t="shared" si="211"/>
        <v>0.18</v>
      </c>
      <c r="BB347" s="361"/>
      <c r="BC347" s="360"/>
      <c r="BD347" s="360"/>
    </row>
    <row r="348" spans="1:56">
      <c r="A348" s="417" t="s">
        <v>502</v>
      </c>
      <c r="B348" s="74" t="s">
        <v>105</v>
      </c>
      <c r="C348" s="418" t="s">
        <v>503</v>
      </c>
      <c r="D348" s="419" t="s">
        <v>506</v>
      </c>
      <c r="E348" s="44">
        <v>6</v>
      </c>
      <c r="F348" s="419" t="s">
        <v>511</v>
      </c>
      <c r="G348" s="375">
        <v>962</v>
      </c>
      <c r="H348" s="375">
        <v>3376</v>
      </c>
      <c r="I348" s="359">
        <v>284</v>
      </c>
      <c r="J348" s="359">
        <v>6</v>
      </c>
      <c r="K348" s="359">
        <v>74</v>
      </c>
      <c r="L348" s="380">
        <v>1</v>
      </c>
      <c r="M348" s="380"/>
      <c r="N348" s="380"/>
      <c r="O348" s="98">
        <f t="shared" si="203"/>
        <v>285</v>
      </c>
      <c r="P348" s="98">
        <f t="shared" si="204"/>
        <v>6</v>
      </c>
      <c r="Q348" s="98">
        <f t="shared" si="204"/>
        <v>74</v>
      </c>
      <c r="R348" s="98">
        <f t="shared" si="205"/>
        <v>365</v>
      </c>
      <c r="S348" s="360">
        <v>0.34</v>
      </c>
      <c r="T348" s="381">
        <v>226</v>
      </c>
      <c r="U348" s="385">
        <v>0.21</v>
      </c>
      <c r="V348" s="381">
        <v>59</v>
      </c>
      <c r="W348" s="385">
        <v>0.08</v>
      </c>
      <c r="X348" s="361">
        <v>0</v>
      </c>
      <c r="Y348" s="361">
        <v>0</v>
      </c>
      <c r="Z348" s="359">
        <v>1298</v>
      </c>
      <c r="AA348" s="360">
        <v>13.24</v>
      </c>
      <c r="AB348" s="26">
        <f t="shared" si="206"/>
        <v>1663</v>
      </c>
      <c r="AC348" s="88">
        <f t="shared" si="206"/>
        <v>13.58</v>
      </c>
      <c r="AD348" s="359">
        <v>862</v>
      </c>
      <c r="AE348" s="57">
        <f t="shared" si="207"/>
        <v>89.604989604989598</v>
      </c>
      <c r="AF348" s="359"/>
      <c r="AG348" s="359"/>
      <c r="AH348" s="359"/>
      <c r="AI348" s="359"/>
      <c r="AJ348" s="55"/>
      <c r="AK348" s="413"/>
      <c r="AL348" s="55"/>
      <c r="AM348" s="58"/>
      <c r="AN348" s="55"/>
      <c r="AO348" s="58"/>
      <c r="AP348" s="384">
        <v>3</v>
      </c>
      <c r="AQ348" s="385">
        <v>0.4</v>
      </c>
      <c r="AR348" s="98">
        <f t="shared" si="208"/>
        <v>3</v>
      </c>
      <c r="AS348" s="46">
        <f t="shared" si="208"/>
        <v>0.4</v>
      </c>
      <c r="AT348" s="385">
        <v>1.2</v>
      </c>
      <c r="AU348" s="385"/>
      <c r="AV348" s="385"/>
      <c r="AW348" s="385">
        <v>0</v>
      </c>
      <c r="AX348" s="100">
        <f t="shared" si="209"/>
        <v>1.2</v>
      </c>
      <c r="AY348" s="57">
        <f t="shared" si="210"/>
        <v>1.6</v>
      </c>
      <c r="AZ348" s="385">
        <v>0</v>
      </c>
      <c r="BA348" s="90">
        <f t="shared" si="211"/>
        <v>1.6</v>
      </c>
      <c r="BB348" s="361"/>
      <c r="BC348" s="360"/>
      <c r="BD348" s="360"/>
    </row>
    <row r="349" spans="1:56" ht="18.75" customHeight="1">
      <c r="A349" s="417" t="s">
        <v>502</v>
      </c>
      <c r="B349" s="74" t="s">
        <v>105</v>
      </c>
      <c r="C349" s="418" t="s">
        <v>503</v>
      </c>
      <c r="D349" s="419" t="s">
        <v>503</v>
      </c>
      <c r="E349" s="55">
        <v>7</v>
      </c>
      <c r="F349" s="419" t="s">
        <v>512</v>
      </c>
      <c r="G349" s="375">
        <v>646</v>
      </c>
      <c r="H349" s="375">
        <v>2268</v>
      </c>
      <c r="I349" s="359">
        <v>30</v>
      </c>
      <c r="J349" s="359">
        <v>0</v>
      </c>
      <c r="K349" s="359">
        <v>0</v>
      </c>
      <c r="L349" s="359"/>
      <c r="M349" s="359"/>
      <c r="N349" s="359"/>
      <c r="O349" s="98">
        <f t="shared" si="203"/>
        <v>30</v>
      </c>
      <c r="P349" s="98">
        <f t="shared" si="204"/>
        <v>0</v>
      </c>
      <c r="Q349" s="98">
        <f t="shared" si="204"/>
        <v>0</v>
      </c>
      <c r="R349" s="98">
        <f t="shared" si="205"/>
        <v>30</v>
      </c>
      <c r="S349" s="360"/>
      <c r="T349" s="361"/>
      <c r="U349" s="360"/>
      <c r="V349" s="361"/>
      <c r="W349" s="360"/>
      <c r="X349" s="361"/>
      <c r="Y349" s="361"/>
      <c r="Z349" s="359">
        <v>445</v>
      </c>
      <c r="AA349" s="360"/>
      <c r="AB349" s="26">
        <f t="shared" si="206"/>
        <v>475</v>
      </c>
      <c r="AC349" s="88">
        <f t="shared" si="206"/>
        <v>0</v>
      </c>
      <c r="AD349" s="359">
        <v>460</v>
      </c>
      <c r="AE349" s="57">
        <f t="shared" si="207"/>
        <v>71.207430340557281</v>
      </c>
      <c r="AF349" s="359"/>
      <c r="AG349" s="359"/>
      <c r="AH349" s="359"/>
      <c r="AI349" s="359"/>
      <c r="AJ349" s="55"/>
      <c r="AK349" s="413"/>
      <c r="AL349" s="55"/>
      <c r="AM349" s="58"/>
      <c r="AN349" s="55"/>
      <c r="AO349" s="58"/>
      <c r="AP349" s="55"/>
      <c r="AQ349" s="58"/>
      <c r="AR349" s="98">
        <f t="shared" si="208"/>
        <v>0</v>
      </c>
      <c r="AS349" s="46">
        <f t="shared" si="208"/>
        <v>0</v>
      </c>
      <c r="AT349" s="360"/>
      <c r="AU349" s="360"/>
      <c r="AV349" s="360"/>
      <c r="AW349" s="360"/>
      <c r="AX349" s="100">
        <f t="shared" si="209"/>
        <v>0</v>
      </c>
      <c r="AY349" s="57">
        <f t="shared" si="210"/>
        <v>0</v>
      </c>
      <c r="AZ349" s="360"/>
      <c r="BA349" s="90">
        <f t="shared" si="211"/>
        <v>0</v>
      </c>
      <c r="BB349" s="361"/>
      <c r="BC349" s="360"/>
      <c r="BD349" s="360"/>
    </row>
    <row r="350" spans="1:56" ht="18.75" customHeight="1">
      <c r="A350" s="417" t="s">
        <v>502</v>
      </c>
      <c r="B350" s="74" t="s">
        <v>105</v>
      </c>
      <c r="C350" s="418" t="s">
        <v>503</v>
      </c>
      <c r="D350" s="424" t="s">
        <v>513</v>
      </c>
      <c r="E350" s="44">
        <v>8</v>
      </c>
      <c r="F350" s="419" t="s">
        <v>514</v>
      </c>
      <c r="G350" s="375">
        <v>1140</v>
      </c>
      <c r="H350" s="375">
        <v>4000</v>
      </c>
      <c r="I350" s="359">
        <v>88</v>
      </c>
      <c r="J350" s="359">
        <v>4</v>
      </c>
      <c r="K350" s="359">
        <v>11</v>
      </c>
      <c r="L350" s="386"/>
      <c r="M350" s="386"/>
      <c r="N350" s="386"/>
      <c r="O350" s="98">
        <f t="shared" si="203"/>
        <v>88</v>
      </c>
      <c r="P350" s="98">
        <f t="shared" si="204"/>
        <v>4</v>
      </c>
      <c r="Q350" s="98">
        <f t="shared" si="204"/>
        <v>11</v>
      </c>
      <c r="R350" s="98">
        <f t="shared" si="205"/>
        <v>103</v>
      </c>
      <c r="S350" s="360">
        <v>1.36</v>
      </c>
      <c r="T350" s="361">
        <v>0</v>
      </c>
      <c r="U350" s="360">
        <v>0</v>
      </c>
      <c r="V350" s="361">
        <v>88</v>
      </c>
      <c r="W350" s="360">
        <v>1.45</v>
      </c>
      <c r="X350" s="361">
        <v>0</v>
      </c>
      <c r="Y350" s="361">
        <v>0</v>
      </c>
      <c r="Z350" s="359">
        <v>915</v>
      </c>
      <c r="AA350" s="360">
        <v>103.42</v>
      </c>
      <c r="AB350" s="26">
        <f t="shared" si="206"/>
        <v>1018</v>
      </c>
      <c r="AC350" s="88">
        <f t="shared" si="206"/>
        <v>104.78</v>
      </c>
      <c r="AD350" s="359">
        <v>1000</v>
      </c>
      <c r="AE350" s="57">
        <f t="shared" si="207"/>
        <v>87.719298245614027</v>
      </c>
      <c r="AF350" s="359"/>
      <c r="AG350" s="359"/>
      <c r="AH350" s="359"/>
      <c r="AI350" s="359"/>
      <c r="AJ350" s="359"/>
      <c r="AK350" s="363"/>
      <c r="AL350" s="55"/>
      <c r="AM350" s="58"/>
      <c r="AN350" s="359"/>
      <c r="AO350" s="360"/>
      <c r="AP350" s="359">
        <v>7</v>
      </c>
      <c r="AQ350" s="360">
        <v>0.2</v>
      </c>
      <c r="AR350" s="98">
        <f t="shared" si="208"/>
        <v>7</v>
      </c>
      <c r="AS350" s="46">
        <f t="shared" si="208"/>
        <v>0.2</v>
      </c>
      <c r="AT350" s="360"/>
      <c r="AU350" s="360"/>
      <c r="AV350" s="360"/>
      <c r="AW350" s="360">
        <v>5.2</v>
      </c>
      <c r="AX350" s="100">
        <f t="shared" si="209"/>
        <v>5.2</v>
      </c>
      <c r="AY350" s="57">
        <f t="shared" si="210"/>
        <v>5.4</v>
      </c>
      <c r="AZ350" s="360">
        <v>10.32</v>
      </c>
      <c r="BA350" s="90">
        <f t="shared" si="211"/>
        <v>15.72</v>
      </c>
      <c r="BB350" s="361"/>
      <c r="BC350" s="360"/>
      <c r="BD350" s="360"/>
    </row>
    <row r="351" spans="1:56">
      <c r="A351" s="417" t="s">
        <v>502</v>
      </c>
      <c r="B351" s="74" t="s">
        <v>105</v>
      </c>
      <c r="C351" s="418" t="s">
        <v>503</v>
      </c>
      <c r="D351" s="424" t="s">
        <v>513</v>
      </c>
      <c r="E351" s="44">
        <v>9</v>
      </c>
      <c r="F351" s="419" t="s">
        <v>515</v>
      </c>
      <c r="G351" s="375">
        <v>610</v>
      </c>
      <c r="H351" s="375">
        <v>2140</v>
      </c>
      <c r="I351" s="359">
        <v>100</v>
      </c>
      <c r="J351" s="359">
        <v>2</v>
      </c>
      <c r="K351" s="359">
        <v>31</v>
      </c>
      <c r="L351" s="386"/>
      <c r="M351" s="386"/>
      <c r="N351" s="386"/>
      <c r="O351" s="98">
        <f t="shared" si="203"/>
        <v>100</v>
      </c>
      <c r="P351" s="98">
        <f t="shared" si="204"/>
        <v>2</v>
      </c>
      <c r="Q351" s="98">
        <f t="shared" si="204"/>
        <v>31</v>
      </c>
      <c r="R351" s="98">
        <f t="shared" si="205"/>
        <v>133</v>
      </c>
      <c r="S351" s="360">
        <v>0.85</v>
      </c>
      <c r="T351" s="361">
        <v>0</v>
      </c>
      <c r="U351" s="360">
        <v>0</v>
      </c>
      <c r="V351" s="361">
        <v>100</v>
      </c>
      <c r="W351" s="360">
        <v>0.85</v>
      </c>
      <c r="X351" s="361">
        <v>0</v>
      </c>
      <c r="Y351" s="361">
        <v>0</v>
      </c>
      <c r="Z351" s="359">
        <v>580</v>
      </c>
      <c r="AA351" s="360">
        <v>24.3</v>
      </c>
      <c r="AB351" s="26">
        <f t="shared" si="206"/>
        <v>713</v>
      </c>
      <c r="AC351" s="88">
        <f t="shared" si="206"/>
        <v>25.150000000000002</v>
      </c>
      <c r="AD351" s="359">
        <v>610</v>
      </c>
      <c r="AE351" s="57">
        <f t="shared" si="207"/>
        <v>100</v>
      </c>
      <c r="AF351" s="359">
        <v>2</v>
      </c>
      <c r="AG351" s="359"/>
      <c r="AH351" s="359"/>
      <c r="AI351" s="359"/>
      <c r="AJ351" s="359"/>
      <c r="AK351" s="363"/>
      <c r="AL351" s="55"/>
      <c r="AM351" s="58"/>
      <c r="AN351" s="359"/>
      <c r="AO351" s="360"/>
      <c r="AP351" s="359">
        <v>2</v>
      </c>
      <c r="AQ351" s="360">
        <v>0.4</v>
      </c>
      <c r="AR351" s="98">
        <f t="shared" si="208"/>
        <v>2</v>
      </c>
      <c r="AS351" s="46">
        <f t="shared" si="208"/>
        <v>0.4</v>
      </c>
      <c r="AT351" s="360"/>
      <c r="AU351" s="360"/>
      <c r="AV351" s="360"/>
      <c r="AW351" s="360">
        <v>2</v>
      </c>
      <c r="AX351" s="100">
        <f t="shared" si="209"/>
        <v>2</v>
      </c>
      <c r="AY351" s="57">
        <f t="shared" si="210"/>
        <v>2.4</v>
      </c>
      <c r="AZ351" s="360">
        <v>6.63</v>
      </c>
      <c r="BA351" s="90">
        <f t="shared" si="211"/>
        <v>9.0299999999999994</v>
      </c>
      <c r="BB351" s="361"/>
      <c r="BC351" s="360"/>
      <c r="BD351" s="360"/>
    </row>
    <row r="352" spans="1:56">
      <c r="A352" s="417" t="s">
        <v>502</v>
      </c>
      <c r="B352" s="74" t="s">
        <v>105</v>
      </c>
      <c r="C352" s="418" t="s">
        <v>503</v>
      </c>
      <c r="D352" s="424" t="s">
        <v>513</v>
      </c>
      <c r="E352" s="55">
        <v>10</v>
      </c>
      <c r="F352" s="419" t="s">
        <v>516</v>
      </c>
      <c r="G352" s="375">
        <v>728</v>
      </c>
      <c r="H352" s="375">
        <v>2554</v>
      </c>
      <c r="I352" s="359">
        <v>50</v>
      </c>
      <c r="J352" s="359">
        <v>5</v>
      </c>
      <c r="K352" s="359">
        <v>5</v>
      </c>
      <c r="L352" s="386"/>
      <c r="M352" s="386"/>
      <c r="N352" s="386"/>
      <c r="O352" s="98">
        <f t="shared" si="203"/>
        <v>50</v>
      </c>
      <c r="P352" s="98">
        <f t="shared" si="204"/>
        <v>5</v>
      </c>
      <c r="Q352" s="98">
        <f t="shared" si="204"/>
        <v>5</v>
      </c>
      <c r="R352" s="98">
        <f t="shared" si="205"/>
        <v>60</v>
      </c>
      <c r="S352" s="360">
        <v>1.08</v>
      </c>
      <c r="T352" s="361">
        <v>0</v>
      </c>
      <c r="U352" s="360">
        <v>0</v>
      </c>
      <c r="V352" s="361">
        <v>50</v>
      </c>
      <c r="W352" s="360">
        <v>0.42</v>
      </c>
      <c r="X352" s="361">
        <v>0</v>
      </c>
      <c r="Y352" s="361">
        <v>0</v>
      </c>
      <c r="Z352" s="359">
        <v>745</v>
      </c>
      <c r="AA352" s="360">
        <v>49.24</v>
      </c>
      <c r="AB352" s="26">
        <f t="shared" si="206"/>
        <v>805</v>
      </c>
      <c r="AC352" s="88">
        <f t="shared" si="206"/>
        <v>50.32</v>
      </c>
      <c r="AD352" s="359">
        <v>716</v>
      </c>
      <c r="AE352" s="57">
        <f t="shared" si="207"/>
        <v>98.35164835164835</v>
      </c>
      <c r="AF352" s="359"/>
      <c r="AG352" s="359"/>
      <c r="AH352" s="359"/>
      <c r="AI352" s="359"/>
      <c r="AJ352" s="359"/>
      <c r="AK352" s="363"/>
      <c r="AL352" s="55"/>
      <c r="AM352" s="58"/>
      <c r="AN352" s="359"/>
      <c r="AO352" s="360"/>
      <c r="AP352" s="359">
        <v>9</v>
      </c>
      <c r="AQ352" s="360">
        <v>0.56999999999999995</v>
      </c>
      <c r="AR352" s="98">
        <f t="shared" si="208"/>
        <v>9</v>
      </c>
      <c r="AS352" s="46">
        <f t="shared" si="208"/>
        <v>0.56999999999999995</v>
      </c>
      <c r="AT352" s="360"/>
      <c r="AU352" s="360"/>
      <c r="AV352" s="360"/>
      <c r="AW352" s="360">
        <v>1.5</v>
      </c>
      <c r="AX352" s="100">
        <f t="shared" si="209"/>
        <v>1.5</v>
      </c>
      <c r="AY352" s="57">
        <f t="shared" si="210"/>
        <v>2.0699999999999998</v>
      </c>
      <c r="AZ352" s="360">
        <v>11.47</v>
      </c>
      <c r="BA352" s="90">
        <f t="shared" si="211"/>
        <v>13.540000000000001</v>
      </c>
      <c r="BB352" s="361"/>
      <c r="BC352" s="360"/>
      <c r="BD352" s="360"/>
    </row>
    <row r="353" spans="1:56" ht="17.25" thickBot="1">
      <c r="A353" s="417" t="s">
        <v>502</v>
      </c>
      <c r="B353" s="74" t="s">
        <v>105</v>
      </c>
      <c r="C353" s="418" t="s">
        <v>503</v>
      </c>
      <c r="D353" s="424" t="s">
        <v>513</v>
      </c>
      <c r="E353" s="44">
        <v>11</v>
      </c>
      <c r="F353" s="419" t="s">
        <v>517</v>
      </c>
      <c r="G353" s="375">
        <v>498</v>
      </c>
      <c r="H353" s="375">
        <v>1749</v>
      </c>
      <c r="I353" s="359">
        <v>16</v>
      </c>
      <c r="J353" s="359">
        <v>0</v>
      </c>
      <c r="K353" s="359">
        <v>9</v>
      </c>
      <c r="L353" s="386"/>
      <c r="M353" s="386"/>
      <c r="N353" s="386"/>
      <c r="O353" s="98">
        <f t="shared" si="203"/>
        <v>16</v>
      </c>
      <c r="P353" s="98">
        <f t="shared" si="204"/>
        <v>0</v>
      </c>
      <c r="Q353" s="98">
        <f t="shared" si="204"/>
        <v>9</v>
      </c>
      <c r="R353" s="98">
        <f t="shared" si="205"/>
        <v>25</v>
      </c>
      <c r="S353" s="360">
        <v>0.22</v>
      </c>
      <c r="T353" s="361">
        <v>0</v>
      </c>
      <c r="U353" s="360">
        <v>0</v>
      </c>
      <c r="V353" s="361">
        <v>16</v>
      </c>
      <c r="W353" s="360">
        <v>0.14000000000000001</v>
      </c>
      <c r="X353" s="361">
        <v>0</v>
      </c>
      <c r="Y353" s="361">
        <v>0</v>
      </c>
      <c r="Z353" s="359">
        <v>680</v>
      </c>
      <c r="AA353" s="360">
        <v>50.87</v>
      </c>
      <c r="AB353" s="26">
        <f t="shared" si="206"/>
        <v>705</v>
      </c>
      <c r="AC353" s="88">
        <f t="shared" si="206"/>
        <v>51.089999999999996</v>
      </c>
      <c r="AD353" s="359">
        <v>498</v>
      </c>
      <c r="AE353" s="57">
        <f t="shared" si="207"/>
        <v>100</v>
      </c>
      <c r="AF353" s="359">
        <v>3</v>
      </c>
      <c r="AG353" s="359"/>
      <c r="AH353" s="359"/>
      <c r="AI353" s="359"/>
      <c r="AJ353" s="359"/>
      <c r="AK353" s="363"/>
      <c r="AL353" s="55"/>
      <c r="AM353" s="58"/>
      <c r="AN353" s="359"/>
      <c r="AO353" s="360"/>
      <c r="AP353" s="359">
        <v>2</v>
      </c>
      <c r="AQ353" s="360">
        <v>0</v>
      </c>
      <c r="AR353" s="98">
        <f t="shared" si="208"/>
        <v>2</v>
      </c>
      <c r="AS353" s="46">
        <f t="shared" si="208"/>
        <v>0</v>
      </c>
      <c r="AT353" s="360"/>
      <c r="AU353" s="360"/>
      <c r="AV353" s="360"/>
      <c r="AW353" s="360">
        <v>4</v>
      </c>
      <c r="AX353" s="100">
        <f t="shared" si="209"/>
        <v>4</v>
      </c>
      <c r="AY353" s="57">
        <f t="shared" si="210"/>
        <v>4</v>
      </c>
      <c r="AZ353" s="360">
        <v>7.46</v>
      </c>
      <c r="BA353" s="90">
        <f t="shared" si="211"/>
        <v>11.46</v>
      </c>
      <c r="BB353" s="361"/>
      <c r="BC353" s="360"/>
      <c r="BD353" s="360"/>
    </row>
    <row r="354" spans="1:56" s="180" customFormat="1" ht="17.25" thickBot="1">
      <c r="A354" s="458" t="s">
        <v>251</v>
      </c>
      <c r="B354" s="459"/>
      <c r="C354" s="152"/>
      <c r="D354" s="157"/>
      <c r="E354" s="152">
        <v>11</v>
      </c>
      <c r="F354" s="152"/>
      <c r="G354" s="153">
        <f>SUM(G343:G353)</f>
        <v>9201</v>
      </c>
      <c r="H354" s="153">
        <f>SUM(H343:H353)</f>
        <v>32290</v>
      </c>
      <c r="I354" s="157">
        <f t="shared" ref="I354:BD354" si="212">SUM(I343:I353)</f>
        <v>1746</v>
      </c>
      <c r="J354" s="157">
        <f t="shared" si="212"/>
        <v>31</v>
      </c>
      <c r="K354" s="157">
        <f t="shared" si="212"/>
        <v>740</v>
      </c>
      <c r="L354" s="181">
        <f t="shared" si="212"/>
        <v>12</v>
      </c>
      <c r="M354" s="181">
        <f t="shared" si="212"/>
        <v>1</v>
      </c>
      <c r="N354" s="181">
        <f t="shared" si="212"/>
        <v>0</v>
      </c>
      <c r="O354" s="157">
        <f t="shared" si="212"/>
        <v>1758</v>
      </c>
      <c r="P354" s="157">
        <f t="shared" si="212"/>
        <v>32</v>
      </c>
      <c r="Q354" s="157">
        <f t="shared" si="212"/>
        <v>740</v>
      </c>
      <c r="R354" s="157">
        <f t="shared" si="212"/>
        <v>2530</v>
      </c>
      <c r="S354" s="158">
        <f t="shared" si="212"/>
        <v>11.030000000000001</v>
      </c>
      <c r="T354" s="182">
        <f t="shared" si="212"/>
        <v>1121</v>
      </c>
      <c r="U354" s="158">
        <f t="shared" si="212"/>
        <v>4.57</v>
      </c>
      <c r="V354" s="182">
        <f t="shared" si="212"/>
        <v>607</v>
      </c>
      <c r="W354" s="158">
        <f t="shared" si="212"/>
        <v>4.9999999999999991</v>
      </c>
      <c r="X354" s="182">
        <f t="shared" si="212"/>
        <v>0</v>
      </c>
      <c r="Y354" s="182">
        <f t="shared" si="212"/>
        <v>0</v>
      </c>
      <c r="Z354" s="157">
        <f t="shared" si="212"/>
        <v>9685</v>
      </c>
      <c r="AA354" s="158">
        <f t="shared" si="212"/>
        <v>297.70000000000005</v>
      </c>
      <c r="AB354" s="182">
        <f t="shared" si="212"/>
        <v>12215</v>
      </c>
      <c r="AC354" s="158">
        <f t="shared" si="212"/>
        <v>308.73</v>
      </c>
      <c r="AD354" s="157">
        <f t="shared" si="212"/>
        <v>7634</v>
      </c>
      <c r="AE354" s="35">
        <f>AD354/G354*100</f>
        <v>82.969242473644172</v>
      </c>
      <c r="AF354" s="157">
        <v>3</v>
      </c>
      <c r="AG354" s="157">
        <f t="shared" si="212"/>
        <v>211</v>
      </c>
      <c r="AH354" s="157">
        <f t="shared" si="212"/>
        <v>207</v>
      </c>
      <c r="AI354" s="157">
        <f t="shared" si="212"/>
        <v>12</v>
      </c>
      <c r="AJ354" s="157">
        <f t="shared" si="212"/>
        <v>0</v>
      </c>
      <c r="AK354" s="158">
        <f t="shared" si="212"/>
        <v>0</v>
      </c>
      <c r="AL354" s="157">
        <f t="shared" si="212"/>
        <v>0</v>
      </c>
      <c r="AM354" s="158">
        <f t="shared" si="212"/>
        <v>0</v>
      </c>
      <c r="AN354" s="157">
        <f t="shared" si="212"/>
        <v>3</v>
      </c>
      <c r="AO354" s="158">
        <f t="shared" si="212"/>
        <v>0.45</v>
      </c>
      <c r="AP354" s="157">
        <f t="shared" si="212"/>
        <v>317</v>
      </c>
      <c r="AQ354" s="158">
        <f t="shared" si="212"/>
        <v>47.61</v>
      </c>
      <c r="AR354" s="157">
        <f t="shared" si="212"/>
        <v>320</v>
      </c>
      <c r="AS354" s="158">
        <f t="shared" si="212"/>
        <v>48.06</v>
      </c>
      <c r="AT354" s="158">
        <f t="shared" si="212"/>
        <v>63.410000000000011</v>
      </c>
      <c r="AU354" s="158">
        <f t="shared" si="212"/>
        <v>111.57</v>
      </c>
      <c r="AV354" s="158">
        <f t="shared" si="212"/>
        <v>0</v>
      </c>
      <c r="AW354" s="158">
        <f t="shared" si="212"/>
        <v>125.59</v>
      </c>
      <c r="AX354" s="158">
        <f t="shared" si="212"/>
        <v>300.56999999999994</v>
      </c>
      <c r="AY354" s="158">
        <f t="shared" si="212"/>
        <v>348.62999999999994</v>
      </c>
      <c r="AZ354" s="158">
        <f t="shared" si="212"/>
        <v>213.82999999999998</v>
      </c>
      <c r="BA354" s="158">
        <f t="shared" si="212"/>
        <v>562.45999999999992</v>
      </c>
      <c r="BB354" s="182">
        <f t="shared" si="212"/>
        <v>21</v>
      </c>
      <c r="BC354" s="158">
        <f t="shared" si="212"/>
        <v>21.66</v>
      </c>
      <c r="BD354" s="183">
        <f t="shared" si="212"/>
        <v>0</v>
      </c>
    </row>
    <row r="355" spans="1:56">
      <c r="A355" s="417" t="s">
        <v>502</v>
      </c>
      <c r="B355" s="74" t="s">
        <v>159</v>
      </c>
      <c r="C355" s="418" t="s">
        <v>518</v>
      </c>
      <c r="D355" s="424" t="s">
        <v>519</v>
      </c>
      <c r="E355" s="55">
        <v>1</v>
      </c>
      <c r="F355" s="419" t="s">
        <v>520</v>
      </c>
      <c r="G355" s="375">
        <v>761</v>
      </c>
      <c r="H355" s="375">
        <v>2400</v>
      </c>
      <c r="I355" s="359">
        <v>82</v>
      </c>
      <c r="J355" s="359">
        <v>0</v>
      </c>
      <c r="K355" s="359">
        <v>103</v>
      </c>
      <c r="L355" s="359">
        <v>0</v>
      </c>
      <c r="M355" s="359">
        <v>0</v>
      </c>
      <c r="N355" s="359">
        <v>2</v>
      </c>
      <c r="O355" s="98">
        <f t="shared" ref="O355:O375" si="213">I355+L355</f>
        <v>82</v>
      </c>
      <c r="P355" s="98">
        <f t="shared" ref="P355:Q375" si="214">M355+J355</f>
        <v>0</v>
      </c>
      <c r="Q355" s="98">
        <f t="shared" si="214"/>
        <v>105</v>
      </c>
      <c r="R355" s="98">
        <f t="shared" ref="R355:R375" si="215">SUM(O355:Q355)</f>
        <v>187</v>
      </c>
      <c r="S355" s="360">
        <v>1.75</v>
      </c>
      <c r="T355" s="361">
        <v>61</v>
      </c>
      <c r="U355" s="360">
        <v>0.96</v>
      </c>
      <c r="V355" s="361">
        <v>21</v>
      </c>
      <c r="W355" s="360">
        <v>0.05</v>
      </c>
      <c r="X355" s="361">
        <v>0</v>
      </c>
      <c r="Y355" s="361">
        <v>0</v>
      </c>
      <c r="Z355" s="359">
        <v>428</v>
      </c>
      <c r="AA355" s="360">
        <v>9.84</v>
      </c>
      <c r="AB355" s="26">
        <f t="shared" ref="AB355:AC375" si="216">Z355+R355</f>
        <v>615</v>
      </c>
      <c r="AC355" s="88">
        <f t="shared" si="216"/>
        <v>11.59</v>
      </c>
      <c r="AD355" s="359">
        <v>712</v>
      </c>
      <c r="AE355" s="57">
        <f t="shared" ref="AE355:AE375" si="217">AD355/G355*100</f>
        <v>93.561103810775293</v>
      </c>
      <c r="AF355" s="359"/>
      <c r="AG355" s="359">
        <v>123</v>
      </c>
      <c r="AH355" s="359">
        <v>111</v>
      </c>
      <c r="AI355" s="359">
        <v>110</v>
      </c>
      <c r="AJ355" s="359">
        <v>90</v>
      </c>
      <c r="AK355" s="363">
        <v>0.45</v>
      </c>
      <c r="AL355" s="359"/>
      <c r="AM355" s="360"/>
      <c r="AN355" s="359">
        <v>1</v>
      </c>
      <c r="AO355" s="360">
        <v>0.09</v>
      </c>
      <c r="AP355" s="359">
        <v>36</v>
      </c>
      <c r="AQ355" s="360">
        <v>6.77</v>
      </c>
      <c r="AR355" s="98">
        <f t="shared" ref="AR355:AS375" si="218">AP355+AN355+AL355+AJ355</f>
        <v>127</v>
      </c>
      <c r="AS355" s="46">
        <f t="shared" si="218"/>
        <v>7.31</v>
      </c>
      <c r="AT355" s="360">
        <v>5.52</v>
      </c>
      <c r="AU355" s="360"/>
      <c r="AV355" s="360"/>
      <c r="AW355" s="360">
        <v>53.05</v>
      </c>
      <c r="AX355" s="100">
        <f t="shared" ref="AX355:AX375" si="219">SUM(AT355:AW355)</f>
        <v>58.569999999999993</v>
      </c>
      <c r="AY355" s="57">
        <f t="shared" ref="AY355:AY375" si="220">AX355+AS355</f>
        <v>65.88</v>
      </c>
      <c r="AZ355" s="360">
        <v>24.75</v>
      </c>
      <c r="BA355" s="90">
        <f t="shared" ref="BA355:BA375" si="221">AZ355+AY355</f>
        <v>90.63</v>
      </c>
      <c r="BB355" s="361">
        <v>0</v>
      </c>
      <c r="BC355" s="360">
        <v>0</v>
      </c>
      <c r="BD355" s="360">
        <v>0</v>
      </c>
    </row>
    <row r="356" spans="1:56">
      <c r="A356" s="417" t="s">
        <v>502</v>
      </c>
      <c r="B356" s="74" t="s">
        <v>159</v>
      </c>
      <c r="C356" s="418" t="s">
        <v>518</v>
      </c>
      <c r="D356" s="424" t="s">
        <v>521</v>
      </c>
      <c r="E356" s="55">
        <v>2</v>
      </c>
      <c r="F356" s="419" t="s">
        <v>521</v>
      </c>
      <c r="G356" s="375">
        <v>287</v>
      </c>
      <c r="H356" s="375">
        <v>904</v>
      </c>
      <c r="I356" s="359">
        <v>31</v>
      </c>
      <c r="J356" s="359">
        <v>27</v>
      </c>
      <c r="K356" s="359">
        <v>279</v>
      </c>
      <c r="L356" s="359">
        <v>10</v>
      </c>
      <c r="M356" s="359">
        <v>15</v>
      </c>
      <c r="N356" s="359">
        <v>2</v>
      </c>
      <c r="O356" s="98">
        <f t="shared" si="213"/>
        <v>41</v>
      </c>
      <c r="P356" s="98">
        <f t="shared" si="214"/>
        <v>42</v>
      </c>
      <c r="Q356" s="98">
        <f t="shared" si="214"/>
        <v>281</v>
      </c>
      <c r="R356" s="98">
        <f t="shared" si="215"/>
        <v>364</v>
      </c>
      <c r="S356" s="360">
        <v>3.62</v>
      </c>
      <c r="T356" s="361">
        <v>32</v>
      </c>
      <c r="U356" s="360">
        <v>0.41</v>
      </c>
      <c r="V356" s="361">
        <v>9</v>
      </c>
      <c r="W356" s="360">
        <v>0</v>
      </c>
      <c r="X356" s="361">
        <v>0</v>
      </c>
      <c r="Y356" s="361">
        <v>0</v>
      </c>
      <c r="Z356" s="359">
        <v>335</v>
      </c>
      <c r="AA356" s="360">
        <v>7.6</v>
      </c>
      <c r="AB356" s="26">
        <f t="shared" si="216"/>
        <v>699</v>
      </c>
      <c r="AC356" s="88">
        <f t="shared" si="216"/>
        <v>11.219999999999999</v>
      </c>
      <c r="AD356" s="359">
        <v>287</v>
      </c>
      <c r="AE356" s="57">
        <f t="shared" si="217"/>
        <v>100</v>
      </c>
      <c r="AF356" s="359">
        <v>1</v>
      </c>
      <c r="AG356" s="359">
        <v>44</v>
      </c>
      <c r="AH356" s="359">
        <v>34</v>
      </c>
      <c r="AI356" s="359"/>
      <c r="AJ356" s="359"/>
      <c r="AK356" s="363"/>
      <c r="AL356" s="359"/>
      <c r="AM356" s="360"/>
      <c r="AN356" s="359"/>
      <c r="AO356" s="360"/>
      <c r="AP356" s="359">
        <v>25</v>
      </c>
      <c r="AQ356" s="360">
        <v>6.4</v>
      </c>
      <c r="AR356" s="98">
        <f t="shared" si="218"/>
        <v>25</v>
      </c>
      <c r="AS356" s="46">
        <f t="shared" si="218"/>
        <v>6.4</v>
      </c>
      <c r="AT356" s="360">
        <v>8.6336899999999996</v>
      </c>
      <c r="AU356" s="360">
        <v>30.68</v>
      </c>
      <c r="AV356" s="360"/>
      <c r="AW356" s="360">
        <v>4.53</v>
      </c>
      <c r="AX356" s="100">
        <f t="shared" si="219"/>
        <v>43.843690000000002</v>
      </c>
      <c r="AY356" s="57">
        <f t="shared" si="220"/>
        <v>50.243690000000001</v>
      </c>
      <c r="AZ356" s="360">
        <v>231.62</v>
      </c>
      <c r="BA356" s="90">
        <f t="shared" si="221"/>
        <v>281.86369000000002</v>
      </c>
      <c r="BB356" s="361"/>
      <c r="BC356" s="128"/>
      <c r="BD356" s="128"/>
    </row>
    <row r="357" spans="1:56">
      <c r="A357" s="417" t="s">
        <v>502</v>
      </c>
      <c r="B357" s="74" t="s">
        <v>159</v>
      </c>
      <c r="C357" s="418" t="s">
        <v>518</v>
      </c>
      <c r="D357" s="424" t="s">
        <v>522</v>
      </c>
      <c r="E357" s="55">
        <v>3</v>
      </c>
      <c r="F357" s="419" t="s">
        <v>523</v>
      </c>
      <c r="G357" s="375">
        <v>257</v>
      </c>
      <c r="H357" s="375">
        <v>809</v>
      </c>
      <c r="I357" s="359">
        <v>4</v>
      </c>
      <c r="J357" s="359">
        <v>0</v>
      </c>
      <c r="K357" s="359">
        <v>231</v>
      </c>
      <c r="L357" s="359"/>
      <c r="M357" s="359"/>
      <c r="N357" s="359">
        <v>4</v>
      </c>
      <c r="O357" s="98">
        <f t="shared" si="213"/>
        <v>4</v>
      </c>
      <c r="P357" s="98">
        <f t="shared" si="214"/>
        <v>0</v>
      </c>
      <c r="Q357" s="98">
        <f t="shared" si="214"/>
        <v>235</v>
      </c>
      <c r="R357" s="98">
        <f t="shared" si="215"/>
        <v>239</v>
      </c>
      <c r="S357" s="360">
        <v>0.7</v>
      </c>
      <c r="T357" s="361">
        <v>4</v>
      </c>
      <c r="U357" s="360"/>
      <c r="V357" s="361">
        <v>0</v>
      </c>
      <c r="W357" s="360">
        <v>0</v>
      </c>
      <c r="X357" s="361"/>
      <c r="Y357" s="361"/>
      <c r="Z357" s="359">
        <v>22</v>
      </c>
      <c r="AA357" s="360">
        <v>5.4</v>
      </c>
      <c r="AB357" s="26">
        <f t="shared" si="216"/>
        <v>261</v>
      </c>
      <c r="AC357" s="88">
        <f t="shared" si="216"/>
        <v>6.1000000000000005</v>
      </c>
      <c r="AD357" s="359">
        <v>148</v>
      </c>
      <c r="AE357" s="57">
        <f t="shared" si="217"/>
        <v>57.58754863813229</v>
      </c>
      <c r="AF357" s="359"/>
      <c r="AG357" s="359">
        <v>0</v>
      </c>
      <c r="AH357" s="359">
        <v>0</v>
      </c>
      <c r="AI357" s="359">
        <v>0</v>
      </c>
      <c r="AJ357" s="359">
        <v>1</v>
      </c>
      <c r="AK357" s="363">
        <v>0.01</v>
      </c>
      <c r="AL357" s="359"/>
      <c r="AM357" s="360"/>
      <c r="AN357" s="359">
        <v>0</v>
      </c>
      <c r="AO357" s="360">
        <v>0</v>
      </c>
      <c r="AP357" s="359">
        <v>19</v>
      </c>
      <c r="AQ357" s="360">
        <v>2.4</v>
      </c>
      <c r="AR357" s="98">
        <f t="shared" si="218"/>
        <v>20</v>
      </c>
      <c r="AS357" s="46">
        <f t="shared" si="218"/>
        <v>2.4099999999999997</v>
      </c>
      <c r="AT357" s="360">
        <v>1</v>
      </c>
      <c r="AU357" s="360">
        <v>0</v>
      </c>
      <c r="AV357" s="360">
        <v>0</v>
      </c>
      <c r="AW357" s="360">
        <v>3.5</v>
      </c>
      <c r="AX357" s="100">
        <f t="shared" si="219"/>
        <v>4.5</v>
      </c>
      <c r="AY357" s="57">
        <f t="shared" si="220"/>
        <v>6.91</v>
      </c>
      <c r="AZ357" s="360"/>
      <c r="BA357" s="90">
        <f t="shared" si="221"/>
        <v>6.91</v>
      </c>
      <c r="BB357" s="361"/>
      <c r="BC357" s="360"/>
      <c r="BD357" s="360"/>
    </row>
    <row r="358" spans="1:56">
      <c r="A358" s="417" t="s">
        <v>502</v>
      </c>
      <c r="B358" s="74" t="s">
        <v>159</v>
      </c>
      <c r="C358" s="418" t="s">
        <v>518</v>
      </c>
      <c r="D358" s="424" t="s">
        <v>524</v>
      </c>
      <c r="E358" s="55">
        <v>4</v>
      </c>
      <c r="F358" s="419" t="s">
        <v>524</v>
      </c>
      <c r="G358" s="375">
        <v>278</v>
      </c>
      <c r="H358" s="375">
        <v>877</v>
      </c>
      <c r="I358" s="359">
        <v>214</v>
      </c>
      <c r="J358" s="359">
        <v>81</v>
      </c>
      <c r="K358" s="359">
        <v>335</v>
      </c>
      <c r="L358" s="359">
        <v>6</v>
      </c>
      <c r="M358" s="359">
        <v>16</v>
      </c>
      <c r="N358" s="359">
        <v>18</v>
      </c>
      <c r="O358" s="98">
        <f t="shared" si="213"/>
        <v>220</v>
      </c>
      <c r="P358" s="98">
        <f t="shared" si="214"/>
        <v>97</v>
      </c>
      <c r="Q358" s="98">
        <f t="shared" si="214"/>
        <v>353</v>
      </c>
      <c r="R358" s="98">
        <f t="shared" si="215"/>
        <v>670</v>
      </c>
      <c r="S358" s="360">
        <v>3.89</v>
      </c>
      <c r="T358" s="361">
        <v>134</v>
      </c>
      <c r="U358" s="360">
        <v>1.2</v>
      </c>
      <c r="V358" s="361">
        <v>86</v>
      </c>
      <c r="W358" s="360">
        <v>0.19</v>
      </c>
      <c r="X358" s="361">
        <v>0</v>
      </c>
      <c r="Y358" s="361">
        <v>0</v>
      </c>
      <c r="Z358" s="359">
        <v>196</v>
      </c>
      <c r="AA358" s="360">
        <v>4.13</v>
      </c>
      <c r="AB358" s="26">
        <f t="shared" si="216"/>
        <v>866</v>
      </c>
      <c r="AC358" s="88">
        <f t="shared" si="216"/>
        <v>8.02</v>
      </c>
      <c r="AD358" s="359">
        <v>278</v>
      </c>
      <c r="AE358" s="57">
        <f t="shared" si="217"/>
        <v>100</v>
      </c>
      <c r="AF358" s="359">
        <v>2</v>
      </c>
      <c r="AG358" s="359">
        <v>49</v>
      </c>
      <c r="AH358" s="359">
        <v>48</v>
      </c>
      <c r="AI358" s="359">
        <v>48</v>
      </c>
      <c r="AJ358" s="359"/>
      <c r="AK358" s="363"/>
      <c r="AL358" s="359"/>
      <c r="AM358" s="360"/>
      <c r="AN358" s="359">
        <v>15</v>
      </c>
      <c r="AO358" s="360">
        <v>2.04</v>
      </c>
      <c r="AP358" s="359">
        <v>261</v>
      </c>
      <c r="AQ358" s="360">
        <v>37.35</v>
      </c>
      <c r="AR358" s="98">
        <f t="shared" si="218"/>
        <v>276</v>
      </c>
      <c r="AS358" s="46">
        <f t="shared" si="218"/>
        <v>39.39</v>
      </c>
      <c r="AT358" s="360">
        <v>8.89</v>
      </c>
      <c r="AU358" s="360">
        <v>41.2</v>
      </c>
      <c r="AV358" s="360">
        <v>0</v>
      </c>
      <c r="AW358" s="360">
        <v>17</v>
      </c>
      <c r="AX358" s="100">
        <f t="shared" si="219"/>
        <v>67.09</v>
      </c>
      <c r="AY358" s="57">
        <f t="shared" si="220"/>
        <v>106.48</v>
      </c>
      <c r="AZ358" s="360">
        <v>0</v>
      </c>
      <c r="BA358" s="90">
        <f t="shared" si="221"/>
        <v>106.48</v>
      </c>
      <c r="BB358" s="361"/>
      <c r="BC358" s="360"/>
      <c r="BD358" s="360"/>
    </row>
    <row r="359" spans="1:56">
      <c r="A359" s="417" t="s">
        <v>502</v>
      </c>
      <c r="B359" s="74" t="s">
        <v>159</v>
      </c>
      <c r="C359" s="418" t="s">
        <v>518</v>
      </c>
      <c r="D359" s="424" t="s">
        <v>525</v>
      </c>
      <c r="E359" s="55">
        <v>5</v>
      </c>
      <c r="F359" s="419" t="s">
        <v>525</v>
      </c>
      <c r="G359" s="375">
        <v>202</v>
      </c>
      <c r="H359" s="375">
        <v>636</v>
      </c>
      <c r="I359" s="359">
        <v>107</v>
      </c>
      <c r="J359" s="359">
        <v>0</v>
      </c>
      <c r="K359" s="359">
        <v>77</v>
      </c>
      <c r="L359" s="359"/>
      <c r="M359" s="359"/>
      <c r="N359" s="359"/>
      <c r="O359" s="98">
        <f t="shared" si="213"/>
        <v>107</v>
      </c>
      <c r="P359" s="98">
        <f t="shared" si="214"/>
        <v>0</v>
      </c>
      <c r="Q359" s="98">
        <f t="shared" si="214"/>
        <v>77</v>
      </c>
      <c r="R359" s="98">
        <f t="shared" si="215"/>
        <v>184</v>
      </c>
      <c r="S359" s="360">
        <v>2.2000000000000002</v>
      </c>
      <c r="T359" s="361">
        <v>105</v>
      </c>
      <c r="U359" s="360">
        <v>0.7</v>
      </c>
      <c r="V359" s="361">
        <v>2</v>
      </c>
      <c r="W359" s="360">
        <v>0.05</v>
      </c>
      <c r="X359" s="361">
        <v>0</v>
      </c>
      <c r="Y359" s="361">
        <v>0</v>
      </c>
      <c r="Z359" s="359">
        <v>452</v>
      </c>
      <c r="AA359" s="360">
        <v>90.5</v>
      </c>
      <c r="AB359" s="26">
        <f t="shared" si="216"/>
        <v>636</v>
      </c>
      <c r="AC359" s="88">
        <f t="shared" si="216"/>
        <v>92.7</v>
      </c>
      <c r="AD359" s="359">
        <v>202</v>
      </c>
      <c r="AE359" s="57">
        <f t="shared" si="217"/>
        <v>100</v>
      </c>
      <c r="AF359" s="359">
        <v>3</v>
      </c>
      <c r="AG359" s="359">
        <v>107</v>
      </c>
      <c r="AH359" s="359">
        <v>107</v>
      </c>
      <c r="AI359" s="359">
        <v>45</v>
      </c>
      <c r="AJ359" s="359">
        <v>21</v>
      </c>
      <c r="AK359" s="363">
        <v>0.105</v>
      </c>
      <c r="AL359" s="359"/>
      <c r="AM359" s="360"/>
      <c r="AN359" s="359">
        <v>5</v>
      </c>
      <c r="AO359" s="360">
        <v>0.57999999999999996</v>
      </c>
      <c r="AP359" s="359">
        <v>55</v>
      </c>
      <c r="AQ359" s="360">
        <v>14.48</v>
      </c>
      <c r="AR359" s="98">
        <f t="shared" si="218"/>
        <v>81</v>
      </c>
      <c r="AS359" s="46">
        <f t="shared" si="218"/>
        <v>15.165000000000001</v>
      </c>
      <c r="AT359" s="360">
        <v>11.3</v>
      </c>
      <c r="AU359" s="360">
        <v>0</v>
      </c>
      <c r="AV359" s="360">
        <v>5.9</v>
      </c>
      <c r="AW359" s="360">
        <v>240</v>
      </c>
      <c r="AX359" s="100">
        <f t="shared" si="219"/>
        <v>257.2</v>
      </c>
      <c r="AY359" s="57">
        <f t="shared" si="220"/>
        <v>272.36500000000001</v>
      </c>
      <c r="AZ359" s="360">
        <v>150</v>
      </c>
      <c r="BA359" s="90">
        <f t="shared" si="221"/>
        <v>422.36500000000001</v>
      </c>
      <c r="BB359" s="361">
        <v>0</v>
      </c>
      <c r="BC359" s="360">
        <v>0</v>
      </c>
      <c r="BD359" s="360">
        <v>0</v>
      </c>
    </row>
    <row r="360" spans="1:56">
      <c r="A360" s="417" t="s">
        <v>502</v>
      </c>
      <c r="B360" s="74" t="s">
        <v>159</v>
      </c>
      <c r="C360" s="418" t="s">
        <v>518</v>
      </c>
      <c r="D360" s="424" t="s">
        <v>518</v>
      </c>
      <c r="E360" s="55">
        <v>6</v>
      </c>
      <c r="F360" s="419" t="s">
        <v>526</v>
      </c>
      <c r="G360" s="375">
        <v>1124</v>
      </c>
      <c r="H360" s="375">
        <v>3543</v>
      </c>
      <c r="I360" s="359">
        <v>1047</v>
      </c>
      <c r="J360" s="359">
        <v>2</v>
      </c>
      <c r="K360" s="359">
        <v>9</v>
      </c>
      <c r="L360" s="359"/>
      <c r="M360" s="359"/>
      <c r="N360" s="359"/>
      <c r="O360" s="98">
        <f t="shared" si="213"/>
        <v>1047</v>
      </c>
      <c r="P360" s="98">
        <f t="shared" si="214"/>
        <v>2</v>
      </c>
      <c r="Q360" s="98">
        <f t="shared" si="214"/>
        <v>9</v>
      </c>
      <c r="R360" s="98">
        <f t="shared" si="215"/>
        <v>1058</v>
      </c>
      <c r="S360" s="360">
        <v>3.56</v>
      </c>
      <c r="T360" s="361">
        <v>1042</v>
      </c>
      <c r="U360" s="360">
        <v>3.15</v>
      </c>
      <c r="V360" s="361">
        <v>5</v>
      </c>
      <c r="W360" s="360">
        <v>0.41</v>
      </c>
      <c r="X360" s="361"/>
      <c r="Y360" s="361"/>
      <c r="Z360" s="359">
        <v>361</v>
      </c>
      <c r="AA360" s="360">
        <v>30.87</v>
      </c>
      <c r="AB360" s="26">
        <f t="shared" si="216"/>
        <v>1419</v>
      </c>
      <c r="AC360" s="88">
        <f t="shared" si="216"/>
        <v>34.43</v>
      </c>
      <c r="AD360" s="359">
        <v>1047</v>
      </c>
      <c r="AE360" s="57">
        <f t="shared" si="217"/>
        <v>93.14946619217082</v>
      </c>
      <c r="AF360" s="359"/>
      <c r="AG360" s="359">
        <v>473</v>
      </c>
      <c r="AH360" s="359">
        <v>468</v>
      </c>
      <c r="AI360" s="359">
        <v>181</v>
      </c>
      <c r="AJ360" s="359"/>
      <c r="AK360" s="363"/>
      <c r="AL360" s="359"/>
      <c r="AM360" s="360"/>
      <c r="AN360" s="387">
        <v>0</v>
      </c>
      <c r="AO360" s="388">
        <v>0</v>
      </c>
      <c r="AP360" s="387"/>
      <c r="AQ360" s="388"/>
      <c r="AR360" s="98">
        <f t="shared" si="218"/>
        <v>0</v>
      </c>
      <c r="AS360" s="46">
        <f t="shared" si="218"/>
        <v>0</v>
      </c>
      <c r="AT360" s="388">
        <v>16</v>
      </c>
      <c r="AU360" s="388">
        <v>52</v>
      </c>
      <c r="AV360" s="388">
        <v>0</v>
      </c>
      <c r="AW360" s="388"/>
      <c r="AX360" s="100">
        <f t="shared" si="219"/>
        <v>68</v>
      </c>
      <c r="AY360" s="57">
        <f t="shared" si="220"/>
        <v>68</v>
      </c>
      <c r="AZ360" s="360"/>
      <c r="BA360" s="90">
        <f t="shared" si="221"/>
        <v>68</v>
      </c>
      <c r="BB360" s="361">
        <v>0</v>
      </c>
      <c r="BC360" s="360">
        <v>0</v>
      </c>
      <c r="BD360" s="360">
        <v>0</v>
      </c>
    </row>
    <row r="361" spans="1:56">
      <c r="A361" s="417" t="s">
        <v>502</v>
      </c>
      <c r="B361" s="74" t="s">
        <v>159</v>
      </c>
      <c r="C361" s="418" t="s">
        <v>518</v>
      </c>
      <c r="D361" s="424" t="s">
        <v>518</v>
      </c>
      <c r="E361" s="55">
        <v>7</v>
      </c>
      <c r="F361" s="419" t="s">
        <v>527</v>
      </c>
      <c r="G361" s="375">
        <v>178</v>
      </c>
      <c r="H361" s="375">
        <v>561</v>
      </c>
      <c r="I361" s="359">
        <v>42</v>
      </c>
      <c r="J361" s="359">
        <v>28</v>
      </c>
      <c r="K361" s="359">
        <v>155</v>
      </c>
      <c r="L361" s="359"/>
      <c r="M361" s="359"/>
      <c r="N361" s="359"/>
      <c r="O361" s="98">
        <f t="shared" si="213"/>
        <v>42</v>
      </c>
      <c r="P361" s="98">
        <f t="shared" si="214"/>
        <v>28</v>
      </c>
      <c r="Q361" s="98">
        <f t="shared" si="214"/>
        <v>155</v>
      </c>
      <c r="R361" s="98">
        <f t="shared" si="215"/>
        <v>225</v>
      </c>
      <c r="S361" s="360">
        <v>42.16</v>
      </c>
      <c r="T361" s="361">
        <v>17</v>
      </c>
      <c r="U361" s="360">
        <v>2.25</v>
      </c>
      <c r="V361" s="361">
        <v>25</v>
      </c>
      <c r="W361" s="360"/>
      <c r="X361" s="361"/>
      <c r="Y361" s="361"/>
      <c r="Z361" s="359">
        <v>42</v>
      </c>
      <c r="AA361" s="360">
        <v>26.37</v>
      </c>
      <c r="AB361" s="26">
        <f t="shared" si="216"/>
        <v>267</v>
      </c>
      <c r="AC361" s="88">
        <f t="shared" si="216"/>
        <v>68.53</v>
      </c>
      <c r="AD361" s="359">
        <v>178</v>
      </c>
      <c r="AE361" s="57">
        <f t="shared" si="217"/>
        <v>100</v>
      </c>
      <c r="AF361" s="359">
        <v>4</v>
      </c>
      <c r="AG361" s="359"/>
      <c r="AH361" s="359"/>
      <c r="AI361" s="359"/>
      <c r="AJ361" s="359"/>
      <c r="AK361" s="363"/>
      <c r="AL361" s="359"/>
      <c r="AM361" s="360"/>
      <c r="AN361" s="387">
        <v>12</v>
      </c>
      <c r="AO361" s="388">
        <v>0.96</v>
      </c>
      <c r="AP361" s="387">
        <v>55</v>
      </c>
      <c r="AQ361" s="388">
        <v>1.91</v>
      </c>
      <c r="AR361" s="98">
        <f t="shared" si="218"/>
        <v>67</v>
      </c>
      <c r="AS361" s="46">
        <f t="shared" si="218"/>
        <v>2.87</v>
      </c>
      <c r="AT361" s="388">
        <v>30</v>
      </c>
      <c r="AU361" s="388">
        <v>230</v>
      </c>
      <c r="AV361" s="388">
        <v>14.89</v>
      </c>
      <c r="AW361" s="388"/>
      <c r="AX361" s="100">
        <f t="shared" si="219"/>
        <v>274.89</v>
      </c>
      <c r="AY361" s="57">
        <f t="shared" si="220"/>
        <v>277.76</v>
      </c>
      <c r="AZ361" s="360"/>
      <c r="BA361" s="90">
        <f t="shared" si="221"/>
        <v>277.76</v>
      </c>
      <c r="BB361" s="361">
        <v>0</v>
      </c>
      <c r="BC361" s="360">
        <v>0</v>
      </c>
      <c r="BD361" s="360">
        <v>0</v>
      </c>
    </row>
    <row r="362" spans="1:56">
      <c r="A362" s="417" t="s">
        <v>502</v>
      </c>
      <c r="B362" s="74" t="s">
        <v>159</v>
      </c>
      <c r="C362" s="418" t="s">
        <v>518</v>
      </c>
      <c r="D362" s="424" t="s">
        <v>518</v>
      </c>
      <c r="E362" s="55">
        <v>8</v>
      </c>
      <c r="F362" s="419" t="s">
        <v>528</v>
      </c>
      <c r="G362" s="375">
        <v>153</v>
      </c>
      <c r="H362" s="375">
        <v>535</v>
      </c>
      <c r="I362" s="359">
        <v>62</v>
      </c>
      <c r="J362" s="359">
        <v>3</v>
      </c>
      <c r="K362" s="359">
        <v>77</v>
      </c>
      <c r="L362" s="359"/>
      <c r="M362" s="359"/>
      <c r="N362" s="359"/>
      <c r="O362" s="98">
        <f t="shared" si="213"/>
        <v>62</v>
      </c>
      <c r="P362" s="98">
        <f t="shared" si="214"/>
        <v>3</v>
      </c>
      <c r="Q362" s="98">
        <f t="shared" si="214"/>
        <v>77</v>
      </c>
      <c r="R362" s="98">
        <f t="shared" si="215"/>
        <v>142</v>
      </c>
      <c r="S362" s="360">
        <v>6.23</v>
      </c>
      <c r="T362" s="361">
        <v>41</v>
      </c>
      <c r="U362" s="360">
        <v>1.1200000000000001</v>
      </c>
      <c r="V362" s="361">
        <v>21</v>
      </c>
      <c r="W362" s="360">
        <v>5.1100000000000003</v>
      </c>
      <c r="X362" s="361"/>
      <c r="Y362" s="361"/>
      <c r="Z362" s="359">
        <v>213</v>
      </c>
      <c r="AA362" s="360">
        <v>57.98</v>
      </c>
      <c r="AB362" s="26">
        <f t="shared" si="216"/>
        <v>355</v>
      </c>
      <c r="AC362" s="88">
        <f t="shared" si="216"/>
        <v>64.209999999999994</v>
      </c>
      <c r="AD362" s="359">
        <v>153</v>
      </c>
      <c r="AE362" s="57">
        <f t="shared" si="217"/>
        <v>100</v>
      </c>
      <c r="AF362" s="359">
        <v>5</v>
      </c>
      <c r="AG362" s="359"/>
      <c r="AH362" s="359"/>
      <c r="AI362" s="359"/>
      <c r="AJ362" s="359"/>
      <c r="AK362" s="363"/>
      <c r="AL362" s="359"/>
      <c r="AM362" s="360"/>
      <c r="AN362" s="387">
        <v>0</v>
      </c>
      <c r="AO362" s="388">
        <v>0</v>
      </c>
      <c r="AP362" s="387">
        <v>100</v>
      </c>
      <c r="AQ362" s="388">
        <v>4.87</v>
      </c>
      <c r="AR362" s="98">
        <f t="shared" si="218"/>
        <v>100</v>
      </c>
      <c r="AS362" s="46">
        <f t="shared" si="218"/>
        <v>4.87</v>
      </c>
      <c r="AT362" s="388">
        <v>2</v>
      </c>
      <c r="AU362" s="388">
        <v>11</v>
      </c>
      <c r="AV362" s="388">
        <v>0</v>
      </c>
      <c r="AW362" s="388"/>
      <c r="AX362" s="100">
        <f t="shared" si="219"/>
        <v>13</v>
      </c>
      <c r="AY362" s="57">
        <f t="shared" si="220"/>
        <v>17.87</v>
      </c>
      <c r="AZ362" s="360"/>
      <c r="BA362" s="90">
        <f t="shared" si="221"/>
        <v>17.87</v>
      </c>
      <c r="BB362" s="361">
        <v>0</v>
      </c>
      <c r="BC362" s="360">
        <v>0</v>
      </c>
      <c r="BD362" s="360">
        <v>0</v>
      </c>
    </row>
    <row r="363" spans="1:56">
      <c r="A363" s="417" t="s">
        <v>502</v>
      </c>
      <c r="B363" s="74" t="s">
        <v>159</v>
      </c>
      <c r="C363" s="418" t="s">
        <v>518</v>
      </c>
      <c r="D363" s="424" t="s">
        <v>518</v>
      </c>
      <c r="E363" s="55">
        <v>9</v>
      </c>
      <c r="F363" s="419" t="s">
        <v>363</v>
      </c>
      <c r="G363" s="375">
        <v>421</v>
      </c>
      <c r="H363" s="375">
        <v>1327</v>
      </c>
      <c r="I363" s="359">
        <v>93</v>
      </c>
      <c r="J363" s="359">
        <v>5</v>
      </c>
      <c r="K363" s="359">
        <v>21</v>
      </c>
      <c r="L363" s="359"/>
      <c r="M363" s="359"/>
      <c r="N363" s="359"/>
      <c r="O363" s="98">
        <f t="shared" si="213"/>
        <v>93</v>
      </c>
      <c r="P363" s="98">
        <f t="shared" si="214"/>
        <v>5</v>
      </c>
      <c r="Q363" s="98">
        <f t="shared" si="214"/>
        <v>21</v>
      </c>
      <c r="R363" s="98">
        <f t="shared" si="215"/>
        <v>119</v>
      </c>
      <c r="S363" s="360">
        <v>1.18</v>
      </c>
      <c r="T363" s="361">
        <v>92</v>
      </c>
      <c r="U363" s="360">
        <v>0.27</v>
      </c>
      <c r="V363" s="361">
        <v>1</v>
      </c>
      <c r="W363" s="360">
        <v>1.02</v>
      </c>
      <c r="X363" s="361"/>
      <c r="Y363" s="361"/>
      <c r="Z363" s="359">
        <v>270</v>
      </c>
      <c r="AA363" s="360">
        <v>86.62</v>
      </c>
      <c r="AB363" s="26">
        <f t="shared" si="216"/>
        <v>389</v>
      </c>
      <c r="AC363" s="88">
        <f t="shared" si="216"/>
        <v>87.800000000000011</v>
      </c>
      <c r="AD363" s="359">
        <v>313</v>
      </c>
      <c r="AE363" s="57">
        <f t="shared" si="217"/>
        <v>74.346793349168649</v>
      </c>
      <c r="AF363" s="359"/>
      <c r="AG363" s="359">
        <v>4</v>
      </c>
      <c r="AH363" s="359">
        <v>2</v>
      </c>
      <c r="AI363" s="359"/>
      <c r="AJ363" s="359"/>
      <c r="AK363" s="363"/>
      <c r="AL363" s="359"/>
      <c r="AM363" s="360"/>
      <c r="AN363" s="359"/>
      <c r="AO363" s="360"/>
      <c r="AP363" s="359"/>
      <c r="AQ363" s="360"/>
      <c r="AR363" s="98">
        <f t="shared" si="218"/>
        <v>0</v>
      </c>
      <c r="AS363" s="46">
        <f t="shared" si="218"/>
        <v>0</v>
      </c>
      <c r="AT363" s="388">
        <v>0</v>
      </c>
      <c r="AU363" s="388">
        <v>26</v>
      </c>
      <c r="AV363" s="388">
        <v>0</v>
      </c>
      <c r="AW363" s="388"/>
      <c r="AX363" s="100">
        <f t="shared" si="219"/>
        <v>26</v>
      </c>
      <c r="AY363" s="57">
        <f t="shared" si="220"/>
        <v>26</v>
      </c>
      <c r="AZ363" s="360"/>
      <c r="BA363" s="90">
        <f t="shared" si="221"/>
        <v>26</v>
      </c>
      <c r="BB363" s="361">
        <v>0</v>
      </c>
      <c r="BC363" s="360">
        <v>0</v>
      </c>
      <c r="BD363" s="360">
        <v>0</v>
      </c>
    </row>
    <row r="364" spans="1:56">
      <c r="A364" s="417" t="s">
        <v>502</v>
      </c>
      <c r="B364" s="74" t="s">
        <v>159</v>
      </c>
      <c r="C364" s="418" t="s">
        <v>518</v>
      </c>
      <c r="D364" s="424" t="s">
        <v>518</v>
      </c>
      <c r="E364" s="55">
        <v>10</v>
      </c>
      <c r="F364" s="419" t="s">
        <v>529</v>
      </c>
      <c r="G364" s="375">
        <v>202</v>
      </c>
      <c r="H364" s="375">
        <v>636</v>
      </c>
      <c r="I364" s="359">
        <v>58</v>
      </c>
      <c r="J364" s="359">
        <v>1</v>
      </c>
      <c r="K364" s="359">
        <v>11</v>
      </c>
      <c r="L364" s="359"/>
      <c r="M364" s="359"/>
      <c r="N364" s="359"/>
      <c r="O364" s="98">
        <f t="shared" si="213"/>
        <v>58</v>
      </c>
      <c r="P364" s="98">
        <f t="shared" si="214"/>
        <v>1</v>
      </c>
      <c r="Q364" s="98">
        <f t="shared" si="214"/>
        <v>11</v>
      </c>
      <c r="R364" s="98">
        <f t="shared" si="215"/>
        <v>70</v>
      </c>
      <c r="S364" s="360">
        <v>0.76</v>
      </c>
      <c r="T364" s="361">
        <v>46</v>
      </c>
      <c r="U364" s="360">
        <v>0.32</v>
      </c>
      <c r="V364" s="361">
        <v>12</v>
      </c>
      <c r="W364" s="360">
        <v>0.31</v>
      </c>
      <c r="X364" s="361"/>
      <c r="Y364" s="361"/>
      <c r="Z364" s="359">
        <v>246</v>
      </c>
      <c r="AA364" s="360">
        <v>75.650000000000006</v>
      </c>
      <c r="AB364" s="26">
        <f t="shared" si="216"/>
        <v>316</v>
      </c>
      <c r="AC364" s="88">
        <f t="shared" si="216"/>
        <v>76.410000000000011</v>
      </c>
      <c r="AD364" s="359">
        <v>202</v>
      </c>
      <c r="AE364" s="57">
        <f t="shared" si="217"/>
        <v>100</v>
      </c>
      <c r="AF364" s="359">
        <v>6</v>
      </c>
      <c r="AG364" s="359">
        <v>1</v>
      </c>
      <c r="AH364" s="359">
        <v>1</v>
      </c>
      <c r="AI364" s="359"/>
      <c r="AJ364" s="359"/>
      <c r="AK364" s="363"/>
      <c r="AL364" s="359"/>
      <c r="AM364" s="360"/>
      <c r="AN364" s="359"/>
      <c r="AO364" s="360"/>
      <c r="AP364" s="359"/>
      <c r="AQ364" s="360"/>
      <c r="AR364" s="98">
        <f t="shared" si="218"/>
        <v>0</v>
      </c>
      <c r="AS364" s="46">
        <f t="shared" si="218"/>
        <v>0</v>
      </c>
      <c r="AT364" s="388">
        <v>8</v>
      </c>
      <c r="AU364" s="388">
        <v>62</v>
      </c>
      <c r="AV364" s="388">
        <v>0</v>
      </c>
      <c r="AW364" s="388"/>
      <c r="AX364" s="100">
        <f t="shared" si="219"/>
        <v>70</v>
      </c>
      <c r="AY364" s="57">
        <f t="shared" si="220"/>
        <v>70</v>
      </c>
      <c r="AZ364" s="360"/>
      <c r="BA364" s="90">
        <f t="shared" si="221"/>
        <v>70</v>
      </c>
      <c r="BB364" s="361">
        <v>0</v>
      </c>
      <c r="BC364" s="360">
        <v>0</v>
      </c>
      <c r="BD364" s="360">
        <v>0</v>
      </c>
    </row>
    <row r="365" spans="1:56">
      <c r="A365" s="417" t="s">
        <v>502</v>
      </c>
      <c r="B365" s="74" t="s">
        <v>159</v>
      </c>
      <c r="C365" s="418" t="s">
        <v>518</v>
      </c>
      <c r="D365" s="424" t="s">
        <v>518</v>
      </c>
      <c r="E365" s="55">
        <v>11</v>
      </c>
      <c r="F365" s="419" t="s">
        <v>530</v>
      </c>
      <c r="G365" s="375">
        <v>213</v>
      </c>
      <c r="H365" s="375">
        <v>747</v>
      </c>
      <c r="I365" s="359">
        <v>121</v>
      </c>
      <c r="J365" s="359">
        <v>2</v>
      </c>
      <c r="K365" s="359">
        <v>60</v>
      </c>
      <c r="L365" s="359"/>
      <c r="M365" s="359"/>
      <c r="N365" s="359"/>
      <c r="O365" s="98">
        <f t="shared" si="213"/>
        <v>121</v>
      </c>
      <c r="P365" s="98">
        <f t="shared" si="214"/>
        <v>2</v>
      </c>
      <c r="Q365" s="98">
        <f t="shared" si="214"/>
        <v>60</v>
      </c>
      <c r="R365" s="98">
        <f t="shared" si="215"/>
        <v>183</v>
      </c>
      <c r="S365" s="360">
        <v>2.0299999999999998</v>
      </c>
      <c r="T365" s="361">
        <v>110</v>
      </c>
      <c r="U365" s="360">
        <v>0.12</v>
      </c>
      <c r="V365" s="361">
        <v>11</v>
      </c>
      <c r="W365" s="360">
        <v>1.81</v>
      </c>
      <c r="X365" s="361"/>
      <c r="Y365" s="361"/>
      <c r="Z365" s="359">
        <v>149</v>
      </c>
      <c r="AA365" s="360">
        <v>61.12</v>
      </c>
      <c r="AB365" s="26">
        <f t="shared" si="216"/>
        <v>332</v>
      </c>
      <c r="AC365" s="88">
        <f t="shared" si="216"/>
        <v>63.15</v>
      </c>
      <c r="AD365" s="359">
        <v>213</v>
      </c>
      <c r="AE365" s="57">
        <f t="shared" si="217"/>
        <v>100</v>
      </c>
      <c r="AF365" s="359">
        <v>7</v>
      </c>
      <c r="AG365" s="359">
        <v>11</v>
      </c>
      <c r="AH365" s="359">
        <v>11</v>
      </c>
      <c r="AI365" s="359"/>
      <c r="AJ365" s="359"/>
      <c r="AK365" s="363"/>
      <c r="AL365" s="359"/>
      <c r="AM365" s="360"/>
      <c r="AN365" s="359"/>
      <c r="AO365" s="360"/>
      <c r="AP365" s="359"/>
      <c r="AQ365" s="360"/>
      <c r="AR365" s="98">
        <f t="shared" si="218"/>
        <v>0</v>
      </c>
      <c r="AS365" s="46">
        <f t="shared" si="218"/>
        <v>0</v>
      </c>
      <c r="AT365" s="388">
        <v>6</v>
      </c>
      <c r="AU365" s="388">
        <v>38</v>
      </c>
      <c r="AV365" s="388">
        <v>0</v>
      </c>
      <c r="AW365" s="388"/>
      <c r="AX365" s="100">
        <f t="shared" si="219"/>
        <v>44</v>
      </c>
      <c r="AY365" s="57">
        <f t="shared" si="220"/>
        <v>44</v>
      </c>
      <c r="AZ365" s="360"/>
      <c r="BA365" s="90">
        <f t="shared" si="221"/>
        <v>44</v>
      </c>
      <c r="BB365" s="361">
        <v>0</v>
      </c>
      <c r="BC365" s="360">
        <v>0</v>
      </c>
      <c r="BD365" s="360">
        <v>0</v>
      </c>
    </row>
    <row r="366" spans="1:56">
      <c r="A366" s="417" t="s">
        <v>502</v>
      </c>
      <c r="B366" s="74" t="s">
        <v>159</v>
      </c>
      <c r="C366" s="418" t="s">
        <v>518</v>
      </c>
      <c r="D366" s="424" t="s">
        <v>518</v>
      </c>
      <c r="E366" s="55">
        <v>12</v>
      </c>
      <c r="F366" s="419" t="s">
        <v>531</v>
      </c>
      <c r="G366" s="375">
        <v>111</v>
      </c>
      <c r="H366" s="375">
        <v>349</v>
      </c>
      <c r="I366" s="359">
        <v>362</v>
      </c>
      <c r="J366" s="359">
        <v>3</v>
      </c>
      <c r="K366" s="359">
        <v>93</v>
      </c>
      <c r="L366" s="359"/>
      <c r="M366" s="359"/>
      <c r="N366" s="359"/>
      <c r="O366" s="98">
        <f t="shared" si="213"/>
        <v>362</v>
      </c>
      <c r="P366" s="98">
        <f t="shared" si="214"/>
        <v>3</v>
      </c>
      <c r="Q366" s="98">
        <f t="shared" si="214"/>
        <v>93</v>
      </c>
      <c r="R366" s="98">
        <f t="shared" si="215"/>
        <v>458</v>
      </c>
      <c r="S366" s="360">
        <v>4.2300000000000004</v>
      </c>
      <c r="T366" s="361">
        <v>359</v>
      </c>
      <c r="U366" s="360">
        <v>2.97</v>
      </c>
      <c r="V366" s="361">
        <v>3</v>
      </c>
      <c r="W366" s="360">
        <v>1.19</v>
      </c>
      <c r="X366" s="361"/>
      <c r="Y366" s="361"/>
      <c r="Z366" s="359"/>
      <c r="AA366" s="360"/>
      <c r="AB366" s="26">
        <f t="shared" si="216"/>
        <v>458</v>
      </c>
      <c r="AC366" s="88">
        <f t="shared" si="216"/>
        <v>4.2300000000000004</v>
      </c>
      <c r="AD366" s="359">
        <v>111</v>
      </c>
      <c r="AE366" s="57">
        <f t="shared" si="217"/>
        <v>100</v>
      </c>
      <c r="AF366" s="359">
        <v>8</v>
      </c>
      <c r="AG366" s="359">
        <v>175</v>
      </c>
      <c r="AH366" s="359">
        <v>171</v>
      </c>
      <c r="AI366" s="359">
        <v>62</v>
      </c>
      <c r="AJ366" s="359"/>
      <c r="AK366" s="363"/>
      <c r="AL366" s="359"/>
      <c r="AM366" s="360"/>
      <c r="AN366" s="359"/>
      <c r="AO366" s="360"/>
      <c r="AP366" s="387"/>
      <c r="AQ366" s="388"/>
      <c r="AR366" s="98">
        <f t="shared" si="218"/>
        <v>0</v>
      </c>
      <c r="AS366" s="46">
        <f t="shared" si="218"/>
        <v>0</v>
      </c>
      <c r="AT366" s="388">
        <v>10</v>
      </c>
      <c r="AU366" s="388">
        <v>27</v>
      </c>
      <c r="AV366" s="388">
        <v>0</v>
      </c>
      <c r="AW366" s="388"/>
      <c r="AX366" s="100">
        <f t="shared" si="219"/>
        <v>37</v>
      </c>
      <c r="AY366" s="57">
        <f t="shared" si="220"/>
        <v>37</v>
      </c>
      <c r="AZ366" s="360"/>
      <c r="BA366" s="90">
        <f t="shared" si="221"/>
        <v>37</v>
      </c>
      <c r="BB366" s="361">
        <v>0</v>
      </c>
      <c r="BC366" s="360">
        <v>0</v>
      </c>
      <c r="BD366" s="360">
        <v>0</v>
      </c>
    </row>
    <row r="367" spans="1:56">
      <c r="A367" s="417" t="s">
        <v>502</v>
      </c>
      <c r="B367" s="74" t="s">
        <v>159</v>
      </c>
      <c r="C367" s="418" t="s">
        <v>518</v>
      </c>
      <c r="D367" s="424" t="s">
        <v>518</v>
      </c>
      <c r="E367" s="55">
        <v>13</v>
      </c>
      <c r="F367" s="419" t="s">
        <v>532</v>
      </c>
      <c r="G367" s="375">
        <v>257</v>
      </c>
      <c r="H367" s="375">
        <v>811</v>
      </c>
      <c r="I367" s="359">
        <v>590</v>
      </c>
      <c r="J367" s="359">
        <v>6</v>
      </c>
      <c r="K367" s="359">
        <v>48</v>
      </c>
      <c r="L367" s="359"/>
      <c r="M367" s="359"/>
      <c r="N367" s="359"/>
      <c r="O367" s="98">
        <f t="shared" si="213"/>
        <v>590</v>
      </c>
      <c r="P367" s="98">
        <f t="shared" si="214"/>
        <v>6</v>
      </c>
      <c r="Q367" s="98">
        <f t="shared" si="214"/>
        <v>48</v>
      </c>
      <c r="R367" s="98">
        <f t="shared" si="215"/>
        <v>644</v>
      </c>
      <c r="S367" s="360">
        <v>10.43</v>
      </c>
      <c r="T367" s="361">
        <v>577</v>
      </c>
      <c r="U367" s="360">
        <v>6.86</v>
      </c>
      <c r="V367" s="361">
        <v>13</v>
      </c>
      <c r="W367" s="360">
        <v>3.43</v>
      </c>
      <c r="X367" s="361"/>
      <c r="Y367" s="361"/>
      <c r="Z367" s="359">
        <v>167</v>
      </c>
      <c r="AA367" s="360">
        <v>110.27</v>
      </c>
      <c r="AB367" s="26">
        <f t="shared" si="216"/>
        <v>811</v>
      </c>
      <c r="AC367" s="88">
        <f t="shared" si="216"/>
        <v>120.69999999999999</v>
      </c>
      <c r="AD367" s="359">
        <v>257</v>
      </c>
      <c r="AE367" s="57">
        <f t="shared" si="217"/>
        <v>100</v>
      </c>
      <c r="AF367" s="359">
        <v>9</v>
      </c>
      <c r="AG367" s="359">
        <v>345</v>
      </c>
      <c r="AH367" s="359">
        <v>341</v>
      </c>
      <c r="AI367" s="359">
        <v>183</v>
      </c>
      <c r="AJ367" s="359"/>
      <c r="AK367" s="363"/>
      <c r="AL367" s="359"/>
      <c r="AM367" s="360"/>
      <c r="AN367" s="359">
        <v>7</v>
      </c>
      <c r="AO367" s="360">
        <v>0.43</v>
      </c>
      <c r="AP367" s="359">
        <v>107</v>
      </c>
      <c r="AQ367" s="360">
        <v>4.8899999999999997</v>
      </c>
      <c r="AR367" s="98">
        <f t="shared" si="218"/>
        <v>114</v>
      </c>
      <c r="AS367" s="46">
        <f t="shared" si="218"/>
        <v>5.3199999999999994</v>
      </c>
      <c r="AT367" s="388">
        <v>10</v>
      </c>
      <c r="AU367" s="388">
        <v>30</v>
      </c>
      <c r="AV367" s="388">
        <v>0</v>
      </c>
      <c r="AW367" s="388"/>
      <c r="AX367" s="100">
        <f t="shared" si="219"/>
        <v>40</v>
      </c>
      <c r="AY367" s="57">
        <f t="shared" si="220"/>
        <v>45.32</v>
      </c>
      <c r="AZ367" s="360"/>
      <c r="BA367" s="90">
        <f t="shared" si="221"/>
        <v>45.32</v>
      </c>
      <c r="BB367" s="361">
        <v>8</v>
      </c>
      <c r="BC367" s="360">
        <v>1.51</v>
      </c>
      <c r="BD367" s="360">
        <v>0</v>
      </c>
    </row>
    <row r="368" spans="1:56">
      <c r="A368" s="417" t="s">
        <v>502</v>
      </c>
      <c r="B368" s="74" t="s">
        <v>159</v>
      </c>
      <c r="C368" s="418" t="s">
        <v>518</v>
      </c>
      <c r="D368" s="424" t="s">
        <v>533</v>
      </c>
      <c r="E368" s="55">
        <v>14</v>
      </c>
      <c r="F368" s="419" t="s">
        <v>534</v>
      </c>
      <c r="G368" s="375">
        <v>587</v>
      </c>
      <c r="H368" s="375">
        <v>1851</v>
      </c>
      <c r="I368" s="359">
        <v>1</v>
      </c>
      <c r="J368" s="359">
        <v>0</v>
      </c>
      <c r="K368" s="359">
        <v>0</v>
      </c>
      <c r="L368" s="359"/>
      <c r="M368" s="359"/>
      <c r="N368" s="359"/>
      <c r="O368" s="98">
        <f t="shared" si="213"/>
        <v>1</v>
      </c>
      <c r="P368" s="98">
        <f t="shared" si="214"/>
        <v>0</v>
      </c>
      <c r="Q368" s="98">
        <f t="shared" si="214"/>
        <v>0</v>
      </c>
      <c r="R368" s="98">
        <f t="shared" si="215"/>
        <v>1</v>
      </c>
      <c r="S368" s="360">
        <v>0.01</v>
      </c>
      <c r="T368" s="361">
        <v>1</v>
      </c>
      <c r="U368" s="360">
        <v>0.01</v>
      </c>
      <c r="V368" s="361">
        <v>0</v>
      </c>
      <c r="W368" s="360">
        <v>0</v>
      </c>
      <c r="X368" s="361">
        <v>0</v>
      </c>
      <c r="Y368" s="361">
        <v>0</v>
      </c>
      <c r="Z368" s="359">
        <v>617</v>
      </c>
      <c r="AA368" s="360">
        <v>2.95</v>
      </c>
      <c r="AB368" s="26">
        <f t="shared" si="216"/>
        <v>618</v>
      </c>
      <c r="AC368" s="88">
        <f t="shared" si="216"/>
        <v>2.96</v>
      </c>
      <c r="AD368" s="359">
        <v>587</v>
      </c>
      <c r="AE368" s="57">
        <f t="shared" si="217"/>
        <v>100</v>
      </c>
      <c r="AF368" s="359">
        <v>10</v>
      </c>
      <c r="AG368" s="359"/>
      <c r="AH368" s="359"/>
      <c r="AI368" s="359"/>
      <c r="AJ368" s="55"/>
      <c r="AK368" s="413"/>
      <c r="AL368" s="55"/>
      <c r="AM368" s="58"/>
      <c r="AN368" s="55"/>
      <c r="AO368" s="58"/>
      <c r="AP368" s="55"/>
      <c r="AQ368" s="58"/>
      <c r="AR368" s="98">
        <f t="shared" si="218"/>
        <v>0</v>
      </c>
      <c r="AS368" s="46">
        <f t="shared" si="218"/>
        <v>0</v>
      </c>
      <c r="AT368" s="360"/>
      <c r="AU368" s="360"/>
      <c r="AV368" s="360"/>
      <c r="AW368" s="360">
        <v>3</v>
      </c>
      <c r="AX368" s="100">
        <f t="shared" si="219"/>
        <v>3</v>
      </c>
      <c r="AY368" s="57">
        <f t="shared" si="220"/>
        <v>3</v>
      </c>
      <c r="AZ368" s="360">
        <v>514</v>
      </c>
      <c r="BA368" s="90">
        <f t="shared" si="221"/>
        <v>517</v>
      </c>
      <c r="BB368" s="361"/>
      <c r="BC368" s="360"/>
      <c r="BD368" s="360"/>
    </row>
    <row r="369" spans="1:56">
      <c r="A369" s="417" t="s">
        <v>502</v>
      </c>
      <c r="B369" s="74" t="s">
        <v>159</v>
      </c>
      <c r="C369" s="418" t="s">
        <v>518</v>
      </c>
      <c r="D369" s="424" t="s">
        <v>533</v>
      </c>
      <c r="E369" s="55">
        <v>15</v>
      </c>
      <c r="F369" s="419" t="s">
        <v>538</v>
      </c>
      <c r="G369" s="375">
        <v>2164</v>
      </c>
      <c r="H369" s="375">
        <v>6821</v>
      </c>
      <c r="I369" s="359">
        <v>105</v>
      </c>
      <c r="J369" s="359">
        <v>1</v>
      </c>
      <c r="K369" s="359">
        <v>0</v>
      </c>
      <c r="L369" s="359"/>
      <c r="M369" s="359"/>
      <c r="N369" s="359"/>
      <c r="O369" s="98">
        <f t="shared" si="213"/>
        <v>105</v>
      </c>
      <c r="P369" s="98">
        <f t="shared" si="214"/>
        <v>1</v>
      </c>
      <c r="Q369" s="98">
        <f t="shared" si="214"/>
        <v>0</v>
      </c>
      <c r="R369" s="98">
        <f t="shared" si="215"/>
        <v>106</v>
      </c>
      <c r="S369" s="360">
        <v>1.2</v>
      </c>
      <c r="T369" s="361">
        <v>106</v>
      </c>
      <c r="U369" s="360">
        <v>1.19</v>
      </c>
      <c r="V369" s="361">
        <v>0</v>
      </c>
      <c r="W369" s="360">
        <v>0</v>
      </c>
      <c r="X369" s="361">
        <v>0</v>
      </c>
      <c r="Y369" s="361">
        <v>0</v>
      </c>
      <c r="Z369" s="359">
        <v>2333</v>
      </c>
      <c r="AA369" s="360">
        <v>427.1</v>
      </c>
      <c r="AB369" s="26">
        <f t="shared" si="216"/>
        <v>2439</v>
      </c>
      <c r="AC369" s="88">
        <f t="shared" si="216"/>
        <v>428.3</v>
      </c>
      <c r="AD369" s="359">
        <v>2164</v>
      </c>
      <c r="AE369" s="57">
        <f t="shared" si="217"/>
        <v>100</v>
      </c>
      <c r="AF369" s="359">
        <v>11</v>
      </c>
      <c r="AG369" s="359">
        <v>66</v>
      </c>
      <c r="AH369" s="359">
        <v>66</v>
      </c>
      <c r="AI369" s="359"/>
      <c r="AJ369" s="60"/>
      <c r="AK369" s="439"/>
      <c r="AL369" s="60"/>
      <c r="AM369" s="309"/>
      <c r="AN369" s="60"/>
      <c r="AO369" s="309"/>
      <c r="AP369" s="60"/>
      <c r="AQ369" s="309"/>
      <c r="AR369" s="98">
        <f t="shared" si="218"/>
        <v>0</v>
      </c>
      <c r="AS369" s="46">
        <f t="shared" si="218"/>
        <v>0</v>
      </c>
      <c r="AT369" s="360"/>
      <c r="AU369" s="360"/>
      <c r="AV369" s="360">
        <v>24</v>
      </c>
      <c r="AW369" s="360">
        <v>657</v>
      </c>
      <c r="AX369" s="100">
        <f t="shared" si="219"/>
        <v>681</v>
      </c>
      <c r="AY369" s="57">
        <f t="shared" si="220"/>
        <v>681</v>
      </c>
      <c r="AZ369" s="360">
        <v>2372</v>
      </c>
      <c r="BA369" s="90">
        <f t="shared" si="221"/>
        <v>3053</v>
      </c>
      <c r="BB369" s="361">
        <v>33</v>
      </c>
      <c r="BC369" s="360">
        <v>42.57</v>
      </c>
      <c r="BD369" s="360">
        <v>0</v>
      </c>
    </row>
    <row r="370" spans="1:56">
      <c r="A370" s="417" t="s">
        <v>502</v>
      </c>
      <c r="B370" s="74" t="s">
        <v>159</v>
      </c>
      <c r="C370" s="418" t="s">
        <v>518</v>
      </c>
      <c r="D370" s="440" t="s">
        <v>637</v>
      </c>
      <c r="E370" s="55">
        <v>16</v>
      </c>
      <c r="F370" s="419" t="s">
        <v>535</v>
      </c>
      <c r="G370" s="375">
        <v>19</v>
      </c>
      <c r="H370" s="375">
        <v>81</v>
      </c>
      <c r="I370" s="359">
        <v>79</v>
      </c>
      <c r="J370" s="359">
        <v>22</v>
      </c>
      <c r="K370" s="359">
        <v>27</v>
      </c>
      <c r="L370" s="359"/>
      <c r="M370" s="359"/>
      <c r="N370" s="359"/>
      <c r="O370" s="98">
        <f t="shared" si="213"/>
        <v>79</v>
      </c>
      <c r="P370" s="98">
        <f t="shared" si="214"/>
        <v>22</v>
      </c>
      <c r="Q370" s="98">
        <f t="shared" si="214"/>
        <v>27</v>
      </c>
      <c r="R370" s="98">
        <f t="shared" si="215"/>
        <v>128</v>
      </c>
      <c r="S370" s="360">
        <v>0.69</v>
      </c>
      <c r="T370" s="361">
        <v>79</v>
      </c>
      <c r="U370" s="360">
        <v>0.36</v>
      </c>
      <c r="V370" s="361">
        <v>0</v>
      </c>
      <c r="W370" s="360">
        <v>0</v>
      </c>
      <c r="X370" s="361">
        <v>0</v>
      </c>
      <c r="Y370" s="361">
        <v>0</v>
      </c>
      <c r="Z370" s="359"/>
      <c r="AA370" s="360"/>
      <c r="AB370" s="26">
        <f t="shared" si="216"/>
        <v>128</v>
      </c>
      <c r="AC370" s="88">
        <f t="shared" si="216"/>
        <v>0.69</v>
      </c>
      <c r="AD370" s="359">
        <v>19</v>
      </c>
      <c r="AE370" s="57">
        <f t="shared" si="217"/>
        <v>100</v>
      </c>
      <c r="AF370" s="359">
        <v>12</v>
      </c>
      <c r="AG370" s="359">
        <v>71</v>
      </c>
      <c r="AH370" s="359">
        <v>71</v>
      </c>
      <c r="AI370" s="359">
        <v>57</v>
      </c>
      <c r="AJ370" s="55"/>
      <c r="AK370" s="413"/>
      <c r="AL370" s="55"/>
      <c r="AM370" s="58"/>
      <c r="AN370" s="55"/>
      <c r="AO370" s="58"/>
      <c r="AP370" s="55">
        <v>5</v>
      </c>
      <c r="AQ370" s="58">
        <v>2</v>
      </c>
      <c r="AR370" s="98">
        <f t="shared" si="218"/>
        <v>5</v>
      </c>
      <c r="AS370" s="46">
        <f t="shared" si="218"/>
        <v>2</v>
      </c>
      <c r="AT370" s="360"/>
      <c r="AU370" s="360">
        <v>1.5</v>
      </c>
      <c r="AV370" s="360"/>
      <c r="AW370" s="360"/>
      <c r="AX370" s="100">
        <f t="shared" si="219"/>
        <v>1.5</v>
      </c>
      <c r="AY370" s="57">
        <f t="shared" si="220"/>
        <v>3.5</v>
      </c>
      <c r="AZ370" s="360"/>
      <c r="BA370" s="90">
        <f t="shared" si="221"/>
        <v>3.5</v>
      </c>
      <c r="BB370" s="361"/>
      <c r="BC370" s="360"/>
      <c r="BD370" s="360"/>
    </row>
    <row r="371" spans="1:56">
      <c r="A371" s="417" t="s">
        <v>502</v>
      </c>
      <c r="B371" s="74" t="s">
        <v>159</v>
      </c>
      <c r="C371" s="418" t="s">
        <v>518</v>
      </c>
      <c r="D371" s="440" t="s">
        <v>637</v>
      </c>
      <c r="E371" s="55">
        <v>17</v>
      </c>
      <c r="F371" s="419" t="s">
        <v>536</v>
      </c>
      <c r="G371" s="375">
        <v>56</v>
      </c>
      <c r="H371" s="375">
        <v>236</v>
      </c>
      <c r="I371" s="359">
        <v>79</v>
      </c>
      <c r="J371" s="359">
        <v>3</v>
      </c>
      <c r="K371" s="359">
        <v>9</v>
      </c>
      <c r="L371" s="359"/>
      <c r="M371" s="359"/>
      <c r="N371" s="359">
        <v>1</v>
      </c>
      <c r="O371" s="98">
        <f t="shared" si="213"/>
        <v>79</v>
      </c>
      <c r="P371" s="98">
        <f t="shared" si="214"/>
        <v>3</v>
      </c>
      <c r="Q371" s="98">
        <f t="shared" si="214"/>
        <v>10</v>
      </c>
      <c r="R371" s="98">
        <f t="shared" si="215"/>
        <v>92</v>
      </c>
      <c r="S371" s="360">
        <v>1.36</v>
      </c>
      <c r="T371" s="361">
        <v>79</v>
      </c>
      <c r="U371" s="360">
        <v>1.2</v>
      </c>
      <c r="V371" s="361">
        <v>0</v>
      </c>
      <c r="W371" s="360">
        <v>0</v>
      </c>
      <c r="X371" s="361">
        <v>0</v>
      </c>
      <c r="Y371" s="361">
        <v>0</v>
      </c>
      <c r="Z371" s="359">
        <v>64</v>
      </c>
      <c r="AA371" s="360">
        <v>5.17</v>
      </c>
      <c r="AB371" s="26">
        <f t="shared" si="216"/>
        <v>156</v>
      </c>
      <c r="AC371" s="88">
        <f t="shared" si="216"/>
        <v>6.53</v>
      </c>
      <c r="AD371" s="359">
        <v>56</v>
      </c>
      <c r="AE371" s="57">
        <f t="shared" si="217"/>
        <v>100</v>
      </c>
      <c r="AF371" s="359">
        <v>13</v>
      </c>
      <c r="AG371" s="359">
        <v>37</v>
      </c>
      <c r="AH371" s="359">
        <v>37</v>
      </c>
      <c r="AI371" s="359">
        <v>26</v>
      </c>
      <c r="AJ371" s="55"/>
      <c r="AK371" s="413"/>
      <c r="AL371" s="55"/>
      <c r="AM371" s="58"/>
      <c r="AN371" s="55"/>
      <c r="AO371" s="58"/>
      <c r="AP371" s="55">
        <v>2</v>
      </c>
      <c r="AQ371" s="58">
        <v>0</v>
      </c>
      <c r="AR371" s="98">
        <f t="shared" si="218"/>
        <v>2</v>
      </c>
      <c r="AS371" s="46">
        <f t="shared" si="218"/>
        <v>0</v>
      </c>
      <c r="AT371" s="360"/>
      <c r="AU371" s="360"/>
      <c r="AV371" s="360"/>
      <c r="AW371" s="360"/>
      <c r="AX371" s="100">
        <f t="shared" si="219"/>
        <v>0</v>
      </c>
      <c r="AY371" s="57">
        <f t="shared" si="220"/>
        <v>0</v>
      </c>
      <c r="AZ371" s="360"/>
      <c r="BA371" s="90">
        <f t="shared" si="221"/>
        <v>0</v>
      </c>
      <c r="BB371" s="361"/>
      <c r="BC371" s="360"/>
      <c r="BD371" s="360"/>
    </row>
    <row r="372" spans="1:56">
      <c r="A372" s="417" t="s">
        <v>502</v>
      </c>
      <c r="B372" s="74" t="s">
        <v>159</v>
      </c>
      <c r="C372" s="418" t="s">
        <v>518</v>
      </c>
      <c r="D372" s="440" t="s">
        <v>637</v>
      </c>
      <c r="E372" s="55">
        <v>18</v>
      </c>
      <c r="F372" s="419" t="s">
        <v>537</v>
      </c>
      <c r="G372" s="375">
        <v>267</v>
      </c>
      <c r="H372" s="375">
        <v>843</v>
      </c>
      <c r="I372" s="359">
        <v>4</v>
      </c>
      <c r="J372" s="359">
        <v>7</v>
      </c>
      <c r="K372" s="359">
        <v>0</v>
      </c>
      <c r="L372" s="359"/>
      <c r="M372" s="359"/>
      <c r="N372" s="359"/>
      <c r="O372" s="98">
        <f t="shared" si="213"/>
        <v>4</v>
      </c>
      <c r="P372" s="98">
        <f t="shared" si="214"/>
        <v>7</v>
      </c>
      <c r="Q372" s="98">
        <f t="shared" si="214"/>
        <v>0</v>
      </c>
      <c r="R372" s="98">
        <f t="shared" si="215"/>
        <v>11</v>
      </c>
      <c r="S372" s="360">
        <v>0.1</v>
      </c>
      <c r="T372" s="361">
        <v>4</v>
      </c>
      <c r="U372" s="360">
        <v>0.01</v>
      </c>
      <c r="V372" s="361">
        <v>0</v>
      </c>
      <c r="W372" s="360">
        <v>0</v>
      </c>
      <c r="X372" s="361">
        <v>0</v>
      </c>
      <c r="Y372" s="361">
        <v>0</v>
      </c>
      <c r="Z372" s="359">
        <v>13</v>
      </c>
      <c r="AA372" s="360">
        <v>0.1</v>
      </c>
      <c r="AB372" s="26">
        <f t="shared" si="216"/>
        <v>24</v>
      </c>
      <c r="AC372" s="88">
        <f t="shared" si="216"/>
        <v>0.2</v>
      </c>
      <c r="AD372" s="359">
        <v>24</v>
      </c>
      <c r="AE372" s="57">
        <f t="shared" si="217"/>
        <v>8.9887640449438209</v>
      </c>
      <c r="AF372" s="359"/>
      <c r="AG372" s="359">
        <v>10</v>
      </c>
      <c r="AH372" s="359">
        <v>10</v>
      </c>
      <c r="AI372" s="359">
        <v>10</v>
      </c>
      <c r="AJ372" s="55"/>
      <c r="AK372" s="413"/>
      <c r="AL372" s="55"/>
      <c r="AM372" s="58"/>
      <c r="AN372" s="55"/>
      <c r="AO372" s="58"/>
      <c r="AP372" s="55"/>
      <c r="AQ372" s="58"/>
      <c r="AR372" s="98">
        <f t="shared" si="218"/>
        <v>0</v>
      </c>
      <c r="AS372" s="46">
        <f t="shared" si="218"/>
        <v>0</v>
      </c>
      <c r="AT372" s="360"/>
      <c r="AU372" s="360"/>
      <c r="AV372" s="360"/>
      <c r="AW372" s="360"/>
      <c r="AX372" s="100">
        <f t="shared" si="219"/>
        <v>0</v>
      </c>
      <c r="AY372" s="57">
        <f t="shared" si="220"/>
        <v>0</v>
      </c>
      <c r="AZ372" s="360"/>
      <c r="BA372" s="90">
        <f t="shared" si="221"/>
        <v>0</v>
      </c>
      <c r="BB372" s="361"/>
      <c r="BC372" s="360"/>
      <c r="BD372" s="360"/>
    </row>
    <row r="373" spans="1:56">
      <c r="A373" s="417" t="s">
        <v>502</v>
      </c>
      <c r="B373" s="74" t="s">
        <v>159</v>
      </c>
      <c r="C373" s="418" t="s">
        <v>518</v>
      </c>
      <c r="D373" s="424" t="s">
        <v>539</v>
      </c>
      <c r="E373" s="55">
        <v>19</v>
      </c>
      <c r="F373" s="419" t="s">
        <v>539</v>
      </c>
      <c r="G373" s="375">
        <v>198</v>
      </c>
      <c r="H373" s="375">
        <v>625</v>
      </c>
      <c r="I373" s="359">
        <v>37</v>
      </c>
      <c r="J373" s="359">
        <v>0</v>
      </c>
      <c r="K373" s="359">
        <v>222</v>
      </c>
      <c r="L373" s="359">
        <v>1</v>
      </c>
      <c r="M373" s="359"/>
      <c r="N373" s="359">
        <v>5</v>
      </c>
      <c r="O373" s="98">
        <f t="shared" si="213"/>
        <v>38</v>
      </c>
      <c r="P373" s="98">
        <f t="shared" si="214"/>
        <v>0</v>
      </c>
      <c r="Q373" s="98">
        <f t="shared" si="214"/>
        <v>227</v>
      </c>
      <c r="R373" s="98">
        <f t="shared" si="215"/>
        <v>265</v>
      </c>
      <c r="S373" s="360">
        <v>6.4</v>
      </c>
      <c r="T373" s="361">
        <v>33</v>
      </c>
      <c r="U373" s="360"/>
      <c r="V373" s="361">
        <v>5</v>
      </c>
      <c r="W373" s="360"/>
      <c r="X373" s="361">
        <v>0</v>
      </c>
      <c r="Y373" s="361">
        <v>0</v>
      </c>
      <c r="Z373" s="359">
        <v>312</v>
      </c>
      <c r="AA373" s="360">
        <v>242.14</v>
      </c>
      <c r="AB373" s="26">
        <f t="shared" si="216"/>
        <v>577</v>
      </c>
      <c r="AC373" s="88">
        <f t="shared" si="216"/>
        <v>248.54</v>
      </c>
      <c r="AD373" s="359">
        <v>198</v>
      </c>
      <c r="AE373" s="57">
        <f t="shared" si="217"/>
        <v>100</v>
      </c>
      <c r="AF373" s="359">
        <v>14</v>
      </c>
      <c r="AG373" s="359">
        <v>4</v>
      </c>
      <c r="AH373" s="359">
        <v>4</v>
      </c>
      <c r="AI373" s="359"/>
      <c r="AJ373" s="359"/>
      <c r="AK373" s="363"/>
      <c r="AL373" s="359"/>
      <c r="AM373" s="360"/>
      <c r="AN373" s="359">
        <v>24</v>
      </c>
      <c r="AO373" s="360">
        <v>2.4300000000000002</v>
      </c>
      <c r="AP373" s="359">
        <v>183</v>
      </c>
      <c r="AQ373" s="360">
        <v>9.0500000000000007</v>
      </c>
      <c r="AR373" s="98">
        <f t="shared" si="218"/>
        <v>207</v>
      </c>
      <c r="AS373" s="46">
        <f t="shared" si="218"/>
        <v>11.48</v>
      </c>
      <c r="AT373" s="360">
        <v>9.65</v>
      </c>
      <c r="AU373" s="360">
        <v>1.1499999999999999</v>
      </c>
      <c r="AV373" s="360">
        <v>3.77</v>
      </c>
      <c r="AW373" s="360">
        <v>85.3</v>
      </c>
      <c r="AX373" s="100">
        <f t="shared" si="219"/>
        <v>99.87</v>
      </c>
      <c r="AY373" s="57">
        <f t="shared" si="220"/>
        <v>111.35000000000001</v>
      </c>
      <c r="AZ373" s="360">
        <v>68.53</v>
      </c>
      <c r="BA373" s="90">
        <f t="shared" si="221"/>
        <v>179.88</v>
      </c>
      <c r="BB373" s="361"/>
      <c r="BC373" s="360"/>
      <c r="BD373" s="360"/>
    </row>
    <row r="374" spans="1:56">
      <c r="A374" s="417" t="s">
        <v>502</v>
      </c>
      <c r="B374" s="74" t="s">
        <v>159</v>
      </c>
      <c r="C374" s="418" t="s">
        <v>518</v>
      </c>
      <c r="D374" s="424" t="s">
        <v>540</v>
      </c>
      <c r="E374" s="55">
        <v>20</v>
      </c>
      <c r="F374" s="419" t="s">
        <v>540</v>
      </c>
      <c r="G374" s="375">
        <v>175</v>
      </c>
      <c r="H374" s="375">
        <v>553</v>
      </c>
      <c r="I374" s="359">
        <v>32</v>
      </c>
      <c r="J374" s="359">
        <v>5</v>
      </c>
      <c r="K374" s="359">
        <v>385</v>
      </c>
      <c r="L374" s="359">
        <v>6</v>
      </c>
      <c r="M374" s="359">
        <v>3</v>
      </c>
      <c r="N374" s="359">
        <v>2</v>
      </c>
      <c r="O374" s="98">
        <f t="shared" si="213"/>
        <v>38</v>
      </c>
      <c r="P374" s="98">
        <f t="shared" si="214"/>
        <v>8</v>
      </c>
      <c r="Q374" s="98">
        <f t="shared" si="214"/>
        <v>387</v>
      </c>
      <c r="R374" s="98">
        <f t="shared" si="215"/>
        <v>433</v>
      </c>
      <c r="S374" s="360">
        <v>3.05</v>
      </c>
      <c r="T374" s="361">
        <v>15</v>
      </c>
      <c r="U374" s="360">
        <v>0.26</v>
      </c>
      <c r="V374" s="361">
        <v>23</v>
      </c>
      <c r="W374" s="360">
        <v>0.28999999999999998</v>
      </c>
      <c r="X374" s="361">
        <v>0</v>
      </c>
      <c r="Y374" s="361">
        <v>0</v>
      </c>
      <c r="Z374" s="359">
        <v>116</v>
      </c>
      <c r="AA374" s="360">
        <v>5.15</v>
      </c>
      <c r="AB374" s="26">
        <f t="shared" si="216"/>
        <v>549</v>
      </c>
      <c r="AC374" s="88">
        <f t="shared" si="216"/>
        <v>8.1999999999999993</v>
      </c>
      <c r="AD374" s="359">
        <v>175</v>
      </c>
      <c r="AE374" s="57">
        <f t="shared" si="217"/>
        <v>100</v>
      </c>
      <c r="AF374" s="359">
        <v>15</v>
      </c>
      <c r="AG374" s="359">
        <v>336</v>
      </c>
      <c r="AH374" s="359">
        <v>323</v>
      </c>
      <c r="AI374" s="359">
        <v>297</v>
      </c>
      <c r="AJ374" s="359">
        <v>164</v>
      </c>
      <c r="AK374" s="363">
        <v>0.89</v>
      </c>
      <c r="AL374" s="359"/>
      <c r="AM374" s="360"/>
      <c r="AN374" s="359">
        <v>13</v>
      </c>
      <c r="AO374" s="360">
        <v>1.6</v>
      </c>
      <c r="AP374" s="359">
        <v>36</v>
      </c>
      <c r="AQ374" s="360">
        <v>4.7</v>
      </c>
      <c r="AR374" s="98">
        <f t="shared" si="218"/>
        <v>213</v>
      </c>
      <c r="AS374" s="46">
        <f t="shared" si="218"/>
        <v>7.19</v>
      </c>
      <c r="AT374" s="360">
        <v>37</v>
      </c>
      <c r="AU374" s="360">
        <v>1.62</v>
      </c>
      <c r="AV374" s="360">
        <v>5.4</v>
      </c>
      <c r="AW374" s="360">
        <v>9.8000000000000007</v>
      </c>
      <c r="AX374" s="100">
        <f t="shared" si="219"/>
        <v>53.819999999999993</v>
      </c>
      <c r="AY374" s="57">
        <f t="shared" si="220"/>
        <v>61.009999999999991</v>
      </c>
      <c r="AZ374" s="360">
        <v>18.600000000000001</v>
      </c>
      <c r="BA374" s="90">
        <f t="shared" si="221"/>
        <v>79.609999999999985</v>
      </c>
      <c r="BB374" s="361">
        <v>1</v>
      </c>
      <c r="BC374" s="360">
        <v>1.02</v>
      </c>
      <c r="BD374" s="360">
        <v>0</v>
      </c>
    </row>
    <row r="375" spans="1:56" ht="17.25" thickBot="1">
      <c r="A375" s="417" t="s">
        <v>502</v>
      </c>
      <c r="B375" s="74" t="s">
        <v>159</v>
      </c>
      <c r="C375" s="418" t="s">
        <v>518</v>
      </c>
      <c r="D375" s="424" t="s">
        <v>541</v>
      </c>
      <c r="E375" s="55">
        <v>21</v>
      </c>
      <c r="F375" s="419" t="s">
        <v>541</v>
      </c>
      <c r="G375" s="375">
        <v>216</v>
      </c>
      <c r="H375" s="375">
        <v>682</v>
      </c>
      <c r="I375" s="359">
        <v>176</v>
      </c>
      <c r="J375" s="359">
        <v>1</v>
      </c>
      <c r="K375" s="359">
        <v>43</v>
      </c>
      <c r="L375" s="359">
        <v>0</v>
      </c>
      <c r="M375" s="359">
        <v>0</v>
      </c>
      <c r="N375" s="359">
        <v>0</v>
      </c>
      <c r="O375" s="98">
        <f t="shared" si="213"/>
        <v>176</v>
      </c>
      <c r="P375" s="98">
        <f t="shared" si="214"/>
        <v>1</v>
      </c>
      <c r="Q375" s="98">
        <f t="shared" si="214"/>
        <v>43</v>
      </c>
      <c r="R375" s="98">
        <f t="shared" si="215"/>
        <v>220</v>
      </c>
      <c r="S375" s="360">
        <v>0.56999999999999995</v>
      </c>
      <c r="T375" s="361">
        <v>176</v>
      </c>
      <c r="U375" s="360">
        <v>0.26</v>
      </c>
      <c r="V375" s="361">
        <v>0</v>
      </c>
      <c r="W375" s="360">
        <v>0</v>
      </c>
      <c r="X375" s="361">
        <v>0</v>
      </c>
      <c r="Y375" s="361">
        <v>0</v>
      </c>
      <c r="Z375" s="359">
        <v>228</v>
      </c>
      <c r="AA375" s="360">
        <v>32.54</v>
      </c>
      <c r="AB375" s="26">
        <f t="shared" si="216"/>
        <v>448</v>
      </c>
      <c r="AC375" s="88">
        <f t="shared" si="216"/>
        <v>33.11</v>
      </c>
      <c r="AD375" s="359">
        <v>203</v>
      </c>
      <c r="AE375" s="57">
        <f t="shared" si="217"/>
        <v>93.981481481481481</v>
      </c>
      <c r="AF375" s="359"/>
      <c r="AG375" s="359">
        <v>46</v>
      </c>
      <c r="AH375" s="359">
        <v>46</v>
      </c>
      <c r="AI375" s="359">
        <v>42</v>
      </c>
      <c r="AJ375" s="359">
        <v>40</v>
      </c>
      <c r="AK375" s="363">
        <v>0.25</v>
      </c>
      <c r="AL375" s="359"/>
      <c r="AM375" s="360"/>
      <c r="AN375" s="359">
        <v>4</v>
      </c>
      <c r="AO375" s="360">
        <v>0.42</v>
      </c>
      <c r="AP375" s="359">
        <v>58</v>
      </c>
      <c r="AQ375" s="360">
        <v>16.399999999999999</v>
      </c>
      <c r="AR375" s="98">
        <f t="shared" si="218"/>
        <v>102</v>
      </c>
      <c r="AS375" s="46">
        <f t="shared" si="218"/>
        <v>17.07</v>
      </c>
      <c r="AT375" s="360">
        <v>0.64</v>
      </c>
      <c r="AU375" s="360">
        <v>0</v>
      </c>
      <c r="AV375" s="360">
        <v>0</v>
      </c>
      <c r="AW375" s="360">
        <v>0.26</v>
      </c>
      <c r="AX375" s="100">
        <f t="shared" si="219"/>
        <v>0.9</v>
      </c>
      <c r="AY375" s="57">
        <f t="shared" si="220"/>
        <v>17.97</v>
      </c>
      <c r="AZ375" s="360">
        <v>0</v>
      </c>
      <c r="BA375" s="90">
        <f t="shared" si="221"/>
        <v>17.97</v>
      </c>
      <c r="BB375" s="361">
        <v>0</v>
      </c>
      <c r="BC375" s="360">
        <v>0</v>
      </c>
      <c r="BD375" s="360">
        <v>0</v>
      </c>
    </row>
    <row r="376" spans="1:56" s="180" customFormat="1" ht="17.25" thickBot="1">
      <c r="A376" s="458" t="s">
        <v>164</v>
      </c>
      <c r="B376" s="459"/>
      <c r="C376" s="152"/>
      <c r="D376" s="157"/>
      <c r="E376" s="152">
        <v>21</v>
      </c>
      <c r="F376" s="152"/>
      <c r="G376" s="153">
        <f>SUM(G355:G375)</f>
        <v>8126</v>
      </c>
      <c r="H376" s="153">
        <f>SUM(H355:H375)</f>
        <v>25827</v>
      </c>
      <c r="I376" s="157">
        <f t="shared" ref="I376:AM376" si="222">SUM(I355:I375)</f>
        <v>3326</v>
      </c>
      <c r="J376" s="157">
        <f t="shared" si="222"/>
        <v>197</v>
      </c>
      <c r="K376" s="157">
        <f t="shared" si="222"/>
        <v>2185</v>
      </c>
      <c r="L376" s="181">
        <f t="shared" si="222"/>
        <v>23</v>
      </c>
      <c r="M376" s="181">
        <f t="shared" si="222"/>
        <v>34</v>
      </c>
      <c r="N376" s="181">
        <f t="shared" si="222"/>
        <v>34</v>
      </c>
      <c r="O376" s="157">
        <f t="shared" si="222"/>
        <v>3349</v>
      </c>
      <c r="P376" s="157">
        <f t="shared" si="222"/>
        <v>231</v>
      </c>
      <c r="Q376" s="157">
        <f t="shared" si="222"/>
        <v>2219</v>
      </c>
      <c r="R376" s="157">
        <f t="shared" si="222"/>
        <v>5799</v>
      </c>
      <c r="S376" s="158">
        <f t="shared" si="222"/>
        <v>96.12</v>
      </c>
      <c r="T376" s="182">
        <f t="shared" si="222"/>
        <v>3113</v>
      </c>
      <c r="U376" s="158">
        <f t="shared" si="222"/>
        <v>23.620000000000005</v>
      </c>
      <c r="V376" s="182">
        <f t="shared" si="222"/>
        <v>237</v>
      </c>
      <c r="W376" s="158">
        <f t="shared" si="222"/>
        <v>13.859999999999998</v>
      </c>
      <c r="X376" s="182">
        <f t="shared" si="222"/>
        <v>0</v>
      </c>
      <c r="Y376" s="182">
        <f t="shared" si="222"/>
        <v>0</v>
      </c>
      <c r="Z376" s="157">
        <f t="shared" si="222"/>
        <v>6564</v>
      </c>
      <c r="AA376" s="158">
        <f t="shared" si="222"/>
        <v>1281.5</v>
      </c>
      <c r="AB376" s="182">
        <f t="shared" si="222"/>
        <v>12363</v>
      </c>
      <c r="AC376" s="158">
        <f t="shared" si="222"/>
        <v>1377.6200000000001</v>
      </c>
      <c r="AD376" s="157">
        <f t="shared" si="222"/>
        <v>7527</v>
      </c>
      <c r="AE376" s="35">
        <f>AD376/G376*100</f>
        <v>92.628599556977605</v>
      </c>
      <c r="AF376" s="157">
        <v>15</v>
      </c>
      <c r="AG376" s="157">
        <f t="shared" si="222"/>
        <v>1902</v>
      </c>
      <c r="AH376" s="157">
        <f t="shared" si="222"/>
        <v>1851</v>
      </c>
      <c r="AI376" s="157">
        <f t="shared" si="222"/>
        <v>1061</v>
      </c>
      <c r="AJ376" s="157">
        <f t="shared" si="222"/>
        <v>316</v>
      </c>
      <c r="AK376" s="157">
        <f t="shared" si="222"/>
        <v>1.7050000000000001</v>
      </c>
      <c r="AL376" s="157">
        <f t="shared" si="222"/>
        <v>0</v>
      </c>
      <c r="AM376" s="157">
        <f t="shared" si="222"/>
        <v>0</v>
      </c>
      <c r="AN376" s="157">
        <f t="shared" ref="AN376:BD376" si="223">SUM(AN355:AN375)</f>
        <v>81</v>
      </c>
      <c r="AO376" s="158">
        <f t="shared" si="223"/>
        <v>8.5499999999999989</v>
      </c>
      <c r="AP376" s="157">
        <f t="shared" si="223"/>
        <v>942</v>
      </c>
      <c r="AQ376" s="158">
        <f t="shared" si="223"/>
        <v>111.22</v>
      </c>
      <c r="AR376" s="157">
        <f t="shared" si="223"/>
        <v>1339</v>
      </c>
      <c r="AS376" s="158">
        <f t="shared" si="223"/>
        <v>121.47500000000002</v>
      </c>
      <c r="AT376" s="158">
        <f t="shared" si="223"/>
        <v>164.63369</v>
      </c>
      <c r="AU376" s="158">
        <f t="shared" si="223"/>
        <v>552.15</v>
      </c>
      <c r="AV376" s="158">
        <f t="shared" si="223"/>
        <v>53.96</v>
      </c>
      <c r="AW376" s="158">
        <f t="shared" si="223"/>
        <v>1073.4399999999998</v>
      </c>
      <c r="AX376" s="158">
        <f t="shared" si="223"/>
        <v>1844.1836900000001</v>
      </c>
      <c r="AY376" s="158">
        <f t="shared" si="223"/>
        <v>1965.65869</v>
      </c>
      <c r="AZ376" s="158">
        <f t="shared" si="223"/>
        <v>3379.5</v>
      </c>
      <c r="BA376" s="158">
        <f t="shared" si="223"/>
        <v>5345.1586900000002</v>
      </c>
      <c r="BB376" s="182">
        <f t="shared" si="223"/>
        <v>42</v>
      </c>
      <c r="BC376" s="158">
        <f t="shared" si="223"/>
        <v>45.1</v>
      </c>
      <c r="BD376" s="183">
        <f t="shared" si="223"/>
        <v>0</v>
      </c>
    </row>
    <row r="377" spans="1:56">
      <c r="A377" s="434" t="s">
        <v>502</v>
      </c>
      <c r="B377" s="431" t="s">
        <v>165</v>
      </c>
      <c r="C377" s="432" t="s">
        <v>542</v>
      </c>
      <c r="D377" s="427" t="s">
        <v>543</v>
      </c>
      <c r="E377" s="44">
        <v>1</v>
      </c>
      <c r="F377" s="441" t="s">
        <v>544</v>
      </c>
      <c r="G377" s="375">
        <v>178</v>
      </c>
      <c r="H377" s="375">
        <v>625</v>
      </c>
      <c r="I377" s="359">
        <v>131</v>
      </c>
      <c r="J377" s="359">
        <v>56</v>
      </c>
      <c r="K377" s="359">
        <v>23</v>
      </c>
      <c r="L377" s="359">
        <v>0</v>
      </c>
      <c r="M377" s="359">
        <v>0</v>
      </c>
      <c r="N377" s="359">
        <v>0</v>
      </c>
      <c r="O377" s="98">
        <f t="shared" ref="O377:O385" si="224">I377+L377</f>
        <v>131</v>
      </c>
      <c r="P377" s="98">
        <f t="shared" ref="P377:Q385" si="225">M377+J377</f>
        <v>56</v>
      </c>
      <c r="Q377" s="98">
        <f t="shared" si="225"/>
        <v>23</v>
      </c>
      <c r="R377" s="98">
        <f t="shared" ref="R377:R385" si="226">SUM(O377:Q377)</f>
        <v>210</v>
      </c>
      <c r="S377" s="360">
        <v>8.8000000000000007</v>
      </c>
      <c r="T377" s="361">
        <v>131</v>
      </c>
      <c r="U377" s="360">
        <v>6.1</v>
      </c>
      <c r="V377" s="361">
        <v>0</v>
      </c>
      <c r="W377" s="360">
        <v>0</v>
      </c>
      <c r="X377" s="361">
        <v>0</v>
      </c>
      <c r="Y377" s="361">
        <v>0</v>
      </c>
      <c r="Z377" s="359">
        <v>132</v>
      </c>
      <c r="AA377" s="360">
        <v>123.25</v>
      </c>
      <c r="AB377" s="26">
        <f t="shared" ref="AB377:AC385" si="227">Z377+R377</f>
        <v>342</v>
      </c>
      <c r="AC377" s="88">
        <f t="shared" si="227"/>
        <v>132.05000000000001</v>
      </c>
      <c r="AD377" s="359">
        <v>178</v>
      </c>
      <c r="AE377" s="57">
        <f t="shared" ref="AE377:AE385" si="228">AD377/G377*100</f>
        <v>100</v>
      </c>
      <c r="AF377" s="43">
        <v>1</v>
      </c>
      <c r="AG377" s="359"/>
      <c r="AH377" s="359"/>
      <c r="AI377" s="359"/>
      <c r="AJ377" s="359"/>
      <c r="AK377" s="363"/>
      <c r="AL377" s="359">
        <v>0</v>
      </c>
      <c r="AM377" s="360">
        <v>0</v>
      </c>
      <c r="AN377" s="359">
        <v>0</v>
      </c>
      <c r="AO377" s="360">
        <v>0</v>
      </c>
      <c r="AP377" s="359">
        <v>0</v>
      </c>
      <c r="AQ377" s="360">
        <v>0</v>
      </c>
      <c r="AR377" s="98">
        <f t="shared" ref="AR377:AS385" si="229">AP377+AN377+AL377+AJ377</f>
        <v>0</v>
      </c>
      <c r="AS377" s="46">
        <f t="shared" si="229"/>
        <v>0</v>
      </c>
      <c r="AT377" s="360">
        <v>0</v>
      </c>
      <c r="AU377" s="360">
        <v>313.20999999999998</v>
      </c>
      <c r="AV377" s="360">
        <v>8</v>
      </c>
      <c r="AW377" s="360">
        <v>127</v>
      </c>
      <c r="AX377" s="100">
        <f t="shared" ref="AX377:AX385" si="230">SUM(AT377:AW377)</f>
        <v>448.21</v>
      </c>
      <c r="AY377" s="57">
        <f t="shared" ref="AY377:AY385" si="231">AX377+AS377</f>
        <v>448.21</v>
      </c>
      <c r="AZ377" s="360">
        <v>327.20999999999998</v>
      </c>
      <c r="BA377" s="90">
        <f t="shared" ref="BA377:BA385" si="232">AZ377+AY377</f>
        <v>775.42</v>
      </c>
      <c r="BB377" s="361">
        <v>0</v>
      </c>
      <c r="BC377" s="360">
        <v>0</v>
      </c>
      <c r="BD377" s="360">
        <v>0</v>
      </c>
    </row>
    <row r="378" spans="1:56">
      <c r="A378" s="434" t="s">
        <v>502</v>
      </c>
      <c r="B378" s="431" t="s">
        <v>165</v>
      </c>
      <c r="C378" s="432" t="s">
        <v>542</v>
      </c>
      <c r="D378" s="427" t="s">
        <v>543</v>
      </c>
      <c r="E378" s="44">
        <v>2</v>
      </c>
      <c r="F378" s="441" t="s">
        <v>545</v>
      </c>
      <c r="G378" s="375">
        <v>621</v>
      </c>
      <c r="H378" s="375">
        <v>2181</v>
      </c>
      <c r="I378" s="359">
        <v>539</v>
      </c>
      <c r="J378" s="359">
        <v>67</v>
      </c>
      <c r="K378" s="359">
        <v>214</v>
      </c>
      <c r="L378" s="359">
        <v>1</v>
      </c>
      <c r="M378" s="359">
        <v>0</v>
      </c>
      <c r="N378" s="359">
        <v>0</v>
      </c>
      <c r="O378" s="98">
        <f t="shared" si="224"/>
        <v>540</v>
      </c>
      <c r="P378" s="98">
        <f t="shared" si="225"/>
        <v>67</v>
      </c>
      <c r="Q378" s="98">
        <f t="shared" si="225"/>
        <v>214</v>
      </c>
      <c r="R378" s="98">
        <f t="shared" si="226"/>
        <v>821</v>
      </c>
      <c r="S378" s="360">
        <v>21.01</v>
      </c>
      <c r="T378" s="361">
        <v>540</v>
      </c>
      <c r="U378" s="360">
        <v>13.91</v>
      </c>
      <c r="V378" s="361">
        <v>0</v>
      </c>
      <c r="W378" s="360">
        <v>0</v>
      </c>
      <c r="X378" s="361">
        <v>0</v>
      </c>
      <c r="Y378" s="361">
        <v>0</v>
      </c>
      <c r="Z378" s="359">
        <v>192</v>
      </c>
      <c r="AA378" s="360">
        <v>65.5</v>
      </c>
      <c r="AB378" s="26">
        <f t="shared" si="227"/>
        <v>1013</v>
      </c>
      <c r="AC378" s="88">
        <f t="shared" si="227"/>
        <v>86.51</v>
      </c>
      <c r="AD378" s="359">
        <v>620</v>
      </c>
      <c r="AE378" s="57">
        <f t="shared" si="228"/>
        <v>99.838969404186798</v>
      </c>
      <c r="AF378" s="43"/>
      <c r="AG378" s="359"/>
      <c r="AH378" s="359"/>
      <c r="AI378" s="359"/>
      <c r="AJ378" s="359"/>
      <c r="AK378" s="363"/>
      <c r="AL378" s="359">
        <v>0</v>
      </c>
      <c r="AM378" s="360">
        <v>0</v>
      </c>
      <c r="AN378" s="359">
        <v>0</v>
      </c>
      <c r="AO378" s="360">
        <v>0</v>
      </c>
      <c r="AP378" s="359">
        <v>0</v>
      </c>
      <c r="AQ378" s="360">
        <v>0</v>
      </c>
      <c r="AR378" s="98">
        <f t="shared" si="229"/>
        <v>0</v>
      </c>
      <c r="AS378" s="46">
        <f t="shared" si="229"/>
        <v>0</v>
      </c>
      <c r="AT378" s="360">
        <v>0</v>
      </c>
      <c r="AU378" s="360">
        <v>0</v>
      </c>
      <c r="AV378" s="360">
        <v>0</v>
      </c>
      <c r="AW378" s="360">
        <v>0</v>
      </c>
      <c r="AX378" s="100">
        <f t="shared" si="230"/>
        <v>0</v>
      </c>
      <c r="AY378" s="57">
        <f t="shared" si="231"/>
        <v>0</v>
      </c>
      <c r="AZ378" s="360">
        <v>0</v>
      </c>
      <c r="BA378" s="90">
        <f t="shared" si="232"/>
        <v>0</v>
      </c>
      <c r="BB378" s="361">
        <v>0</v>
      </c>
      <c r="BC378" s="360">
        <v>0</v>
      </c>
      <c r="BD378" s="360">
        <v>0</v>
      </c>
    </row>
    <row r="379" spans="1:56">
      <c r="A379" s="434" t="s">
        <v>502</v>
      </c>
      <c r="B379" s="431" t="s">
        <v>165</v>
      </c>
      <c r="C379" s="432" t="s">
        <v>542</v>
      </c>
      <c r="D379" s="427" t="s">
        <v>623</v>
      </c>
      <c r="E379" s="44">
        <v>3</v>
      </c>
      <c r="F379" s="441" t="s">
        <v>546</v>
      </c>
      <c r="G379" s="375">
        <v>642</v>
      </c>
      <c r="H379" s="375">
        <v>2255</v>
      </c>
      <c r="I379" s="359">
        <v>70</v>
      </c>
      <c r="J379" s="359">
        <v>0</v>
      </c>
      <c r="K379" s="359">
        <v>28</v>
      </c>
      <c r="L379" s="387"/>
      <c r="M379" s="387"/>
      <c r="N379" s="387"/>
      <c r="O379" s="98">
        <f t="shared" si="224"/>
        <v>70</v>
      </c>
      <c r="P379" s="98">
        <f t="shared" si="225"/>
        <v>0</v>
      </c>
      <c r="Q379" s="98">
        <f t="shared" si="225"/>
        <v>28</v>
      </c>
      <c r="R379" s="98">
        <f t="shared" si="226"/>
        <v>98</v>
      </c>
      <c r="S379" s="360">
        <v>8.94</v>
      </c>
      <c r="T379" s="361">
        <v>11</v>
      </c>
      <c r="U379" s="360">
        <v>0.06</v>
      </c>
      <c r="V379" s="361">
        <v>59</v>
      </c>
      <c r="W379" s="360">
        <v>8.8800000000000008</v>
      </c>
      <c r="X379" s="361">
        <v>0</v>
      </c>
      <c r="Y379" s="361">
        <v>0</v>
      </c>
      <c r="Z379" s="359">
        <v>63</v>
      </c>
      <c r="AA379" s="360">
        <v>0.04</v>
      </c>
      <c r="AB379" s="26">
        <f t="shared" si="227"/>
        <v>161</v>
      </c>
      <c r="AC379" s="88">
        <f t="shared" si="227"/>
        <v>8.9799999999999986</v>
      </c>
      <c r="AD379" s="359">
        <v>93</v>
      </c>
      <c r="AE379" s="57">
        <f t="shared" si="228"/>
        <v>14.485981308411214</v>
      </c>
      <c r="AF379" s="43"/>
      <c r="AG379" s="359"/>
      <c r="AH379" s="359"/>
      <c r="AI379" s="359"/>
      <c r="AJ379" s="359"/>
      <c r="AK379" s="363"/>
      <c r="AL379" s="359"/>
      <c r="AM379" s="360"/>
      <c r="AN379" s="387"/>
      <c r="AO379" s="388"/>
      <c r="AP379" s="387">
        <v>3</v>
      </c>
      <c r="AQ379" s="388">
        <v>3.1</v>
      </c>
      <c r="AR379" s="98">
        <f t="shared" si="229"/>
        <v>3</v>
      </c>
      <c r="AS379" s="46">
        <f t="shared" si="229"/>
        <v>3.1</v>
      </c>
      <c r="AT379" s="388">
        <v>4.6399999999999997</v>
      </c>
      <c r="AU379" s="388">
        <v>0</v>
      </c>
      <c r="AV379" s="388">
        <v>0</v>
      </c>
      <c r="AW379" s="388">
        <v>1.48</v>
      </c>
      <c r="AX379" s="100">
        <f t="shared" si="230"/>
        <v>6.1199999999999992</v>
      </c>
      <c r="AY379" s="57">
        <f t="shared" si="231"/>
        <v>9.2199999999999989</v>
      </c>
      <c r="AZ379" s="388">
        <v>25.04</v>
      </c>
      <c r="BA379" s="90">
        <f t="shared" si="232"/>
        <v>34.26</v>
      </c>
      <c r="BB379" s="361"/>
      <c r="BC379" s="360"/>
      <c r="BD379" s="360"/>
    </row>
    <row r="380" spans="1:56">
      <c r="A380" s="434" t="s">
        <v>502</v>
      </c>
      <c r="B380" s="431" t="s">
        <v>165</v>
      </c>
      <c r="C380" s="432" t="s">
        <v>542</v>
      </c>
      <c r="D380" s="427" t="s">
        <v>547</v>
      </c>
      <c r="E380" s="44">
        <v>4</v>
      </c>
      <c r="F380" s="441" t="s">
        <v>548</v>
      </c>
      <c r="G380" s="375">
        <v>607</v>
      </c>
      <c r="H380" s="375">
        <v>2131</v>
      </c>
      <c r="I380" s="359">
        <v>80</v>
      </c>
      <c r="J380" s="359">
        <v>24</v>
      </c>
      <c r="K380" s="359">
        <v>4</v>
      </c>
      <c r="L380" s="359">
        <v>5</v>
      </c>
      <c r="M380" s="359">
        <v>0</v>
      </c>
      <c r="N380" s="359">
        <v>0</v>
      </c>
      <c r="O380" s="98">
        <f t="shared" si="224"/>
        <v>85</v>
      </c>
      <c r="P380" s="98">
        <f t="shared" si="225"/>
        <v>24</v>
      </c>
      <c r="Q380" s="98">
        <f t="shared" si="225"/>
        <v>4</v>
      </c>
      <c r="R380" s="98">
        <f t="shared" si="226"/>
        <v>113</v>
      </c>
      <c r="S380" s="360">
        <v>1.26</v>
      </c>
      <c r="T380" s="361">
        <v>12</v>
      </c>
      <c r="U380" s="360">
        <v>0</v>
      </c>
      <c r="V380" s="361">
        <v>73</v>
      </c>
      <c r="W380" s="360">
        <v>0.32</v>
      </c>
      <c r="X380" s="361">
        <v>0</v>
      </c>
      <c r="Y380" s="361">
        <v>0</v>
      </c>
      <c r="Z380" s="359">
        <v>226</v>
      </c>
      <c r="AA380" s="360">
        <v>54.95</v>
      </c>
      <c r="AB380" s="26">
        <f t="shared" si="227"/>
        <v>339</v>
      </c>
      <c r="AC380" s="88">
        <f t="shared" si="227"/>
        <v>56.21</v>
      </c>
      <c r="AD380" s="359">
        <v>383</v>
      </c>
      <c r="AE380" s="57">
        <f t="shared" si="228"/>
        <v>63.097199341021415</v>
      </c>
      <c r="AF380" s="43"/>
      <c r="AG380" s="359"/>
      <c r="AH380" s="359"/>
      <c r="AI380" s="359"/>
      <c r="AJ380" s="359">
        <v>20</v>
      </c>
      <c r="AK380" s="363">
        <v>0.1</v>
      </c>
      <c r="AL380" s="359">
        <v>0</v>
      </c>
      <c r="AM380" s="360">
        <v>0</v>
      </c>
      <c r="AN380" s="359">
        <v>0</v>
      </c>
      <c r="AO380" s="360">
        <v>0</v>
      </c>
      <c r="AP380" s="359">
        <v>1</v>
      </c>
      <c r="AQ380" s="360">
        <v>0.75</v>
      </c>
      <c r="AR380" s="98">
        <f t="shared" si="229"/>
        <v>21</v>
      </c>
      <c r="AS380" s="46">
        <f t="shared" si="229"/>
        <v>0.85</v>
      </c>
      <c r="AT380" s="360">
        <v>2.75</v>
      </c>
      <c r="AU380" s="360">
        <v>0</v>
      </c>
      <c r="AV380" s="360">
        <v>0</v>
      </c>
      <c r="AW380" s="360">
        <v>11.7</v>
      </c>
      <c r="AX380" s="100">
        <f t="shared" si="230"/>
        <v>14.45</v>
      </c>
      <c r="AY380" s="57">
        <f t="shared" si="231"/>
        <v>15.299999999999999</v>
      </c>
      <c r="AZ380" s="360">
        <v>16.47</v>
      </c>
      <c r="BA380" s="90">
        <f t="shared" si="232"/>
        <v>31.769999999999996</v>
      </c>
      <c r="BB380" s="361"/>
      <c r="BC380" s="360"/>
      <c r="BD380" s="360"/>
    </row>
    <row r="381" spans="1:56">
      <c r="A381" s="434" t="s">
        <v>502</v>
      </c>
      <c r="B381" s="431" t="s">
        <v>165</v>
      </c>
      <c r="C381" s="432" t="s">
        <v>542</v>
      </c>
      <c r="D381" s="427" t="s">
        <v>547</v>
      </c>
      <c r="E381" s="44">
        <v>5</v>
      </c>
      <c r="F381" s="441" t="s">
        <v>549</v>
      </c>
      <c r="G381" s="375">
        <v>467</v>
      </c>
      <c r="H381" s="375">
        <v>1639</v>
      </c>
      <c r="I381" s="361">
        <v>52</v>
      </c>
      <c r="J381" s="361">
        <v>84</v>
      </c>
      <c r="K381" s="361">
        <v>4</v>
      </c>
      <c r="L381" s="359">
        <v>0</v>
      </c>
      <c r="M381" s="359">
        <v>2</v>
      </c>
      <c r="N381" s="359">
        <v>0</v>
      </c>
      <c r="O381" s="98">
        <f t="shared" si="224"/>
        <v>52</v>
      </c>
      <c r="P381" s="98">
        <f t="shared" si="225"/>
        <v>86</v>
      </c>
      <c r="Q381" s="98">
        <f t="shared" si="225"/>
        <v>4</v>
      </c>
      <c r="R381" s="98">
        <f t="shared" si="226"/>
        <v>142</v>
      </c>
      <c r="S381" s="360">
        <v>0.92</v>
      </c>
      <c r="T381" s="361">
        <v>13</v>
      </c>
      <c r="U381" s="360">
        <v>0</v>
      </c>
      <c r="V381" s="361">
        <v>39</v>
      </c>
      <c r="W381" s="360">
        <v>0.26</v>
      </c>
      <c r="X381" s="361">
        <v>0</v>
      </c>
      <c r="Y381" s="361">
        <v>0</v>
      </c>
      <c r="Z381" s="361">
        <v>101</v>
      </c>
      <c r="AA381" s="360">
        <v>19.350000000000001</v>
      </c>
      <c r="AB381" s="26">
        <f t="shared" si="227"/>
        <v>243</v>
      </c>
      <c r="AC381" s="88">
        <f t="shared" si="227"/>
        <v>20.270000000000003</v>
      </c>
      <c r="AD381" s="361">
        <v>251</v>
      </c>
      <c r="AE381" s="57">
        <f t="shared" si="228"/>
        <v>53.747323340471084</v>
      </c>
      <c r="AF381" s="43"/>
      <c r="AG381" s="361"/>
      <c r="AH381" s="361"/>
      <c r="AI381" s="361"/>
      <c r="AJ381" s="361">
        <v>20</v>
      </c>
      <c r="AK381" s="363">
        <v>0.1</v>
      </c>
      <c r="AL381" s="361">
        <v>0</v>
      </c>
      <c r="AM381" s="360">
        <v>0</v>
      </c>
      <c r="AN381" s="361">
        <v>0</v>
      </c>
      <c r="AO381" s="360">
        <v>0</v>
      </c>
      <c r="AP381" s="361">
        <v>2</v>
      </c>
      <c r="AQ381" s="360">
        <v>0.5</v>
      </c>
      <c r="AR381" s="98">
        <f t="shared" si="229"/>
        <v>22</v>
      </c>
      <c r="AS381" s="46">
        <f t="shared" si="229"/>
        <v>0.6</v>
      </c>
      <c r="AT381" s="360">
        <v>0</v>
      </c>
      <c r="AU381" s="360">
        <v>0</v>
      </c>
      <c r="AV381" s="360">
        <v>0</v>
      </c>
      <c r="AW381" s="360">
        <v>0</v>
      </c>
      <c r="AX381" s="100">
        <f t="shared" si="230"/>
        <v>0</v>
      </c>
      <c r="AY381" s="57">
        <f t="shared" si="231"/>
        <v>0.6</v>
      </c>
      <c r="AZ381" s="360">
        <v>26.07</v>
      </c>
      <c r="BA381" s="90">
        <f t="shared" si="232"/>
        <v>26.67</v>
      </c>
      <c r="BB381" s="361"/>
      <c r="BC381" s="360"/>
      <c r="BD381" s="360"/>
    </row>
    <row r="382" spans="1:56">
      <c r="A382" s="434" t="s">
        <v>502</v>
      </c>
      <c r="B382" s="431" t="s">
        <v>165</v>
      </c>
      <c r="C382" s="432" t="s">
        <v>542</v>
      </c>
      <c r="D382" s="427" t="s">
        <v>550</v>
      </c>
      <c r="E382" s="44">
        <v>6</v>
      </c>
      <c r="F382" s="441" t="s">
        <v>551</v>
      </c>
      <c r="G382" s="375">
        <v>206</v>
      </c>
      <c r="H382" s="375">
        <v>723</v>
      </c>
      <c r="I382" s="359">
        <v>221</v>
      </c>
      <c r="J382" s="359">
        <v>0</v>
      </c>
      <c r="K382" s="359">
        <v>4</v>
      </c>
      <c r="L382" s="359"/>
      <c r="M382" s="359"/>
      <c r="N382" s="359"/>
      <c r="O382" s="98">
        <f t="shared" si="224"/>
        <v>221</v>
      </c>
      <c r="P382" s="98">
        <f t="shared" si="225"/>
        <v>0</v>
      </c>
      <c r="Q382" s="98">
        <f t="shared" si="225"/>
        <v>4</v>
      </c>
      <c r="R382" s="98">
        <f t="shared" si="226"/>
        <v>225</v>
      </c>
      <c r="S382" s="360">
        <v>2.85</v>
      </c>
      <c r="T382" s="361">
        <v>51</v>
      </c>
      <c r="U382" s="360">
        <v>0.85</v>
      </c>
      <c r="V382" s="361">
        <v>170</v>
      </c>
      <c r="W382" s="360">
        <v>2</v>
      </c>
      <c r="X382" s="361">
        <v>0</v>
      </c>
      <c r="Y382" s="361">
        <v>0</v>
      </c>
      <c r="Z382" s="359">
        <v>171</v>
      </c>
      <c r="AA382" s="360">
        <v>37</v>
      </c>
      <c r="AB382" s="26">
        <f t="shared" si="227"/>
        <v>396</v>
      </c>
      <c r="AC382" s="88">
        <f t="shared" si="227"/>
        <v>39.85</v>
      </c>
      <c r="AD382" s="359">
        <v>206</v>
      </c>
      <c r="AE382" s="57">
        <f t="shared" si="228"/>
        <v>100</v>
      </c>
      <c r="AF382" s="43">
        <v>2</v>
      </c>
      <c r="AG382" s="359">
        <v>111</v>
      </c>
      <c r="AH382" s="359">
        <v>111</v>
      </c>
      <c r="AI382" s="359">
        <v>50</v>
      </c>
      <c r="AJ382" s="359">
        <v>214</v>
      </c>
      <c r="AK382" s="363">
        <v>1.07</v>
      </c>
      <c r="AL382" s="359"/>
      <c r="AM382" s="360"/>
      <c r="AN382" s="359">
        <v>0</v>
      </c>
      <c r="AO382" s="360">
        <v>0</v>
      </c>
      <c r="AP382" s="359">
        <v>0</v>
      </c>
      <c r="AQ382" s="360">
        <v>0</v>
      </c>
      <c r="AR382" s="98">
        <f t="shared" si="229"/>
        <v>214</v>
      </c>
      <c r="AS382" s="46">
        <f t="shared" si="229"/>
        <v>1.07</v>
      </c>
      <c r="AT382" s="360">
        <v>0</v>
      </c>
      <c r="AU382" s="360">
        <v>0</v>
      </c>
      <c r="AV382" s="360">
        <v>0.7</v>
      </c>
      <c r="AW382" s="360">
        <v>12.5</v>
      </c>
      <c r="AX382" s="100">
        <f t="shared" si="230"/>
        <v>13.2</v>
      </c>
      <c r="AY382" s="57">
        <f t="shared" si="231"/>
        <v>14.27</v>
      </c>
      <c r="AZ382" s="360">
        <v>27.5</v>
      </c>
      <c r="BA382" s="90">
        <f t="shared" si="232"/>
        <v>41.769999999999996</v>
      </c>
      <c r="BB382" s="361"/>
      <c r="BC382" s="360"/>
      <c r="BD382" s="360"/>
    </row>
    <row r="383" spans="1:56">
      <c r="A383" s="434" t="s">
        <v>502</v>
      </c>
      <c r="B383" s="431" t="s">
        <v>165</v>
      </c>
      <c r="C383" s="432" t="s">
        <v>542</v>
      </c>
      <c r="D383" s="427" t="s">
        <v>550</v>
      </c>
      <c r="E383" s="44">
        <v>7</v>
      </c>
      <c r="F383" s="441" t="s">
        <v>552</v>
      </c>
      <c r="G383" s="375">
        <v>202</v>
      </c>
      <c r="H383" s="375">
        <v>709</v>
      </c>
      <c r="I383" s="359">
        <v>73</v>
      </c>
      <c r="J383" s="359">
        <v>0</v>
      </c>
      <c r="K383" s="359">
        <v>2</v>
      </c>
      <c r="L383" s="359"/>
      <c r="M383" s="359"/>
      <c r="N383" s="359"/>
      <c r="O383" s="98">
        <f t="shared" si="224"/>
        <v>73</v>
      </c>
      <c r="P383" s="98">
        <f t="shared" si="225"/>
        <v>0</v>
      </c>
      <c r="Q383" s="98">
        <f t="shared" si="225"/>
        <v>2</v>
      </c>
      <c r="R383" s="98">
        <f t="shared" si="226"/>
        <v>75</v>
      </c>
      <c r="S383" s="360">
        <v>0.85</v>
      </c>
      <c r="T383" s="361">
        <v>12</v>
      </c>
      <c r="U383" s="360">
        <v>0.14000000000000001</v>
      </c>
      <c r="V383" s="361">
        <v>61</v>
      </c>
      <c r="W383" s="360">
        <v>0.7</v>
      </c>
      <c r="X383" s="361">
        <v>0</v>
      </c>
      <c r="Y383" s="361">
        <v>0</v>
      </c>
      <c r="Z383" s="359">
        <v>33</v>
      </c>
      <c r="AA383" s="360">
        <v>17</v>
      </c>
      <c r="AB383" s="26">
        <f t="shared" si="227"/>
        <v>108</v>
      </c>
      <c r="AC383" s="88">
        <f t="shared" si="227"/>
        <v>17.850000000000001</v>
      </c>
      <c r="AD383" s="359">
        <v>119</v>
      </c>
      <c r="AE383" s="57">
        <f t="shared" si="228"/>
        <v>58.910891089108908</v>
      </c>
      <c r="AF383" s="43"/>
      <c r="AG383" s="359">
        <v>6</v>
      </c>
      <c r="AH383" s="359">
        <v>6</v>
      </c>
      <c r="AI383" s="359"/>
      <c r="AJ383" s="359">
        <v>28</v>
      </c>
      <c r="AK383" s="363">
        <v>0.14000000000000001</v>
      </c>
      <c r="AL383" s="359"/>
      <c r="AM383" s="360"/>
      <c r="AN383" s="359">
        <v>0</v>
      </c>
      <c r="AO383" s="360">
        <v>0</v>
      </c>
      <c r="AP383" s="359">
        <v>0</v>
      </c>
      <c r="AQ383" s="360">
        <v>0</v>
      </c>
      <c r="AR383" s="98">
        <f t="shared" si="229"/>
        <v>28</v>
      </c>
      <c r="AS383" s="46">
        <f t="shared" si="229"/>
        <v>0.14000000000000001</v>
      </c>
      <c r="AT383" s="360">
        <v>0</v>
      </c>
      <c r="AU383" s="360">
        <v>0</v>
      </c>
      <c r="AV383" s="360">
        <v>0</v>
      </c>
      <c r="AW383" s="360">
        <v>8</v>
      </c>
      <c r="AX383" s="100">
        <f t="shared" si="230"/>
        <v>8</v>
      </c>
      <c r="AY383" s="57">
        <f t="shared" si="231"/>
        <v>8.14</v>
      </c>
      <c r="AZ383" s="360">
        <v>16</v>
      </c>
      <c r="BA383" s="90">
        <f t="shared" si="232"/>
        <v>24.14</v>
      </c>
      <c r="BB383" s="361"/>
      <c r="BC383" s="360"/>
      <c r="BD383" s="360"/>
    </row>
    <row r="384" spans="1:56">
      <c r="A384" s="434" t="s">
        <v>502</v>
      </c>
      <c r="B384" s="431" t="s">
        <v>165</v>
      </c>
      <c r="C384" s="432" t="s">
        <v>542</v>
      </c>
      <c r="D384" s="427" t="s">
        <v>554</v>
      </c>
      <c r="E384" s="44">
        <v>8</v>
      </c>
      <c r="F384" s="441" t="s">
        <v>555</v>
      </c>
      <c r="G384" s="375">
        <v>471</v>
      </c>
      <c r="H384" s="375">
        <v>1654</v>
      </c>
      <c r="I384" s="359">
        <v>731</v>
      </c>
      <c r="J384" s="359">
        <v>47</v>
      </c>
      <c r="K384" s="359">
        <v>367</v>
      </c>
      <c r="L384" s="359"/>
      <c r="M384" s="359"/>
      <c r="N384" s="359"/>
      <c r="O384" s="98">
        <f t="shared" si="224"/>
        <v>731</v>
      </c>
      <c r="P384" s="98">
        <f t="shared" si="225"/>
        <v>47</v>
      </c>
      <c r="Q384" s="98">
        <f t="shared" si="225"/>
        <v>367</v>
      </c>
      <c r="R384" s="98">
        <f t="shared" si="226"/>
        <v>1145</v>
      </c>
      <c r="S384" s="360">
        <v>5.82</v>
      </c>
      <c r="T384" s="361">
        <v>151</v>
      </c>
      <c r="U384" s="360">
        <v>0.01</v>
      </c>
      <c r="V384" s="361">
        <v>577</v>
      </c>
      <c r="W384" s="360">
        <v>3.87</v>
      </c>
      <c r="X384" s="361">
        <v>0</v>
      </c>
      <c r="Y384" s="361">
        <v>0</v>
      </c>
      <c r="Z384" s="359">
        <v>110</v>
      </c>
      <c r="AA384" s="360">
        <v>3.9</v>
      </c>
      <c r="AB384" s="26">
        <f t="shared" si="227"/>
        <v>1255</v>
      </c>
      <c r="AC384" s="88">
        <f t="shared" si="227"/>
        <v>9.7200000000000006</v>
      </c>
      <c r="AD384" s="359">
        <v>471</v>
      </c>
      <c r="AE384" s="57">
        <f t="shared" si="228"/>
        <v>100</v>
      </c>
      <c r="AF384" s="43">
        <v>3</v>
      </c>
      <c r="AG384" s="359">
        <v>144</v>
      </c>
      <c r="AH384" s="359">
        <v>142</v>
      </c>
      <c r="AI384" s="359">
        <v>11</v>
      </c>
      <c r="AJ384" s="359">
        <v>45</v>
      </c>
      <c r="AK384" s="363">
        <v>0.22500000000000001</v>
      </c>
      <c r="AL384" s="359"/>
      <c r="AM384" s="360"/>
      <c r="AN384" s="359"/>
      <c r="AO384" s="360"/>
      <c r="AP384" s="359">
        <v>22</v>
      </c>
      <c r="AQ384" s="360">
        <v>4.76</v>
      </c>
      <c r="AR384" s="98">
        <f t="shared" si="229"/>
        <v>67</v>
      </c>
      <c r="AS384" s="46">
        <f t="shared" si="229"/>
        <v>4.9849999999999994</v>
      </c>
      <c r="AT384" s="360">
        <v>16.46</v>
      </c>
      <c r="AU384" s="360"/>
      <c r="AV384" s="360"/>
      <c r="AW384" s="360"/>
      <c r="AX384" s="100">
        <f t="shared" si="230"/>
        <v>16.46</v>
      </c>
      <c r="AY384" s="57">
        <f t="shared" si="231"/>
        <v>21.445</v>
      </c>
      <c r="AZ384" s="360">
        <v>3.84</v>
      </c>
      <c r="BA384" s="90">
        <f t="shared" si="232"/>
        <v>25.285</v>
      </c>
      <c r="BB384" s="361"/>
      <c r="BC384" s="360"/>
      <c r="BD384" s="360"/>
    </row>
    <row r="385" spans="1:56" ht="21.75" customHeight="1" thickBot="1">
      <c r="A385" s="434" t="s">
        <v>502</v>
      </c>
      <c r="B385" s="431" t="s">
        <v>165</v>
      </c>
      <c r="C385" s="432" t="s">
        <v>542</v>
      </c>
      <c r="D385" s="427" t="s">
        <v>638</v>
      </c>
      <c r="E385" s="44">
        <v>9</v>
      </c>
      <c r="F385" s="441" t="s">
        <v>553</v>
      </c>
      <c r="G385" s="375">
        <v>1132</v>
      </c>
      <c r="H385" s="375">
        <v>3974</v>
      </c>
      <c r="I385" s="359">
        <v>0</v>
      </c>
      <c r="J385" s="359">
        <v>0</v>
      </c>
      <c r="K385" s="359">
        <v>0</v>
      </c>
      <c r="L385" s="359"/>
      <c r="M385" s="359"/>
      <c r="N385" s="359"/>
      <c r="O385" s="98">
        <f t="shared" si="224"/>
        <v>0</v>
      </c>
      <c r="P385" s="98">
        <f t="shared" si="225"/>
        <v>0</v>
      </c>
      <c r="Q385" s="98">
        <f t="shared" si="225"/>
        <v>0</v>
      </c>
      <c r="R385" s="98">
        <f t="shared" si="226"/>
        <v>0</v>
      </c>
      <c r="S385" s="360"/>
      <c r="T385" s="361"/>
      <c r="U385" s="360"/>
      <c r="V385" s="361"/>
      <c r="W385" s="360"/>
      <c r="X385" s="361"/>
      <c r="Y385" s="361"/>
      <c r="Z385" s="359"/>
      <c r="AA385" s="360"/>
      <c r="AB385" s="26">
        <f t="shared" si="227"/>
        <v>0</v>
      </c>
      <c r="AC385" s="88">
        <f t="shared" si="227"/>
        <v>0</v>
      </c>
      <c r="AD385" s="359"/>
      <c r="AE385" s="57">
        <f t="shared" si="228"/>
        <v>0</v>
      </c>
      <c r="AF385" s="43"/>
      <c r="AG385" s="359"/>
      <c r="AH385" s="359"/>
      <c r="AI385" s="359"/>
      <c r="AJ385" s="359"/>
      <c r="AK385" s="363"/>
      <c r="AL385" s="359"/>
      <c r="AM385" s="360"/>
      <c r="AN385" s="359"/>
      <c r="AO385" s="360"/>
      <c r="AP385" s="359"/>
      <c r="AQ385" s="360"/>
      <c r="AR385" s="98">
        <f t="shared" si="229"/>
        <v>0</v>
      </c>
      <c r="AS385" s="46">
        <f t="shared" si="229"/>
        <v>0</v>
      </c>
      <c r="AT385" s="360"/>
      <c r="AU385" s="360"/>
      <c r="AV385" s="360"/>
      <c r="AW385" s="360"/>
      <c r="AX385" s="100">
        <f t="shared" si="230"/>
        <v>0</v>
      </c>
      <c r="AY385" s="57">
        <f t="shared" si="231"/>
        <v>0</v>
      </c>
      <c r="AZ385" s="360"/>
      <c r="BA385" s="90">
        <f t="shared" si="232"/>
        <v>0</v>
      </c>
      <c r="BB385" s="361"/>
      <c r="BC385" s="360"/>
      <c r="BD385" s="360"/>
    </row>
    <row r="386" spans="1:56" ht="17.25" thickBot="1">
      <c r="A386" s="458" t="s">
        <v>72</v>
      </c>
      <c r="B386" s="459"/>
      <c r="C386" s="33"/>
      <c r="D386" s="33"/>
      <c r="E386" s="396">
        <v>9</v>
      </c>
      <c r="F386" s="34"/>
      <c r="G386" s="70">
        <f t="shared" ref="G386:AD386" si="233">SUM(G377:G385)</f>
        <v>4526</v>
      </c>
      <c r="H386" s="70">
        <f t="shared" si="233"/>
        <v>15891</v>
      </c>
      <c r="I386" s="70">
        <f t="shared" si="233"/>
        <v>1897</v>
      </c>
      <c r="J386" s="70">
        <f t="shared" si="233"/>
        <v>278</v>
      </c>
      <c r="K386" s="70">
        <f t="shared" si="233"/>
        <v>646</v>
      </c>
      <c r="L386" s="70">
        <f t="shared" si="233"/>
        <v>6</v>
      </c>
      <c r="M386" s="70">
        <f t="shared" si="233"/>
        <v>2</v>
      </c>
      <c r="N386" s="70">
        <f t="shared" si="233"/>
        <v>0</v>
      </c>
      <c r="O386" s="70">
        <f t="shared" si="233"/>
        <v>1903</v>
      </c>
      <c r="P386" s="70">
        <f t="shared" si="233"/>
        <v>280</v>
      </c>
      <c r="Q386" s="70">
        <f t="shared" si="233"/>
        <v>646</v>
      </c>
      <c r="R386" s="70">
        <f t="shared" si="233"/>
        <v>2829</v>
      </c>
      <c r="S386" s="184">
        <f t="shared" si="233"/>
        <v>50.45</v>
      </c>
      <c r="T386" s="70">
        <f t="shared" si="233"/>
        <v>921</v>
      </c>
      <c r="U386" s="184">
        <f t="shared" si="233"/>
        <v>21.07</v>
      </c>
      <c r="V386" s="70">
        <f t="shared" si="233"/>
        <v>979</v>
      </c>
      <c r="W386" s="184">
        <f t="shared" si="233"/>
        <v>16.03</v>
      </c>
      <c r="X386" s="70">
        <f t="shared" si="233"/>
        <v>0</v>
      </c>
      <c r="Y386" s="70">
        <f t="shared" si="233"/>
        <v>0</v>
      </c>
      <c r="Z386" s="70">
        <f t="shared" si="233"/>
        <v>1028</v>
      </c>
      <c r="AA386" s="184">
        <f t="shared" si="233"/>
        <v>320.99</v>
      </c>
      <c r="AB386" s="70">
        <f t="shared" si="233"/>
        <v>3857</v>
      </c>
      <c r="AC386" s="184">
        <f t="shared" si="233"/>
        <v>371.44000000000005</v>
      </c>
      <c r="AD386" s="70">
        <f t="shared" si="233"/>
        <v>2321</v>
      </c>
      <c r="AE386" s="35">
        <f>AD386/G386*100</f>
        <v>51.281484754750331</v>
      </c>
      <c r="AF386" s="70">
        <v>3</v>
      </c>
      <c r="AG386" s="70">
        <f t="shared" ref="AG386:BD386" si="234">SUM(AG377:AG385)</f>
        <v>261</v>
      </c>
      <c r="AH386" s="70">
        <f t="shared" si="234"/>
        <v>259</v>
      </c>
      <c r="AI386" s="70">
        <f t="shared" si="234"/>
        <v>61</v>
      </c>
      <c r="AJ386" s="70">
        <f t="shared" si="234"/>
        <v>327</v>
      </c>
      <c r="AK386" s="184">
        <f t="shared" si="234"/>
        <v>1.6350000000000002</v>
      </c>
      <c r="AL386" s="70">
        <f t="shared" si="234"/>
        <v>0</v>
      </c>
      <c r="AM386" s="184">
        <f t="shared" si="234"/>
        <v>0</v>
      </c>
      <c r="AN386" s="70">
        <f t="shared" si="234"/>
        <v>0</v>
      </c>
      <c r="AO386" s="184">
        <f t="shared" si="234"/>
        <v>0</v>
      </c>
      <c r="AP386" s="70">
        <f t="shared" si="234"/>
        <v>28</v>
      </c>
      <c r="AQ386" s="184">
        <f t="shared" si="234"/>
        <v>9.11</v>
      </c>
      <c r="AR386" s="70">
        <f t="shared" si="234"/>
        <v>355</v>
      </c>
      <c r="AS386" s="184">
        <f t="shared" si="234"/>
        <v>10.744999999999999</v>
      </c>
      <c r="AT386" s="184">
        <f t="shared" si="234"/>
        <v>23.85</v>
      </c>
      <c r="AU386" s="184">
        <f t="shared" si="234"/>
        <v>313.20999999999998</v>
      </c>
      <c r="AV386" s="184">
        <f t="shared" si="234"/>
        <v>8.6999999999999993</v>
      </c>
      <c r="AW386" s="184">
        <f t="shared" si="234"/>
        <v>160.67999999999998</v>
      </c>
      <c r="AX386" s="184">
        <f t="shared" si="234"/>
        <v>506.43999999999994</v>
      </c>
      <c r="AY386" s="184">
        <f t="shared" si="234"/>
        <v>517.18499999999995</v>
      </c>
      <c r="AZ386" s="184">
        <f t="shared" si="234"/>
        <v>442.13</v>
      </c>
      <c r="BA386" s="185">
        <f t="shared" si="234"/>
        <v>959.31499999999983</v>
      </c>
      <c r="BB386" s="70">
        <f t="shared" si="234"/>
        <v>0</v>
      </c>
      <c r="BC386" s="184">
        <f t="shared" si="234"/>
        <v>0</v>
      </c>
      <c r="BD386" s="186">
        <f t="shared" si="234"/>
        <v>0</v>
      </c>
    </row>
    <row r="387" spans="1:56" ht="17.25" thickBot="1">
      <c r="A387" s="460" t="s">
        <v>103</v>
      </c>
      <c r="B387" s="461"/>
      <c r="C387" s="145"/>
      <c r="D387" s="145"/>
      <c r="E387" s="398">
        <f>E376+E354+E386</f>
        <v>41</v>
      </c>
      <c r="F387" s="146"/>
      <c r="G387" s="147">
        <f t="shared" ref="G387:AD387" si="235">G376+G354+G386</f>
        <v>21853</v>
      </c>
      <c r="H387" s="147">
        <f t="shared" si="235"/>
        <v>74008</v>
      </c>
      <c r="I387" s="187">
        <f t="shared" si="235"/>
        <v>6969</v>
      </c>
      <c r="J387" s="187">
        <f t="shared" si="235"/>
        <v>506</v>
      </c>
      <c r="K387" s="187">
        <f t="shared" si="235"/>
        <v>3571</v>
      </c>
      <c r="L387" s="187">
        <f t="shared" si="235"/>
        <v>41</v>
      </c>
      <c r="M387" s="187">
        <f t="shared" si="235"/>
        <v>37</v>
      </c>
      <c r="N387" s="187">
        <f t="shared" si="235"/>
        <v>34</v>
      </c>
      <c r="O387" s="187">
        <f t="shared" si="235"/>
        <v>7010</v>
      </c>
      <c r="P387" s="187">
        <f t="shared" si="235"/>
        <v>543</v>
      </c>
      <c r="Q387" s="187">
        <f t="shared" si="235"/>
        <v>3605</v>
      </c>
      <c r="R387" s="187">
        <f t="shared" si="235"/>
        <v>11158</v>
      </c>
      <c r="S387" s="149">
        <f t="shared" si="235"/>
        <v>157.60000000000002</v>
      </c>
      <c r="T387" s="187">
        <f t="shared" si="235"/>
        <v>5155</v>
      </c>
      <c r="U387" s="149">
        <f t="shared" si="235"/>
        <v>49.260000000000005</v>
      </c>
      <c r="V387" s="187">
        <f t="shared" si="235"/>
        <v>1823</v>
      </c>
      <c r="W387" s="149">
        <f t="shared" si="235"/>
        <v>34.89</v>
      </c>
      <c r="X387" s="187">
        <f t="shared" si="235"/>
        <v>0</v>
      </c>
      <c r="Y387" s="187">
        <f t="shared" si="235"/>
        <v>0</v>
      </c>
      <c r="Z387" s="187">
        <f t="shared" si="235"/>
        <v>17277</v>
      </c>
      <c r="AA387" s="149">
        <f t="shared" si="235"/>
        <v>1900.19</v>
      </c>
      <c r="AB387" s="187">
        <f t="shared" si="235"/>
        <v>28435</v>
      </c>
      <c r="AC387" s="149">
        <f t="shared" si="235"/>
        <v>2057.79</v>
      </c>
      <c r="AD387" s="187">
        <f t="shared" si="235"/>
        <v>17482</v>
      </c>
      <c r="AE387" s="149">
        <f>AD387/G387*100</f>
        <v>79.998169587699635</v>
      </c>
      <c r="AF387" s="187">
        <f t="shared" ref="AF387:AX387" si="236">AF376+AF354+AF386</f>
        <v>21</v>
      </c>
      <c r="AG387" s="187">
        <f t="shared" si="236"/>
        <v>2374</v>
      </c>
      <c r="AH387" s="187">
        <f t="shared" si="236"/>
        <v>2317</v>
      </c>
      <c r="AI387" s="187">
        <f t="shared" si="236"/>
        <v>1134</v>
      </c>
      <c r="AJ387" s="187">
        <f t="shared" si="236"/>
        <v>643</v>
      </c>
      <c r="AK387" s="149">
        <f t="shared" si="236"/>
        <v>3.3400000000000003</v>
      </c>
      <c r="AL387" s="187">
        <f t="shared" si="236"/>
        <v>0</v>
      </c>
      <c r="AM387" s="149">
        <f t="shared" si="236"/>
        <v>0</v>
      </c>
      <c r="AN387" s="187">
        <f t="shared" si="236"/>
        <v>84</v>
      </c>
      <c r="AO387" s="149">
        <f t="shared" si="236"/>
        <v>8.9999999999999982</v>
      </c>
      <c r="AP387" s="187">
        <f t="shared" si="236"/>
        <v>1287</v>
      </c>
      <c r="AQ387" s="149">
        <f t="shared" si="236"/>
        <v>167.94</v>
      </c>
      <c r="AR387" s="187">
        <f t="shared" si="236"/>
        <v>2014</v>
      </c>
      <c r="AS387" s="149">
        <f t="shared" si="236"/>
        <v>180.28000000000003</v>
      </c>
      <c r="AT387" s="149">
        <f t="shared" si="236"/>
        <v>251.89369000000002</v>
      </c>
      <c r="AU387" s="149">
        <f t="shared" si="236"/>
        <v>976.93000000000006</v>
      </c>
      <c r="AV387" s="149">
        <f t="shared" si="236"/>
        <v>62.66</v>
      </c>
      <c r="AW387" s="149">
        <f t="shared" si="236"/>
        <v>1359.7099999999998</v>
      </c>
      <c r="AX387" s="149">
        <f t="shared" si="236"/>
        <v>2651.1936900000001</v>
      </c>
      <c r="AY387" s="149">
        <f>AX387+AS387</f>
        <v>2831.4736900000003</v>
      </c>
      <c r="AZ387" s="149">
        <f>AZ376+AZ354+AZ386</f>
        <v>4035.46</v>
      </c>
      <c r="BA387" s="150">
        <f>AZ387+AY387</f>
        <v>6866.9336899999998</v>
      </c>
      <c r="BB387" s="187">
        <f>BB376+BB354+BB386</f>
        <v>63</v>
      </c>
      <c r="BC387" s="149">
        <f>BC376+BC354+BC386</f>
        <v>66.760000000000005</v>
      </c>
      <c r="BD387" s="332">
        <f>BD376+BD354+BD386</f>
        <v>0</v>
      </c>
    </row>
    <row r="388" spans="1:56" ht="30.75" customHeight="1" thickBot="1">
      <c r="A388" s="462" t="s">
        <v>639</v>
      </c>
      <c r="B388" s="463"/>
      <c r="C388" s="463"/>
      <c r="D388" s="463"/>
      <c r="E388" s="463"/>
      <c r="F388" s="463"/>
      <c r="G388" s="463"/>
      <c r="H388" s="463"/>
      <c r="I388" s="463"/>
      <c r="J388" s="463"/>
      <c r="K388" s="463"/>
      <c r="L388" s="463"/>
      <c r="M388" s="463"/>
      <c r="N388" s="463"/>
      <c r="O388" s="463"/>
      <c r="P388" s="464"/>
      <c r="Q388" s="465" t="s">
        <v>53</v>
      </c>
      <c r="R388" s="466"/>
      <c r="S388" s="466"/>
      <c r="T388" s="466"/>
      <c r="U388" s="466"/>
      <c r="V388" s="466"/>
      <c r="W388" s="466"/>
      <c r="X388" s="466"/>
      <c r="Y388" s="466"/>
      <c r="Z388" s="466"/>
      <c r="AA388" s="466"/>
      <c r="AB388" s="466"/>
      <c r="AC388" s="466"/>
      <c r="AD388" s="466"/>
      <c r="AE388" s="466"/>
      <c r="AF388" s="466"/>
      <c r="AG388" s="466"/>
      <c r="AH388" s="466"/>
      <c r="AI388" s="466"/>
      <c r="AJ388" s="466"/>
      <c r="AK388" s="466"/>
      <c r="AL388" s="466"/>
      <c r="AM388" s="466"/>
      <c r="AN388" s="467"/>
      <c r="AO388" s="2"/>
      <c r="AP388" s="2"/>
      <c r="AQ388" s="2"/>
      <c r="AR388" s="2"/>
      <c r="AS388" s="3"/>
    </row>
    <row r="389" spans="1:56" s="193" customFormat="1" ht="90" thickBot="1">
      <c r="A389" s="468" t="s">
        <v>556</v>
      </c>
      <c r="B389" s="468" t="s">
        <v>557</v>
      </c>
      <c r="C389" s="470" t="s">
        <v>558</v>
      </c>
      <c r="D389" s="468" t="s">
        <v>559</v>
      </c>
      <c r="E389" s="468" t="s">
        <v>560</v>
      </c>
      <c r="F389" s="468" t="s">
        <v>561</v>
      </c>
      <c r="G389" s="468" t="s">
        <v>562</v>
      </c>
      <c r="H389" s="468" t="s">
        <v>563</v>
      </c>
      <c r="I389" s="190" t="s">
        <v>564</v>
      </c>
      <c r="J389" s="468" t="s">
        <v>565</v>
      </c>
      <c r="K389" s="190" t="s">
        <v>566</v>
      </c>
      <c r="L389" s="468" t="s">
        <v>567</v>
      </c>
      <c r="M389" s="472" t="s">
        <v>568</v>
      </c>
      <c r="N389" s="468" t="s">
        <v>569</v>
      </c>
      <c r="O389" s="468" t="s">
        <v>570</v>
      </c>
      <c r="P389" s="468" t="s">
        <v>571</v>
      </c>
      <c r="Q389" s="468" t="s">
        <v>572</v>
      </c>
      <c r="R389" s="468" t="s">
        <v>573</v>
      </c>
      <c r="S389" s="468" t="s">
        <v>574</v>
      </c>
      <c r="T389" s="507" t="s">
        <v>575</v>
      </c>
      <c r="U389" s="508"/>
      <c r="V389" s="507" t="s">
        <v>576</v>
      </c>
      <c r="W389" s="508"/>
      <c r="X389" s="509" t="s">
        <v>577</v>
      </c>
      <c r="Y389" s="510"/>
      <c r="Z389" s="507" t="s">
        <v>578</v>
      </c>
      <c r="AA389" s="508"/>
      <c r="AB389" s="509" t="s">
        <v>579</v>
      </c>
      <c r="AC389" s="510"/>
      <c r="AD389" s="511" t="s">
        <v>580</v>
      </c>
      <c r="AE389" s="512"/>
      <c r="AF389" s="512"/>
      <c r="AG389" s="512"/>
      <c r="AH389" s="513"/>
      <c r="AI389" s="191" t="s">
        <v>581</v>
      </c>
      <c r="AJ389" s="192" t="s">
        <v>582</v>
      </c>
      <c r="AK389" s="192" t="s">
        <v>583</v>
      </c>
      <c r="AL389" s="514" t="s">
        <v>584</v>
      </c>
      <c r="AM389" s="515"/>
      <c r="AN389" s="393" t="s">
        <v>585</v>
      </c>
    </row>
    <row r="390" spans="1:56" s="193" customFormat="1" ht="26.25" thickBot="1">
      <c r="A390" s="469"/>
      <c r="B390" s="469"/>
      <c r="C390" s="471"/>
      <c r="D390" s="469"/>
      <c r="E390" s="469"/>
      <c r="F390" s="469"/>
      <c r="G390" s="469"/>
      <c r="H390" s="469"/>
      <c r="I390" s="194" t="s">
        <v>41</v>
      </c>
      <c r="J390" s="469"/>
      <c r="K390" s="194" t="s">
        <v>41</v>
      </c>
      <c r="L390" s="469"/>
      <c r="M390" s="473"/>
      <c r="N390" s="469"/>
      <c r="O390" s="469"/>
      <c r="P390" s="469"/>
      <c r="Q390" s="469"/>
      <c r="R390" s="469"/>
      <c r="S390" s="469"/>
      <c r="T390" s="195" t="s">
        <v>46</v>
      </c>
      <c r="U390" s="389" t="s">
        <v>47</v>
      </c>
      <c r="V390" s="195" t="s">
        <v>46</v>
      </c>
      <c r="W390" s="389" t="s">
        <v>47</v>
      </c>
      <c r="X390" s="195" t="s">
        <v>46</v>
      </c>
      <c r="Y390" s="389" t="s">
        <v>47</v>
      </c>
      <c r="Z390" s="195" t="s">
        <v>46</v>
      </c>
      <c r="AA390" s="333" t="s">
        <v>47</v>
      </c>
      <c r="AB390" s="195" t="s">
        <v>46</v>
      </c>
      <c r="AC390" s="389" t="s">
        <v>47</v>
      </c>
      <c r="AD390" s="390" t="s">
        <v>48</v>
      </c>
      <c r="AE390" s="391" t="s">
        <v>49</v>
      </c>
      <c r="AF390" s="391" t="s">
        <v>50</v>
      </c>
      <c r="AG390" s="391" t="s">
        <v>51</v>
      </c>
      <c r="AH390" s="392" t="s">
        <v>52</v>
      </c>
      <c r="AI390" s="196" t="s">
        <v>41</v>
      </c>
      <c r="AJ390" s="196" t="s">
        <v>41</v>
      </c>
      <c r="AK390" s="196" t="s">
        <v>41</v>
      </c>
      <c r="AL390" s="197" t="s">
        <v>46</v>
      </c>
      <c r="AM390" s="198" t="s">
        <v>53</v>
      </c>
      <c r="AN390" s="197" t="s">
        <v>41</v>
      </c>
    </row>
    <row r="391" spans="1:56">
      <c r="A391" s="199" t="s">
        <v>586</v>
      </c>
      <c r="B391" s="245" t="s">
        <v>590</v>
      </c>
      <c r="C391" s="200">
        <f>$E$6</f>
        <v>1</v>
      </c>
      <c r="D391" s="201">
        <f>C391-E391</f>
        <v>0</v>
      </c>
      <c r="E391" s="202">
        <v>1</v>
      </c>
      <c r="F391" s="202">
        <f>G6</f>
        <v>2219</v>
      </c>
      <c r="G391" s="202">
        <f>H6</f>
        <v>7790</v>
      </c>
      <c r="H391" s="203">
        <f>R6</f>
        <v>0</v>
      </c>
      <c r="I391" s="204">
        <f>S6</f>
        <v>0</v>
      </c>
      <c r="J391" s="202">
        <f t="shared" ref="J391:AN391" si="237">Z6</f>
        <v>0</v>
      </c>
      <c r="K391" s="205">
        <f t="shared" si="237"/>
        <v>0</v>
      </c>
      <c r="L391" s="206">
        <f t="shared" si="237"/>
        <v>0</v>
      </c>
      <c r="M391" s="207">
        <f t="shared" si="237"/>
        <v>0</v>
      </c>
      <c r="N391" s="208">
        <f t="shared" si="237"/>
        <v>0</v>
      </c>
      <c r="O391" s="209">
        <f t="shared" si="237"/>
        <v>0</v>
      </c>
      <c r="P391" s="210">
        <f t="shared" si="237"/>
        <v>0</v>
      </c>
      <c r="Q391" s="202">
        <f t="shared" si="237"/>
        <v>0</v>
      </c>
      <c r="R391" s="211">
        <f t="shared" si="237"/>
        <v>0</v>
      </c>
      <c r="S391" s="211">
        <f t="shared" si="237"/>
        <v>0</v>
      </c>
      <c r="T391" s="234">
        <f t="shared" si="237"/>
        <v>0</v>
      </c>
      <c r="U391" s="334">
        <f t="shared" si="237"/>
        <v>0</v>
      </c>
      <c r="V391" s="234">
        <f t="shared" si="237"/>
        <v>0</v>
      </c>
      <c r="W391" s="215">
        <f t="shared" si="237"/>
        <v>0</v>
      </c>
      <c r="X391" s="234">
        <f t="shared" si="237"/>
        <v>0</v>
      </c>
      <c r="Y391" s="215">
        <f t="shared" si="237"/>
        <v>0</v>
      </c>
      <c r="Z391" s="234">
        <f t="shared" si="237"/>
        <v>0</v>
      </c>
      <c r="AA391" s="215">
        <f t="shared" si="237"/>
        <v>0</v>
      </c>
      <c r="AB391" s="200">
        <f t="shared" si="237"/>
        <v>0</v>
      </c>
      <c r="AC391" s="209">
        <f t="shared" si="237"/>
        <v>0</v>
      </c>
      <c r="AD391" s="209">
        <f t="shared" si="237"/>
        <v>0</v>
      </c>
      <c r="AE391" s="209">
        <f t="shared" si="237"/>
        <v>0</v>
      </c>
      <c r="AF391" s="209">
        <f t="shared" si="237"/>
        <v>0</v>
      </c>
      <c r="AG391" s="209">
        <f t="shared" si="237"/>
        <v>0</v>
      </c>
      <c r="AH391" s="213">
        <f t="shared" si="237"/>
        <v>0</v>
      </c>
      <c r="AI391" s="209">
        <f t="shared" si="237"/>
        <v>0</v>
      </c>
      <c r="AJ391" s="209">
        <f t="shared" si="237"/>
        <v>0</v>
      </c>
      <c r="AK391" s="209">
        <f t="shared" si="237"/>
        <v>0</v>
      </c>
      <c r="AL391" s="214">
        <f t="shared" si="237"/>
        <v>0</v>
      </c>
      <c r="AM391" s="215">
        <f t="shared" si="237"/>
        <v>0</v>
      </c>
      <c r="AN391" s="215">
        <f t="shared" si="237"/>
        <v>0</v>
      </c>
    </row>
    <row r="392" spans="1:56" ht="17.25" customHeight="1">
      <c r="A392" s="199"/>
      <c r="B392" s="250" t="s">
        <v>591</v>
      </c>
      <c r="C392" s="200">
        <f>$E$8</f>
        <v>1</v>
      </c>
      <c r="D392" s="201">
        <f>C392-E392</f>
        <v>1</v>
      </c>
      <c r="E392" s="202">
        <v>0</v>
      </c>
      <c r="F392" s="330">
        <f>G8</f>
        <v>210</v>
      </c>
      <c r="G392" s="330">
        <f>H8</f>
        <v>667</v>
      </c>
      <c r="H392" s="203">
        <f>R8</f>
        <v>1524</v>
      </c>
      <c r="I392" s="204">
        <f>S8</f>
        <v>27.8</v>
      </c>
      <c r="J392" s="202">
        <f t="shared" ref="J392:AN392" si="238">Z8</f>
        <v>1652</v>
      </c>
      <c r="K392" s="205">
        <f t="shared" si="238"/>
        <v>905</v>
      </c>
      <c r="L392" s="206">
        <f t="shared" si="238"/>
        <v>3176</v>
      </c>
      <c r="M392" s="207">
        <f t="shared" si="238"/>
        <v>932.8</v>
      </c>
      <c r="N392" s="208">
        <f t="shared" si="238"/>
        <v>210</v>
      </c>
      <c r="O392" s="209">
        <f t="shared" si="238"/>
        <v>100</v>
      </c>
      <c r="P392" s="210">
        <f t="shared" si="238"/>
        <v>1</v>
      </c>
      <c r="Q392" s="202">
        <f t="shared" si="238"/>
        <v>290</v>
      </c>
      <c r="R392" s="211">
        <f t="shared" si="238"/>
        <v>255</v>
      </c>
      <c r="S392" s="211">
        <f t="shared" si="238"/>
        <v>188</v>
      </c>
      <c r="T392" s="200">
        <f t="shared" si="238"/>
        <v>0</v>
      </c>
      <c r="U392" s="212">
        <f t="shared" si="238"/>
        <v>0</v>
      </c>
      <c r="V392" s="200">
        <f t="shared" si="238"/>
        <v>0</v>
      </c>
      <c r="W392" s="209">
        <f t="shared" si="238"/>
        <v>0</v>
      </c>
      <c r="X392" s="200">
        <f t="shared" si="238"/>
        <v>7</v>
      </c>
      <c r="Y392" s="209">
        <f t="shared" si="238"/>
        <v>1.05</v>
      </c>
      <c r="Z392" s="200">
        <f t="shared" si="238"/>
        <v>17</v>
      </c>
      <c r="AA392" s="209">
        <f t="shared" si="238"/>
        <v>4.9000000000000004</v>
      </c>
      <c r="AB392" s="200">
        <f t="shared" si="238"/>
        <v>24</v>
      </c>
      <c r="AC392" s="209">
        <f t="shared" si="238"/>
        <v>5.95</v>
      </c>
      <c r="AD392" s="209">
        <f t="shared" si="238"/>
        <v>0.6</v>
      </c>
      <c r="AE392" s="209">
        <f t="shared" si="238"/>
        <v>14</v>
      </c>
      <c r="AF392" s="209">
        <f t="shared" si="238"/>
        <v>5</v>
      </c>
      <c r="AG392" s="209">
        <f t="shared" si="238"/>
        <v>28.3</v>
      </c>
      <c r="AH392" s="213">
        <f t="shared" si="238"/>
        <v>47.900000000000006</v>
      </c>
      <c r="AI392" s="209">
        <f t="shared" si="238"/>
        <v>53.850000000000009</v>
      </c>
      <c r="AJ392" s="209">
        <f t="shared" si="238"/>
        <v>31</v>
      </c>
      <c r="AK392" s="209">
        <f t="shared" si="238"/>
        <v>84.850000000000009</v>
      </c>
      <c r="AL392" s="214">
        <f t="shared" si="238"/>
        <v>0</v>
      </c>
      <c r="AM392" s="215">
        <f t="shared" si="238"/>
        <v>0</v>
      </c>
      <c r="AN392" s="215">
        <f t="shared" si="238"/>
        <v>0</v>
      </c>
    </row>
    <row r="393" spans="1:56">
      <c r="A393" s="216"/>
      <c r="B393" s="217" t="s">
        <v>587</v>
      </c>
      <c r="C393" s="200">
        <f>$E$18</f>
        <v>9</v>
      </c>
      <c r="D393" s="201">
        <f>C393-E393</f>
        <v>9</v>
      </c>
      <c r="E393" s="201">
        <v>0</v>
      </c>
      <c r="F393" s="210">
        <f>G18</f>
        <v>6937</v>
      </c>
      <c r="G393" s="210">
        <f>H18</f>
        <v>23888</v>
      </c>
      <c r="H393" s="203">
        <f>R18</f>
        <v>8424</v>
      </c>
      <c r="I393" s="204">
        <f>$S$18</f>
        <v>107.39999999999999</v>
      </c>
      <c r="J393" s="203">
        <f>Z18</f>
        <v>16957</v>
      </c>
      <c r="K393" s="218">
        <f>$AA$18</f>
        <v>2405.79</v>
      </c>
      <c r="L393" s="206">
        <f>AB18</f>
        <v>25381</v>
      </c>
      <c r="M393" s="207">
        <f>AC18</f>
        <v>2513.19</v>
      </c>
      <c r="N393" s="219">
        <f>AD18</f>
        <v>5507</v>
      </c>
      <c r="O393" s="209">
        <f>N393/F393*100</f>
        <v>79.385901686608037</v>
      </c>
      <c r="P393" s="210">
        <f>$AF$18</f>
        <v>3</v>
      </c>
      <c r="Q393" s="203">
        <f t="shared" ref="Q393:AN393" si="239">AG18</f>
        <v>882</v>
      </c>
      <c r="R393" s="211">
        <f t="shared" si="239"/>
        <v>881</v>
      </c>
      <c r="S393" s="211">
        <f t="shared" si="239"/>
        <v>548</v>
      </c>
      <c r="T393" s="200">
        <f t="shared" si="239"/>
        <v>0</v>
      </c>
      <c r="U393" s="212">
        <f t="shared" si="239"/>
        <v>0</v>
      </c>
      <c r="V393" s="200">
        <f t="shared" si="239"/>
        <v>0</v>
      </c>
      <c r="W393" s="209">
        <f t="shared" si="239"/>
        <v>0</v>
      </c>
      <c r="X393" s="200">
        <f t="shared" si="239"/>
        <v>69</v>
      </c>
      <c r="Y393" s="209">
        <f t="shared" si="239"/>
        <v>8.31</v>
      </c>
      <c r="Z393" s="200">
        <f t="shared" si="239"/>
        <v>1180</v>
      </c>
      <c r="AA393" s="209">
        <f t="shared" si="239"/>
        <v>257.37</v>
      </c>
      <c r="AB393" s="200">
        <f t="shared" si="239"/>
        <v>1249</v>
      </c>
      <c r="AC393" s="209">
        <f t="shared" si="239"/>
        <v>265.68</v>
      </c>
      <c r="AD393" s="209">
        <f t="shared" si="239"/>
        <v>211.32000000000002</v>
      </c>
      <c r="AE393" s="209">
        <f t="shared" si="239"/>
        <v>685.54</v>
      </c>
      <c r="AF393" s="209">
        <f t="shared" si="239"/>
        <v>42.749999999999993</v>
      </c>
      <c r="AG393" s="209">
        <f t="shared" si="239"/>
        <v>1342.64</v>
      </c>
      <c r="AH393" s="213">
        <f t="shared" si="239"/>
        <v>2282.25</v>
      </c>
      <c r="AI393" s="209">
        <f t="shared" si="239"/>
        <v>2547.9299999999998</v>
      </c>
      <c r="AJ393" s="209">
        <f t="shared" si="239"/>
        <v>779.62</v>
      </c>
      <c r="AK393" s="209">
        <f t="shared" si="239"/>
        <v>3327.5499999999997</v>
      </c>
      <c r="AL393" s="210">
        <f t="shared" si="239"/>
        <v>18</v>
      </c>
      <c r="AM393" s="209">
        <f t="shared" si="239"/>
        <v>63.37</v>
      </c>
      <c r="AN393" s="209">
        <f t="shared" si="239"/>
        <v>1</v>
      </c>
    </row>
    <row r="394" spans="1:56" ht="17.25" thickBot="1">
      <c r="A394" s="220"/>
      <c r="B394" s="221" t="s">
        <v>588</v>
      </c>
      <c r="C394" s="222">
        <f>$E$41</f>
        <v>22</v>
      </c>
      <c r="D394" s="201">
        <f>C394-E394</f>
        <v>22</v>
      </c>
      <c r="E394" s="223">
        <v>0</v>
      </c>
      <c r="F394" s="224">
        <f>G41</f>
        <v>6834</v>
      </c>
      <c r="G394" s="224">
        <f>H41</f>
        <v>22855</v>
      </c>
      <c r="H394" s="225">
        <f>R41</f>
        <v>9538</v>
      </c>
      <c r="I394" s="226">
        <f>$S$41</f>
        <v>120.84</v>
      </c>
      <c r="J394" s="225">
        <f>Z41</f>
        <v>28225</v>
      </c>
      <c r="K394" s="227">
        <f>$AA$41</f>
        <v>4175.33</v>
      </c>
      <c r="L394" s="206">
        <f>AB41</f>
        <v>37763</v>
      </c>
      <c r="M394" s="228">
        <f>AC41</f>
        <v>4296.17</v>
      </c>
      <c r="N394" s="229">
        <f>AD41</f>
        <v>4783</v>
      </c>
      <c r="O394" s="209">
        <f>N394/F394*100</f>
        <v>69.988293824992681</v>
      </c>
      <c r="P394" s="224">
        <f>$AF$41</f>
        <v>7</v>
      </c>
      <c r="Q394" s="223">
        <f t="shared" ref="Q394:AN394" si="240">AG41</f>
        <v>2154</v>
      </c>
      <c r="R394" s="230">
        <f t="shared" si="240"/>
        <v>2137</v>
      </c>
      <c r="S394" s="230">
        <f t="shared" si="240"/>
        <v>368</v>
      </c>
      <c r="T394" s="222">
        <f t="shared" si="240"/>
        <v>0</v>
      </c>
      <c r="U394" s="231">
        <f t="shared" si="240"/>
        <v>0</v>
      </c>
      <c r="V394" s="222">
        <f t="shared" si="240"/>
        <v>0</v>
      </c>
      <c r="W394" s="232">
        <f t="shared" si="240"/>
        <v>0</v>
      </c>
      <c r="X394" s="222">
        <f t="shared" si="240"/>
        <v>126</v>
      </c>
      <c r="Y394" s="222">
        <f t="shared" si="240"/>
        <v>19.869999999999997</v>
      </c>
      <c r="Z394" s="222">
        <f t="shared" si="240"/>
        <v>1093</v>
      </c>
      <c r="AA394" s="233">
        <f t="shared" si="240"/>
        <v>477.36</v>
      </c>
      <c r="AB394" s="234">
        <f t="shared" si="240"/>
        <v>1219</v>
      </c>
      <c r="AC394" s="234">
        <f t="shared" si="240"/>
        <v>497.23000000000008</v>
      </c>
      <c r="AD394" s="222">
        <f t="shared" si="240"/>
        <v>747.89</v>
      </c>
      <c r="AE394" s="222">
        <f t="shared" si="240"/>
        <v>481.2</v>
      </c>
      <c r="AF394" s="222">
        <f t="shared" si="240"/>
        <v>56.5</v>
      </c>
      <c r="AG394" s="222">
        <f t="shared" si="240"/>
        <v>1710.95</v>
      </c>
      <c r="AH394" s="235">
        <f t="shared" si="240"/>
        <v>2996.5399999999995</v>
      </c>
      <c r="AI394" s="209">
        <f t="shared" si="240"/>
        <v>3493.77</v>
      </c>
      <c r="AJ394" s="209">
        <f t="shared" si="240"/>
        <v>1286.3300000000002</v>
      </c>
      <c r="AK394" s="209">
        <f t="shared" si="240"/>
        <v>4780.0999999999995</v>
      </c>
      <c r="AL394" s="210">
        <f t="shared" si="240"/>
        <v>39</v>
      </c>
      <c r="AM394" s="209">
        <f t="shared" si="240"/>
        <v>44.120000000000005</v>
      </c>
      <c r="AN394" s="209">
        <f t="shared" si="240"/>
        <v>0</v>
      </c>
    </row>
    <row r="395" spans="1:56" ht="17.25" thickBot="1">
      <c r="A395" s="442" t="s">
        <v>103</v>
      </c>
      <c r="B395" s="443"/>
      <c r="C395" s="236">
        <f t="shared" ref="C395:N395" si="241">SUM(C391:C394)</f>
        <v>33</v>
      </c>
      <c r="D395" s="236">
        <f t="shared" si="241"/>
        <v>32</v>
      </c>
      <c r="E395" s="236">
        <f t="shared" si="241"/>
        <v>1</v>
      </c>
      <c r="F395" s="237">
        <f t="shared" si="241"/>
        <v>16200</v>
      </c>
      <c r="G395" s="237">
        <f t="shared" si="241"/>
        <v>55200</v>
      </c>
      <c r="H395" s="236">
        <f t="shared" si="241"/>
        <v>19486</v>
      </c>
      <c r="I395" s="238">
        <f>SUM(I391:I394)</f>
        <v>256.03999999999996</v>
      </c>
      <c r="J395" s="236">
        <f t="shared" si="241"/>
        <v>46834</v>
      </c>
      <c r="K395" s="238">
        <f>SUM(K391:K394)</f>
        <v>7486.12</v>
      </c>
      <c r="L395" s="236">
        <f t="shared" si="241"/>
        <v>66320</v>
      </c>
      <c r="M395" s="238">
        <f>SUM(M391:M394)</f>
        <v>7742.16</v>
      </c>
      <c r="N395" s="236">
        <f t="shared" si="241"/>
        <v>10500</v>
      </c>
      <c r="O395" s="238">
        <f>N395/F395%</f>
        <v>64.81481481481481</v>
      </c>
      <c r="P395" s="237">
        <f>SUM(P391:P394)</f>
        <v>11</v>
      </c>
      <c r="Q395" s="239">
        <f>SUM(Q391:Q394)</f>
        <v>3326</v>
      </c>
      <c r="R395" s="237">
        <f>SUM(R391:R394)</f>
        <v>3273</v>
      </c>
      <c r="S395" s="239">
        <f>SUM(S391:S394)</f>
        <v>1104</v>
      </c>
      <c r="T395" s="239">
        <f t="shared" ref="T395:AK395" si="242">SUM(T391:T394)</f>
        <v>0</v>
      </c>
      <c r="U395" s="238">
        <f t="shared" si="242"/>
        <v>0</v>
      </c>
      <c r="V395" s="239">
        <f t="shared" si="242"/>
        <v>0</v>
      </c>
      <c r="W395" s="238">
        <f t="shared" si="242"/>
        <v>0</v>
      </c>
      <c r="X395" s="239">
        <f t="shared" si="242"/>
        <v>202</v>
      </c>
      <c r="Y395" s="239">
        <f t="shared" si="242"/>
        <v>29.229999999999997</v>
      </c>
      <c r="Z395" s="239">
        <f t="shared" si="242"/>
        <v>2290</v>
      </c>
      <c r="AA395" s="238">
        <f t="shared" si="242"/>
        <v>739.63</v>
      </c>
      <c r="AB395" s="239">
        <f t="shared" si="242"/>
        <v>2492</v>
      </c>
      <c r="AC395" s="239">
        <f t="shared" si="242"/>
        <v>768.86000000000013</v>
      </c>
      <c r="AD395" s="238">
        <f t="shared" si="242"/>
        <v>959.81</v>
      </c>
      <c r="AE395" s="239">
        <f t="shared" si="242"/>
        <v>1180.74</v>
      </c>
      <c r="AF395" s="241">
        <f t="shared" si="242"/>
        <v>104.25</v>
      </c>
      <c r="AG395" s="239">
        <f t="shared" si="242"/>
        <v>3081.8900000000003</v>
      </c>
      <c r="AH395" s="239">
        <f t="shared" si="242"/>
        <v>5326.69</v>
      </c>
      <c r="AI395" s="239">
        <f t="shared" si="242"/>
        <v>6095.5499999999993</v>
      </c>
      <c r="AJ395" s="238">
        <f t="shared" si="242"/>
        <v>2096.9500000000003</v>
      </c>
      <c r="AK395" s="239">
        <f t="shared" si="242"/>
        <v>8192.5</v>
      </c>
      <c r="AL395" s="242">
        <f>SUM(AL391:AL394)</f>
        <v>57</v>
      </c>
      <c r="AM395" s="238">
        <f>SUM(AM391:AM394)</f>
        <v>107.49000000000001</v>
      </c>
      <c r="AN395" s="238">
        <f>SUM(AN391:AN394)</f>
        <v>1</v>
      </c>
    </row>
    <row r="396" spans="1:56">
      <c r="A396" s="199" t="s">
        <v>589</v>
      </c>
      <c r="B396" s="217" t="s">
        <v>614</v>
      </c>
      <c r="C396" s="200">
        <f>$E$127</f>
        <v>19</v>
      </c>
      <c r="D396" s="201">
        <f>C396-E396</f>
        <v>19</v>
      </c>
      <c r="E396" s="201">
        <v>0</v>
      </c>
      <c r="F396" s="210">
        <f>G127</f>
        <v>6080</v>
      </c>
      <c r="G396" s="210">
        <f>H127</f>
        <v>21345</v>
      </c>
      <c r="H396" s="211">
        <f>R127</f>
        <v>8130</v>
      </c>
      <c r="I396" s="215">
        <f>$S$127</f>
        <v>216.73000000000002</v>
      </c>
      <c r="J396" s="234">
        <f>Z127</f>
        <v>24146</v>
      </c>
      <c r="K396" s="215">
        <f>$AA$127</f>
        <v>3632.49</v>
      </c>
      <c r="L396" s="243">
        <f>AB127</f>
        <v>32276</v>
      </c>
      <c r="M396" s="200">
        <f>AC127</f>
        <v>3849.2199999999993</v>
      </c>
      <c r="N396" s="219">
        <f>AD127</f>
        <v>4594</v>
      </c>
      <c r="O396" s="209">
        <f>N396/F396*100</f>
        <v>75.559210526315795</v>
      </c>
      <c r="P396" s="210">
        <f>$AF$127</f>
        <v>13</v>
      </c>
      <c r="Q396" s="200">
        <f t="shared" ref="Q396:AN396" si="243">AG127</f>
        <v>1365</v>
      </c>
      <c r="R396" s="211">
        <f t="shared" si="243"/>
        <v>1348</v>
      </c>
      <c r="S396" s="211">
        <f t="shared" si="243"/>
        <v>780</v>
      </c>
      <c r="T396" s="200">
        <f t="shared" si="243"/>
        <v>0</v>
      </c>
      <c r="U396" s="212">
        <f t="shared" si="243"/>
        <v>0</v>
      </c>
      <c r="V396" s="200">
        <f t="shared" si="243"/>
        <v>3</v>
      </c>
      <c r="W396" s="209">
        <f t="shared" si="243"/>
        <v>1.33</v>
      </c>
      <c r="X396" s="200">
        <f t="shared" si="243"/>
        <v>23</v>
      </c>
      <c r="Y396" s="200">
        <f t="shared" si="243"/>
        <v>5.35</v>
      </c>
      <c r="Z396" s="200">
        <f t="shared" si="243"/>
        <v>2396</v>
      </c>
      <c r="AA396" s="200">
        <f t="shared" si="243"/>
        <v>2167.7899999999995</v>
      </c>
      <c r="AB396" s="200">
        <f t="shared" si="243"/>
        <v>2422</v>
      </c>
      <c r="AC396" s="200">
        <f t="shared" si="243"/>
        <v>2174.4699999999998</v>
      </c>
      <c r="AD396" s="200">
        <f t="shared" si="243"/>
        <v>2004.5499999999997</v>
      </c>
      <c r="AE396" s="200">
        <f t="shared" si="243"/>
        <v>422.46000000000004</v>
      </c>
      <c r="AF396" s="200">
        <f t="shared" si="243"/>
        <v>97.88</v>
      </c>
      <c r="AG396" s="200">
        <f t="shared" si="243"/>
        <v>2207.02</v>
      </c>
      <c r="AH396" s="244">
        <f t="shared" si="243"/>
        <v>4731.9100000000008</v>
      </c>
      <c r="AI396" s="209">
        <f t="shared" si="243"/>
        <v>6906.380000000001</v>
      </c>
      <c r="AJ396" s="209">
        <f t="shared" si="243"/>
        <v>758.24</v>
      </c>
      <c r="AK396" s="209">
        <f t="shared" si="243"/>
        <v>7664.6200000000008</v>
      </c>
      <c r="AL396" s="210">
        <f t="shared" si="243"/>
        <v>20</v>
      </c>
      <c r="AM396" s="209">
        <f t="shared" si="243"/>
        <v>27.5</v>
      </c>
      <c r="AN396" s="209">
        <f t="shared" si="243"/>
        <v>0</v>
      </c>
    </row>
    <row r="397" spans="1:56" ht="18" customHeight="1">
      <c r="A397" s="216"/>
      <c r="B397" s="245" t="s">
        <v>590</v>
      </c>
      <c r="C397" s="200">
        <f>$E$148</f>
        <v>20</v>
      </c>
      <c r="D397" s="201">
        <f>C397-E397</f>
        <v>14</v>
      </c>
      <c r="E397" s="201">
        <v>6</v>
      </c>
      <c r="F397" s="210">
        <f>G148</f>
        <v>7437</v>
      </c>
      <c r="G397" s="210">
        <f>H148</f>
        <v>24606</v>
      </c>
      <c r="H397" s="246">
        <f>R148</f>
        <v>6494</v>
      </c>
      <c r="I397" s="210">
        <f>$S$148</f>
        <v>260</v>
      </c>
      <c r="J397" s="210">
        <f>Z148</f>
        <v>9873</v>
      </c>
      <c r="K397" s="210">
        <f>$AA$148</f>
        <v>3774.04</v>
      </c>
      <c r="L397" s="247">
        <f>AB148</f>
        <v>16367</v>
      </c>
      <c r="M397" s="209">
        <f>AC148</f>
        <v>4034.04</v>
      </c>
      <c r="N397" s="248">
        <f>AD148</f>
        <v>3862</v>
      </c>
      <c r="O397" s="209">
        <f>N397/F397*100</f>
        <v>51.929541481780284</v>
      </c>
      <c r="P397" s="210">
        <f>$AF$148</f>
        <v>6</v>
      </c>
      <c r="Q397" s="210">
        <f t="shared" ref="Q397:AN397" si="244">AG148</f>
        <v>1385</v>
      </c>
      <c r="R397" s="246">
        <f t="shared" si="244"/>
        <v>1380</v>
      </c>
      <c r="S397" s="246">
        <f t="shared" si="244"/>
        <v>602</v>
      </c>
      <c r="T397" s="210">
        <f t="shared" si="244"/>
        <v>1</v>
      </c>
      <c r="U397" s="212">
        <f t="shared" si="244"/>
        <v>4.0000000000000001E-3</v>
      </c>
      <c r="V397" s="210">
        <f t="shared" si="244"/>
        <v>313</v>
      </c>
      <c r="W397" s="209">
        <f t="shared" si="244"/>
        <v>595.87</v>
      </c>
      <c r="X397" s="210">
        <f t="shared" si="244"/>
        <v>21</v>
      </c>
      <c r="Y397" s="209">
        <f t="shared" si="244"/>
        <v>2.7</v>
      </c>
      <c r="Z397" s="210">
        <f t="shared" si="244"/>
        <v>505</v>
      </c>
      <c r="AA397" s="209">
        <f t="shared" si="244"/>
        <v>116.09</v>
      </c>
      <c r="AB397" s="210">
        <f t="shared" si="244"/>
        <v>840</v>
      </c>
      <c r="AC397" s="209">
        <f t="shared" si="244"/>
        <v>714.66399999999987</v>
      </c>
      <c r="AD397" s="209">
        <f t="shared" si="244"/>
        <v>558.43000000000006</v>
      </c>
      <c r="AE397" s="209">
        <f t="shared" si="244"/>
        <v>1666.9699999999998</v>
      </c>
      <c r="AF397" s="209">
        <f t="shared" si="244"/>
        <v>91.539999999999992</v>
      </c>
      <c r="AG397" s="209">
        <f t="shared" si="244"/>
        <v>2047.58</v>
      </c>
      <c r="AH397" s="249">
        <f t="shared" si="244"/>
        <v>4364.5200000000004</v>
      </c>
      <c r="AI397" s="209">
        <f t="shared" si="244"/>
        <v>5079.1840000000002</v>
      </c>
      <c r="AJ397" s="209">
        <f t="shared" si="244"/>
        <v>1475.14</v>
      </c>
      <c r="AK397" s="209">
        <f t="shared" si="244"/>
        <v>6554.3240000000005</v>
      </c>
      <c r="AL397" s="210">
        <f t="shared" si="244"/>
        <v>11</v>
      </c>
      <c r="AM397" s="209">
        <f t="shared" si="244"/>
        <v>11.73</v>
      </c>
      <c r="AN397" s="209">
        <f t="shared" si="244"/>
        <v>0.25</v>
      </c>
    </row>
    <row r="398" spans="1:56">
      <c r="A398" s="220"/>
      <c r="B398" s="250" t="s">
        <v>591</v>
      </c>
      <c r="C398" s="222">
        <f>$E$184</f>
        <v>35</v>
      </c>
      <c r="D398" s="201">
        <f>C398-E398</f>
        <v>31</v>
      </c>
      <c r="E398" s="223">
        <v>4</v>
      </c>
      <c r="F398" s="224">
        <f>G184</f>
        <v>11116</v>
      </c>
      <c r="G398" s="224">
        <f>H184</f>
        <v>35124</v>
      </c>
      <c r="H398" s="251">
        <f>R184</f>
        <v>20399</v>
      </c>
      <c r="I398" s="209">
        <f>$S$184</f>
        <v>230.8</v>
      </c>
      <c r="J398" s="210">
        <f>Z184</f>
        <v>46491</v>
      </c>
      <c r="K398" s="209">
        <f>$AA$184</f>
        <v>4286.4699999999993</v>
      </c>
      <c r="L398" s="247">
        <f>AB184</f>
        <v>66890</v>
      </c>
      <c r="M398" s="209">
        <f>AC184</f>
        <v>4517.2700000000004</v>
      </c>
      <c r="N398" s="252">
        <f>AD184</f>
        <v>8612</v>
      </c>
      <c r="O398" s="209">
        <f>N398/F398*100</f>
        <v>77.473911478949262</v>
      </c>
      <c r="P398" s="224">
        <f>$AF$184</f>
        <v>16</v>
      </c>
      <c r="Q398" s="224">
        <f t="shared" ref="Q398:AN398" si="245">AG184</f>
        <v>5790</v>
      </c>
      <c r="R398" s="251">
        <f t="shared" si="245"/>
        <v>5444</v>
      </c>
      <c r="S398" s="246">
        <f t="shared" si="245"/>
        <v>2187</v>
      </c>
      <c r="T398" s="210">
        <f t="shared" si="245"/>
        <v>0</v>
      </c>
      <c r="U398" s="212">
        <f t="shared" si="245"/>
        <v>0</v>
      </c>
      <c r="V398" s="210">
        <f t="shared" si="245"/>
        <v>120</v>
      </c>
      <c r="W398" s="209">
        <f t="shared" si="245"/>
        <v>41.25</v>
      </c>
      <c r="X398" s="210">
        <f t="shared" si="245"/>
        <v>54</v>
      </c>
      <c r="Y398" s="209">
        <f t="shared" si="245"/>
        <v>9.6999999999999993</v>
      </c>
      <c r="Z398" s="210">
        <f t="shared" si="245"/>
        <v>1497</v>
      </c>
      <c r="AA398" s="209">
        <f t="shared" si="245"/>
        <v>755.06999999999994</v>
      </c>
      <c r="AB398" s="210">
        <f t="shared" si="245"/>
        <v>1671</v>
      </c>
      <c r="AC398" s="209">
        <f t="shared" si="245"/>
        <v>806.01999999999987</v>
      </c>
      <c r="AD398" s="209">
        <f t="shared" si="245"/>
        <v>1512.5800000000002</v>
      </c>
      <c r="AE398" s="209">
        <f t="shared" si="245"/>
        <v>1885.3200000000002</v>
      </c>
      <c r="AF398" s="209">
        <f t="shared" si="245"/>
        <v>79.680000000000007</v>
      </c>
      <c r="AG398" s="209">
        <f t="shared" si="245"/>
        <v>2617.85</v>
      </c>
      <c r="AH398" s="249">
        <f t="shared" si="245"/>
        <v>6095.43</v>
      </c>
      <c r="AI398" s="209">
        <f t="shared" si="245"/>
        <v>6901.45</v>
      </c>
      <c r="AJ398" s="209">
        <f t="shared" si="245"/>
        <v>559</v>
      </c>
      <c r="AK398" s="209">
        <f t="shared" si="245"/>
        <v>7460.45</v>
      </c>
      <c r="AL398" s="210">
        <f t="shared" si="245"/>
        <v>45</v>
      </c>
      <c r="AM398" s="209">
        <f t="shared" si="245"/>
        <v>50.18</v>
      </c>
      <c r="AN398" s="209">
        <f t="shared" si="245"/>
        <v>0</v>
      </c>
    </row>
    <row r="399" spans="1:56">
      <c r="A399" s="216"/>
      <c r="B399" s="245" t="s">
        <v>587</v>
      </c>
      <c r="C399" s="200">
        <f>$E$215</f>
        <v>30</v>
      </c>
      <c r="D399" s="201">
        <f>C399-E399</f>
        <v>30</v>
      </c>
      <c r="E399" s="201">
        <v>0</v>
      </c>
      <c r="F399" s="210">
        <f>G215</f>
        <v>12209</v>
      </c>
      <c r="G399" s="210">
        <f>H215</f>
        <v>40640</v>
      </c>
      <c r="H399" s="246">
        <f>R215</f>
        <v>10104</v>
      </c>
      <c r="I399" s="209">
        <f>$S$215</f>
        <v>150.32999999999998</v>
      </c>
      <c r="J399" s="210">
        <f>Z215</f>
        <v>18237</v>
      </c>
      <c r="K399" s="209">
        <f>$AA$215</f>
        <v>2121.77</v>
      </c>
      <c r="L399" s="247">
        <f>AB215</f>
        <v>28341</v>
      </c>
      <c r="M399" s="209">
        <f>AC215</f>
        <v>2272.1</v>
      </c>
      <c r="N399" s="248">
        <f>AD215</f>
        <v>10704</v>
      </c>
      <c r="O399" s="209">
        <f>N399/F399*100</f>
        <v>87.673028094028993</v>
      </c>
      <c r="P399" s="210">
        <f>$AF$215</f>
        <v>20</v>
      </c>
      <c r="Q399" s="210">
        <f t="shared" ref="Q399:AN399" si="246">AG215</f>
        <v>2951</v>
      </c>
      <c r="R399" s="246">
        <f t="shared" si="246"/>
        <v>2905</v>
      </c>
      <c r="S399" s="246">
        <f t="shared" si="246"/>
        <v>1180</v>
      </c>
      <c r="T399" s="210">
        <f t="shared" si="246"/>
        <v>1</v>
      </c>
      <c r="U399" s="212">
        <f t="shared" si="246"/>
        <v>4.0000000000000001E-3</v>
      </c>
      <c r="V399" s="210">
        <f t="shared" si="246"/>
        <v>63</v>
      </c>
      <c r="W399" s="209">
        <f t="shared" si="246"/>
        <v>37.599999999999994</v>
      </c>
      <c r="X399" s="210">
        <f t="shared" si="246"/>
        <v>40</v>
      </c>
      <c r="Y399" s="209">
        <f t="shared" si="246"/>
        <v>5.38</v>
      </c>
      <c r="Z399" s="210">
        <f t="shared" si="246"/>
        <v>1844</v>
      </c>
      <c r="AA399" s="209">
        <f t="shared" si="246"/>
        <v>1376.2800000000002</v>
      </c>
      <c r="AB399" s="210">
        <f t="shared" si="246"/>
        <v>1948</v>
      </c>
      <c r="AC399" s="209">
        <f t="shared" si="246"/>
        <v>1419.2640000000001</v>
      </c>
      <c r="AD399" s="209">
        <f t="shared" si="246"/>
        <v>445.25</v>
      </c>
      <c r="AE399" s="209">
        <f t="shared" si="246"/>
        <v>253.54999999999998</v>
      </c>
      <c r="AF399" s="209">
        <f t="shared" si="246"/>
        <v>67.78</v>
      </c>
      <c r="AG399" s="209">
        <f t="shared" si="246"/>
        <v>481.72</v>
      </c>
      <c r="AH399" s="249">
        <f t="shared" si="246"/>
        <v>1248.3</v>
      </c>
      <c r="AI399" s="209">
        <f t="shared" si="246"/>
        <v>2667.5640000000003</v>
      </c>
      <c r="AJ399" s="209">
        <f t="shared" si="246"/>
        <v>607.84</v>
      </c>
      <c r="AK399" s="209">
        <f t="shared" si="246"/>
        <v>3275.4040000000005</v>
      </c>
      <c r="AL399" s="210">
        <f t="shared" si="246"/>
        <v>5</v>
      </c>
      <c r="AM399" s="209">
        <f t="shared" si="246"/>
        <v>3.66</v>
      </c>
      <c r="AN399" s="209">
        <f t="shared" si="246"/>
        <v>0</v>
      </c>
    </row>
    <row r="400" spans="1:56" ht="17.25" thickBot="1">
      <c r="A400" s="220"/>
      <c r="B400" s="250" t="s">
        <v>588</v>
      </c>
      <c r="C400" s="222">
        <f>$E$223</f>
        <v>7</v>
      </c>
      <c r="D400" s="201">
        <f>C400-E400</f>
        <v>7</v>
      </c>
      <c r="E400" s="223">
        <v>0</v>
      </c>
      <c r="F400" s="224">
        <f>G223</f>
        <v>1294</v>
      </c>
      <c r="G400" s="224">
        <f>H223</f>
        <v>4473</v>
      </c>
      <c r="H400" s="251">
        <f>R223</f>
        <v>1630</v>
      </c>
      <c r="I400" s="232">
        <f>$S$223</f>
        <v>3.54</v>
      </c>
      <c r="J400" s="224">
        <f>Z223</f>
        <v>2049</v>
      </c>
      <c r="K400" s="232">
        <f>$AA$223</f>
        <v>679.26</v>
      </c>
      <c r="L400" s="247">
        <f>AB223</f>
        <v>3679</v>
      </c>
      <c r="M400" s="232">
        <f>AC223</f>
        <v>682.80000000000018</v>
      </c>
      <c r="N400" s="252">
        <f>AD223</f>
        <v>1060</v>
      </c>
      <c r="O400" s="209">
        <f>N400/F400*100</f>
        <v>81.916537867078816</v>
      </c>
      <c r="P400" s="224">
        <f>$AF$223</f>
        <v>3</v>
      </c>
      <c r="Q400" s="222">
        <f t="shared" ref="Q400:AN400" si="247">AG223</f>
        <v>680</v>
      </c>
      <c r="R400" s="230">
        <f t="shared" si="247"/>
        <v>651</v>
      </c>
      <c r="S400" s="230">
        <f t="shared" si="247"/>
        <v>554</v>
      </c>
      <c r="T400" s="222">
        <f t="shared" si="247"/>
        <v>0</v>
      </c>
      <c r="U400" s="231">
        <f t="shared" si="247"/>
        <v>0</v>
      </c>
      <c r="V400" s="222">
        <f t="shared" si="247"/>
        <v>0</v>
      </c>
      <c r="W400" s="232">
        <f t="shared" si="247"/>
        <v>0</v>
      </c>
      <c r="X400" s="222">
        <f t="shared" si="247"/>
        <v>0</v>
      </c>
      <c r="Y400" s="222">
        <f t="shared" si="247"/>
        <v>0</v>
      </c>
      <c r="Z400" s="222">
        <f t="shared" si="247"/>
        <v>507</v>
      </c>
      <c r="AA400" s="233">
        <f t="shared" si="247"/>
        <v>847.45</v>
      </c>
      <c r="AB400" s="253">
        <f t="shared" si="247"/>
        <v>507</v>
      </c>
      <c r="AC400" s="209">
        <f t="shared" si="247"/>
        <v>847.45</v>
      </c>
      <c r="AD400" s="232">
        <f t="shared" si="247"/>
        <v>168.95</v>
      </c>
      <c r="AE400" s="232">
        <f t="shared" si="247"/>
        <v>16.149999999999999</v>
      </c>
      <c r="AF400" s="232">
        <f t="shared" si="247"/>
        <v>4</v>
      </c>
      <c r="AG400" s="232">
        <f t="shared" si="247"/>
        <v>54.4</v>
      </c>
      <c r="AH400" s="249">
        <f t="shared" si="247"/>
        <v>243.5</v>
      </c>
      <c r="AI400" s="209">
        <f t="shared" si="247"/>
        <v>1090.95</v>
      </c>
      <c r="AJ400" s="209">
        <f t="shared" si="247"/>
        <v>18.2</v>
      </c>
      <c r="AK400" s="209">
        <f t="shared" si="247"/>
        <v>1109.1500000000001</v>
      </c>
      <c r="AL400" s="210">
        <f t="shared" si="247"/>
        <v>0</v>
      </c>
      <c r="AM400" s="209">
        <f t="shared" si="247"/>
        <v>0</v>
      </c>
      <c r="AN400" s="209">
        <f t="shared" si="247"/>
        <v>0</v>
      </c>
    </row>
    <row r="401" spans="1:40" ht="17.25" thickBot="1">
      <c r="A401" s="442" t="s">
        <v>103</v>
      </c>
      <c r="B401" s="443"/>
      <c r="C401" s="236">
        <f t="shared" ref="C401:P401" si="248">SUM(C396:C400)</f>
        <v>111</v>
      </c>
      <c r="D401" s="236">
        <f t="shared" si="248"/>
        <v>101</v>
      </c>
      <c r="E401" s="236">
        <f t="shared" si="248"/>
        <v>10</v>
      </c>
      <c r="F401" s="237">
        <f t="shared" si="248"/>
        <v>38136</v>
      </c>
      <c r="G401" s="237">
        <f t="shared" si="248"/>
        <v>126188</v>
      </c>
      <c r="H401" s="240">
        <f t="shared" si="248"/>
        <v>46757</v>
      </c>
      <c r="I401" s="238">
        <f>SUM(I396:I400)</f>
        <v>861.39999999999986</v>
      </c>
      <c r="J401" s="239">
        <f t="shared" si="248"/>
        <v>100796</v>
      </c>
      <c r="K401" s="238">
        <f>SUM(K396:K400)</f>
        <v>14494.03</v>
      </c>
      <c r="L401" s="240">
        <f t="shared" si="248"/>
        <v>147553</v>
      </c>
      <c r="M401" s="239">
        <f>SUM(M396:M400)</f>
        <v>15355.43</v>
      </c>
      <c r="N401" s="236">
        <f t="shared" si="248"/>
        <v>28832</v>
      </c>
      <c r="O401" s="238">
        <f>N401/F401%</f>
        <v>75.603104677994537</v>
      </c>
      <c r="P401" s="236">
        <f t="shared" si="248"/>
        <v>58</v>
      </c>
      <c r="Q401" s="239">
        <f>SUM(Q396:Q400)</f>
        <v>12171</v>
      </c>
      <c r="R401" s="408">
        <f>SUM(R396:R400)</f>
        <v>11728</v>
      </c>
      <c r="S401" s="408">
        <f t="shared" ref="S401:AK401" si="249">SUM(S396:S400)</f>
        <v>5303</v>
      </c>
      <c r="T401" s="408">
        <f t="shared" si="249"/>
        <v>2</v>
      </c>
      <c r="U401" s="254">
        <f t="shared" si="249"/>
        <v>8.0000000000000002E-3</v>
      </c>
      <c r="V401" s="408">
        <f t="shared" si="249"/>
        <v>499</v>
      </c>
      <c r="W401" s="254">
        <f t="shared" si="249"/>
        <v>676.05000000000007</v>
      </c>
      <c r="X401" s="408">
        <f t="shared" si="249"/>
        <v>138</v>
      </c>
      <c r="Y401" s="408">
        <f t="shared" si="249"/>
        <v>23.13</v>
      </c>
      <c r="Z401" s="408">
        <f t="shared" si="249"/>
        <v>6749</v>
      </c>
      <c r="AA401" s="408">
        <f t="shared" si="249"/>
        <v>5262.6799999999994</v>
      </c>
      <c r="AB401" s="408">
        <f t="shared" si="249"/>
        <v>7388</v>
      </c>
      <c r="AC401" s="408">
        <f t="shared" si="249"/>
        <v>5961.8679999999995</v>
      </c>
      <c r="AD401" s="408">
        <f t="shared" si="249"/>
        <v>4689.7599999999993</v>
      </c>
      <c r="AE401" s="408">
        <f t="shared" si="249"/>
        <v>4244.45</v>
      </c>
      <c r="AF401" s="408">
        <f t="shared" si="249"/>
        <v>340.88</v>
      </c>
      <c r="AG401" s="408">
        <f t="shared" si="249"/>
        <v>7408.5700000000006</v>
      </c>
      <c r="AH401" s="239">
        <f t="shared" si="249"/>
        <v>16683.66</v>
      </c>
      <c r="AI401" s="239">
        <f t="shared" si="249"/>
        <v>22645.528000000002</v>
      </c>
      <c r="AJ401" s="239">
        <f t="shared" si="249"/>
        <v>3418.42</v>
      </c>
      <c r="AK401" s="239">
        <f t="shared" si="249"/>
        <v>26063.948000000004</v>
      </c>
      <c r="AL401" s="242">
        <f>SUM(AL396:AL400)</f>
        <v>81</v>
      </c>
      <c r="AM401" s="238">
        <f>SUM(AM396:AM400)</f>
        <v>93.07</v>
      </c>
      <c r="AN401" s="238">
        <f>SUM(AN396:AN400)</f>
        <v>0.25</v>
      </c>
    </row>
    <row r="402" spans="1:40">
      <c r="A402" s="199" t="s">
        <v>592</v>
      </c>
      <c r="B402" s="245" t="s">
        <v>590</v>
      </c>
      <c r="C402" s="200">
        <f>$E$68</f>
        <v>22</v>
      </c>
      <c r="D402" s="201">
        <f>C402-E402</f>
        <v>22</v>
      </c>
      <c r="E402" s="201">
        <v>0</v>
      </c>
      <c r="F402" s="210">
        <f>G68</f>
        <v>7218</v>
      </c>
      <c r="G402" s="210">
        <f>H68</f>
        <v>25527</v>
      </c>
      <c r="H402" s="255">
        <f>R68</f>
        <v>10311</v>
      </c>
      <c r="I402" s="256">
        <f>$S$68</f>
        <v>243.56000000000003</v>
      </c>
      <c r="J402" s="257">
        <f>Z68</f>
        <v>11729</v>
      </c>
      <c r="K402" s="256">
        <f>$AA$68</f>
        <v>1941.86</v>
      </c>
      <c r="L402" s="247">
        <f>AB68</f>
        <v>22040</v>
      </c>
      <c r="M402" s="209">
        <f>AC68</f>
        <v>2185.4200000000005</v>
      </c>
      <c r="N402" s="248">
        <f>AD68</f>
        <v>5579</v>
      </c>
      <c r="O402" s="209">
        <f>N402/F402*100</f>
        <v>77.292878913826542</v>
      </c>
      <c r="P402" s="210">
        <f>$AF$68</f>
        <v>16</v>
      </c>
      <c r="Q402" s="258">
        <f t="shared" ref="Q402:AN402" si="250">AG68</f>
        <v>3845</v>
      </c>
      <c r="R402" s="246">
        <f t="shared" si="250"/>
        <v>3708</v>
      </c>
      <c r="S402" s="246">
        <f t="shared" si="250"/>
        <v>1436</v>
      </c>
      <c r="T402" s="210">
        <f t="shared" si="250"/>
        <v>8</v>
      </c>
      <c r="U402" s="212">
        <f t="shared" si="250"/>
        <v>0.08</v>
      </c>
      <c r="V402" s="210">
        <f t="shared" si="250"/>
        <v>0</v>
      </c>
      <c r="W402" s="209">
        <f t="shared" si="250"/>
        <v>0</v>
      </c>
      <c r="X402" s="210">
        <f t="shared" si="250"/>
        <v>16</v>
      </c>
      <c r="Y402" s="209">
        <f t="shared" si="250"/>
        <v>1.6</v>
      </c>
      <c r="Z402" s="210">
        <f t="shared" si="250"/>
        <v>2754</v>
      </c>
      <c r="AA402" s="209">
        <f t="shared" si="250"/>
        <v>3957.05</v>
      </c>
      <c r="AB402" s="210">
        <f t="shared" si="250"/>
        <v>2778</v>
      </c>
      <c r="AC402" s="209">
        <f t="shared" si="250"/>
        <v>3958.7300000000005</v>
      </c>
      <c r="AD402" s="209">
        <f t="shared" si="250"/>
        <v>1356.33</v>
      </c>
      <c r="AE402" s="209">
        <f t="shared" si="250"/>
        <v>142.47999999999999</v>
      </c>
      <c r="AF402" s="209">
        <f t="shared" si="250"/>
        <v>9.39</v>
      </c>
      <c r="AG402" s="209">
        <f t="shared" si="250"/>
        <v>341.04</v>
      </c>
      <c r="AH402" s="249">
        <f t="shared" si="250"/>
        <v>1849.2400000000002</v>
      </c>
      <c r="AI402" s="209">
        <f t="shared" si="250"/>
        <v>5807.97</v>
      </c>
      <c r="AJ402" s="209">
        <f t="shared" si="250"/>
        <v>442.28000000000003</v>
      </c>
      <c r="AK402" s="209">
        <f t="shared" si="250"/>
        <v>6250.2500000000009</v>
      </c>
      <c r="AL402" s="210">
        <f t="shared" si="250"/>
        <v>8</v>
      </c>
      <c r="AM402" s="209">
        <f t="shared" si="250"/>
        <v>3.99</v>
      </c>
      <c r="AN402" s="209">
        <f t="shared" si="250"/>
        <v>0</v>
      </c>
    </row>
    <row r="403" spans="1:40">
      <c r="A403" s="216"/>
      <c r="B403" s="245" t="s">
        <v>591</v>
      </c>
      <c r="C403" s="200">
        <f>$E$87</f>
        <v>18</v>
      </c>
      <c r="D403" s="201">
        <f>C403-E403</f>
        <v>13</v>
      </c>
      <c r="E403" s="201">
        <v>5</v>
      </c>
      <c r="F403" s="210">
        <f>G87</f>
        <v>6302</v>
      </c>
      <c r="G403" s="210">
        <f>H87</f>
        <v>20852</v>
      </c>
      <c r="H403" s="255">
        <f>R87</f>
        <v>4303</v>
      </c>
      <c r="I403" s="204">
        <f>$S$87</f>
        <v>92.42</v>
      </c>
      <c r="J403" s="258">
        <f>Z87</f>
        <v>3005</v>
      </c>
      <c r="K403" s="204">
        <f>$AA$87</f>
        <v>139.56</v>
      </c>
      <c r="L403" s="247">
        <f>AB87</f>
        <v>7308</v>
      </c>
      <c r="M403" s="209">
        <f>AC87</f>
        <v>231.97999999999996</v>
      </c>
      <c r="N403" s="248">
        <f>AD87</f>
        <v>2857</v>
      </c>
      <c r="O403" s="209">
        <f>N403/F403*100</f>
        <v>45.334814344652493</v>
      </c>
      <c r="P403" s="210">
        <f>$AF$87</f>
        <v>4</v>
      </c>
      <c r="Q403" s="258">
        <f t="shared" ref="Q403:AN403" si="251">AG87</f>
        <v>1641</v>
      </c>
      <c r="R403" s="246">
        <f t="shared" si="251"/>
        <v>1355</v>
      </c>
      <c r="S403" s="246">
        <f t="shared" si="251"/>
        <v>222</v>
      </c>
      <c r="T403" s="210">
        <f t="shared" si="251"/>
        <v>0</v>
      </c>
      <c r="U403" s="212">
        <f t="shared" si="251"/>
        <v>0</v>
      </c>
      <c r="V403" s="210">
        <f t="shared" si="251"/>
        <v>0</v>
      </c>
      <c r="W403" s="209">
        <f t="shared" si="251"/>
        <v>0</v>
      </c>
      <c r="X403" s="210">
        <f t="shared" si="251"/>
        <v>19</v>
      </c>
      <c r="Y403" s="209">
        <f t="shared" si="251"/>
        <v>2.0099999999999998</v>
      </c>
      <c r="Z403" s="210">
        <f t="shared" si="251"/>
        <v>333</v>
      </c>
      <c r="AA403" s="209">
        <f t="shared" si="251"/>
        <v>654.24</v>
      </c>
      <c r="AB403" s="210">
        <f t="shared" si="251"/>
        <v>352</v>
      </c>
      <c r="AC403" s="209">
        <f t="shared" si="251"/>
        <v>656.25</v>
      </c>
      <c r="AD403" s="209">
        <f t="shared" si="251"/>
        <v>793.5</v>
      </c>
      <c r="AE403" s="209">
        <f t="shared" si="251"/>
        <v>14.459999999999999</v>
      </c>
      <c r="AF403" s="209">
        <f t="shared" si="251"/>
        <v>89.9</v>
      </c>
      <c r="AG403" s="209">
        <f t="shared" si="251"/>
        <v>3712</v>
      </c>
      <c r="AH403" s="249">
        <f t="shared" si="251"/>
        <v>4609.8599999999997</v>
      </c>
      <c r="AI403" s="209">
        <f t="shared" si="251"/>
        <v>5266.11</v>
      </c>
      <c r="AJ403" s="209">
        <f t="shared" si="251"/>
        <v>0</v>
      </c>
      <c r="AK403" s="209">
        <f t="shared" si="251"/>
        <v>5266.11</v>
      </c>
      <c r="AL403" s="210">
        <f t="shared" si="251"/>
        <v>8</v>
      </c>
      <c r="AM403" s="209">
        <f t="shared" si="251"/>
        <v>3.71</v>
      </c>
      <c r="AN403" s="209">
        <f t="shared" si="251"/>
        <v>0</v>
      </c>
    </row>
    <row r="404" spans="1:40" ht="17.25" thickBot="1">
      <c r="A404" s="220"/>
      <c r="B404" s="250" t="s">
        <v>587</v>
      </c>
      <c r="C404" s="222">
        <f>$E$103</f>
        <v>15</v>
      </c>
      <c r="D404" s="201">
        <f>C404-E404</f>
        <v>15</v>
      </c>
      <c r="E404" s="223">
        <v>0</v>
      </c>
      <c r="F404" s="224">
        <f>G103</f>
        <v>8833</v>
      </c>
      <c r="G404" s="224">
        <f>H103</f>
        <v>31006</v>
      </c>
      <c r="H404" s="259">
        <f>R103</f>
        <v>3686</v>
      </c>
      <c r="I404" s="226">
        <f>$S$103</f>
        <v>64.950000000000017</v>
      </c>
      <c r="J404" s="225">
        <f>Z103</f>
        <v>1091</v>
      </c>
      <c r="K404" s="226">
        <f>$AA$103</f>
        <v>129.51</v>
      </c>
      <c r="L404" s="243">
        <f>AB103</f>
        <v>4777</v>
      </c>
      <c r="M404" s="222">
        <f>AC103</f>
        <v>194.46</v>
      </c>
      <c r="N404" s="229">
        <f>AD103</f>
        <v>2093</v>
      </c>
      <c r="O404" s="209">
        <f>N404/F404*100</f>
        <v>23.695233782406884</v>
      </c>
      <c r="P404" s="224">
        <f>$AF$103</f>
        <v>3</v>
      </c>
      <c r="Q404" s="225">
        <f t="shared" ref="Q404:AN404" si="252">AG103</f>
        <v>618</v>
      </c>
      <c r="R404" s="230">
        <f t="shared" si="252"/>
        <v>608</v>
      </c>
      <c r="S404" s="230">
        <f t="shared" si="252"/>
        <v>151</v>
      </c>
      <c r="T404" s="222">
        <f t="shared" si="252"/>
        <v>0</v>
      </c>
      <c r="U404" s="231">
        <f t="shared" si="252"/>
        <v>0</v>
      </c>
      <c r="V404" s="222">
        <f t="shared" si="252"/>
        <v>0</v>
      </c>
      <c r="W404" s="232">
        <f t="shared" si="252"/>
        <v>0</v>
      </c>
      <c r="X404" s="222">
        <f t="shared" si="252"/>
        <v>1</v>
      </c>
      <c r="Y404" s="232">
        <f t="shared" si="252"/>
        <v>0.15</v>
      </c>
      <c r="Z404" s="222">
        <f t="shared" si="252"/>
        <v>353</v>
      </c>
      <c r="AA404" s="222">
        <f t="shared" si="252"/>
        <v>209.19</v>
      </c>
      <c r="AB404" s="200">
        <f t="shared" si="252"/>
        <v>354</v>
      </c>
      <c r="AC404" s="200">
        <f t="shared" si="252"/>
        <v>209.34</v>
      </c>
      <c r="AD404" s="222">
        <f t="shared" si="252"/>
        <v>236.79</v>
      </c>
      <c r="AE404" s="222">
        <f t="shared" si="252"/>
        <v>0</v>
      </c>
      <c r="AF404" s="222">
        <f t="shared" si="252"/>
        <v>24.5</v>
      </c>
      <c r="AG404" s="222">
        <f t="shared" si="252"/>
        <v>166.11</v>
      </c>
      <c r="AH404" s="244">
        <f t="shared" si="252"/>
        <v>427.4</v>
      </c>
      <c r="AI404" s="209">
        <f t="shared" si="252"/>
        <v>636.74</v>
      </c>
      <c r="AJ404" s="209">
        <f t="shared" si="252"/>
        <v>281.10000000000002</v>
      </c>
      <c r="AK404" s="209">
        <f t="shared" si="252"/>
        <v>917.84</v>
      </c>
      <c r="AL404" s="224">
        <f t="shared" si="252"/>
        <v>0</v>
      </c>
      <c r="AM404" s="232">
        <f t="shared" si="252"/>
        <v>0</v>
      </c>
      <c r="AN404" s="232">
        <f t="shared" si="252"/>
        <v>0</v>
      </c>
    </row>
    <row r="405" spans="1:40" ht="17.25" thickBot="1">
      <c r="A405" s="444" t="s">
        <v>103</v>
      </c>
      <c r="B405" s="445"/>
      <c r="C405" s="260">
        <f t="shared" ref="C405:L405" si="253">SUM(C402:C404)</f>
        <v>55</v>
      </c>
      <c r="D405" s="260">
        <f>SUM(D402:D404)</f>
        <v>50</v>
      </c>
      <c r="E405" s="260">
        <f>SUM(E402:E404)</f>
        <v>5</v>
      </c>
      <c r="F405" s="261">
        <f t="shared" si="253"/>
        <v>22353</v>
      </c>
      <c r="G405" s="261">
        <f t="shared" si="253"/>
        <v>77385</v>
      </c>
      <c r="H405" s="262">
        <f t="shared" si="253"/>
        <v>18300</v>
      </c>
      <c r="I405" s="238">
        <f>SUM(I402:I404)</f>
        <v>400.93000000000006</v>
      </c>
      <c r="J405" s="239">
        <f t="shared" si="253"/>
        <v>15825</v>
      </c>
      <c r="K405" s="238">
        <f>SUM(K402:K404)</f>
        <v>2210.9300000000003</v>
      </c>
      <c r="L405" s="262">
        <f t="shared" si="253"/>
        <v>34125</v>
      </c>
      <c r="M405" s="239">
        <f>SUM(M402:M404)</f>
        <v>2611.8600000000006</v>
      </c>
      <c r="N405" s="260">
        <f>SUM(N402:N404)</f>
        <v>10529</v>
      </c>
      <c r="O405" s="263">
        <f>N405/F405%</f>
        <v>47.103297096586587</v>
      </c>
      <c r="P405" s="260">
        <f>SUM(P402:P404)</f>
        <v>23</v>
      </c>
      <c r="Q405" s="264">
        <f>SUM(Q402:Q404)</f>
        <v>6104</v>
      </c>
      <c r="R405" s="239">
        <f>SUM(R402:R404)</f>
        <v>5671</v>
      </c>
      <c r="S405" s="262">
        <f t="shared" ref="S405:AK405" si="254">SUM(S402:S404)</f>
        <v>1809</v>
      </c>
      <c r="T405" s="239">
        <f t="shared" si="254"/>
        <v>8</v>
      </c>
      <c r="U405" s="238">
        <f t="shared" si="254"/>
        <v>0.08</v>
      </c>
      <c r="V405" s="239">
        <f t="shared" si="254"/>
        <v>0</v>
      </c>
      <c r="W405" s="238">
        <f t="shared" si="254"/>
        <v>0</v>
      </c>
      <c r="X405" s="239">
        <f t="shared" si="254"/>
        <v>36</v>
      </c>
      <c r="Y405" s="238">
        <f t="shared" si="254"/>
        <v>3.76</v>
      </c>
      <c r="Z405" s="239">
        <f t="shared" si="254"/>
        <v>3440</v>
      </c>
      <c r="AA405" s="238">
        <f t="shared" si="254"/>
        <v>4820.4799999999996</v>
      </c>
      <c r="AB405" s="239">
        <f t="shared" si="254"/>
        <v>3484</v>
      </c>
      <c r="AC405" s="239">
        <f t="shared" si="254"/>
        <v>4824.3200000000006</v>
      </c>
      <c r="AD405" s="239">
        <f t="shared" si="254"/>
        <v>2386.62</v>
      </c>
      <c r="AE405" s="239">
        <f t="shared" si="254"/>
        <v>156.94</v>
      </c>
      <c r="AF405" s="239">
        <f t="shared" si="254"/>
        <v>123.79</v>
      </c>
      <c r="AG405" s="239">
        <f t="shared" si="254"/>
        <v>4219.1499999999996</v>
      </c>
      <c r="AH405" s="239">
        <f t="shared" si="254"/>
        <v>6886.5</v>
      </c>
      <c r="AI405" s="239">
        <f t="shared" si="254"/>
        <v>11710.82</v>
      </c>
      <c r="AJ405" s="238">
        <f t="shared" si="254"/>
        <v>723.38000000000011</v>
      </c>
      <c r="AK405" s="239">
        <f t="shared" si="254"/>
        <v>12434.2</v>
      </c>
      <c r="AL405" s="242">
        <f>SUM(AL402:AL404)</f>
        <v>16</v>
      </c>
      <c r="AM405" s="238">
        <f>SUM(AM402:AM404)</f>
        <v>7.7</v>
      </c>
      <c r="AN405" s="238">
        <f>SUM(AN402:AN404)</f>
        <v>0</v>
      </c>
    </row>
    <row r="406" spans="1:40" ht="17.25" thickBot="1">
      <c r="A406" s="446" t="s">
        <v>593</v>
      </c>
      <c r="B406" s="447"/>
      <c r="C406" s="265">
        <f t="shared" ref="C406:P406" si="255">C405+C401+C395</f>
        <v>199</v>
      </c>
      <c r="D406" s="265">
        <f t="shared" si="255"/>
        <v>183</v>
      </c>
      <c r="E406" s="265">
        <f t="shared" si="255"/>
        <v>16</v>
      </c>
      <c r="F406" s="266">
        <f t="shared" si="255"/>
        <v>76689</v>
      </c>
      <c r="G406" s="266">
        <f t="shared" si="255"/>
        <v>258773</v>
      </c>
      <c r="H406" s="267">
        <f t="shared" si="255"/>
        <v>84543</v>
      </c>
      <c r="I406" s="268">
        <f t="shared" si="255"/>
        <v>1518.37</v>
      </c>
      <c r="J406" s="269">
        <f t="shared" si="255"/>
        <v>163455</v>
      </c>
      <c r="K406" s="270">
        <f t="shared" si="255"/>
        <v>24191.079999999998</v>
      </c>
      <c r="L406" s="265">
        <f t="shared" si="255"/>
        <v>247998</v>
      </c>
      <c r="M406" s="269">
        <f t="shared" si="255"/>
        <v>25709.45</v>
      </c>
      <c r="N406" s="265">
        <f t="shared" si="255"/>
        <v>49861</v>
      </c>
      <c r="O406" s="268">
        <f>N406/F406%</f>
        <v>65.017147178865287</v>
      </c>
      <c r="P406" s="265">
        <f t="shared" si="255"/>
        <v>92</v>
      </c>
      <c r="Q406" s="269">
        <f>Q405+Q401+Q395</f>
        <v>21601</v>
      </c>
      <c r="R406" s="269">
        <f>R405+R401+R395</f>
        <v>20672</v>
      </c>
      <c r="S406" s="267">
        <f t="shared" ref="S406:AN406" si="256">S405+S401+S395</f>
        <v>8216</v>
      </c>
      <c r="T406" s="269">
        <f t="shared" si="256"/>
        <v>10</v>
      </c>
      <c r="U406" s="270">
        <f t="shared" si="256"/>
        <v>8.7999999999999995E-2</v>
      </c>
      <c r="V406" s="265">
        <f t="shared" si="256"/>
        <v>499</v>
      </c>
      <c r="W406" s="270">
        <f t="shared" si="256"/>
        <v>676.05000000000007</v>
      </c>
      <c r="X406" s="265">
        <f t="shared" si="256"/>
        <v>376</v>
      </c>
      <c r="Y406" s="265">
        <f t="shared" si="256"/>
        <v>56.12</v>
      </c>
      <c r="Z406" s="265">
        <f t="shared" si="256"/>
        <v>12479</v>
      </c>
      <c r="AA406" s="265">
        <f t="shared" si="256"/>
        <v>10822.789999999999</v>
      </c>
      <c r="AB406" s="265">
        <f t="shared" si="256"/>
        <v>13364</v>
      </c>
      <c r="AC406" s="265">
        <f t="shared" si="256"/>
        <v>11555.048000000001</v>
      </c>
      <c r="AD406" s="265">
        <f t="shared" si="256"/>
        <v>8036.1899999999987</v>
      </c>
      <c r="AE406" s="265">
        <f t="shared" si="256"/>
        <v>5582.1299999999992</v>
      </c>
      <c r="AF406" s="265">
        <f t="shared" si="256"/>
        <v>568.92000000000007</v>
      </c>
      <c r="AG406" s="265">
        <f t="shared" si="256"/>
        <v>14709.61</v>
      </c>
      <c r="AH406" s="265">
        <f t="shared" si="256"/>
        <v>28896.85</v>
      </c>
      <c r="AI406" s="265">
        <f t="shared" si="256"/>
        <v>40451.898000000001</v>
      </c>
      <c r="AJ406" s="265">
        <f t="shared" si="256"/>
        <v>6238.75</v>
      </c>
      <c r="AK406" s="265">
        <f t="shared" si="256"/>
        <v>46690.648000000001</v>
      </c>
      <c r="AL406" s="266">
        <f t="shared" si="256"/>
        <v>154</v>
      </c>
      <c r="AM406" s="270">
        <f t="shared" si="256"/>
        <v>208.26</v>
      </c>
      <c r="AN406" s="270">
        <f t="shared" si="256"/>
        <v>1.25</v>
      </c>
    </row>
    <row r="407" spans="1:40">
      <c r="A407" s="199" t="s">
        <v>594</v>
      </c>
      <c r="B407" s="245" t="s">
        <v>590</v>
      </c>
      <c r="C407" s="200">
        <f>$E$259</f>
        <v>29</v>
      </c>
      <c r="D407" s="201">
        <f>C407-E407</f>
        <v>29</v>
      </c>
      <c r="E407" s="200">
        <v>0</v>
      </c>
      <c r="F407" s="271">
        <f>G259</f>
        <v>9165</v>
      </c>
      <c r="G407" s="271">
        <f>H259</f>
        <v>32168.74</v>
      </c>
      <c r="H407" s="272">
        <f>R259</f>
        <v>9752</v>
      </c>
      <c r="I407" s="273">
        <f>$S$259</f>
        <v>273.57</v>
      </c>
      <c r="J407" s="274">
        <f>Z259</f>
        <v>9019</v>
      </c>
      <c r="K407" s="273">
        <f>$AA$259</f>
        <v>1241.28</v>
      </c>
      <c r="L407" s="275">
        <f>AB259</f>
        <v>18771</v>
      </c>
      <c r="M407" s="276">
        <f>AC259</f>
        <v>1514.8499999999997</v>
      </c>
      <c r="N407" s="277">
        <f>AD259</f>
        <v>8147</v>
      </c>
      <c r="O407" s="209">
        <f>N407/F407*100</f>
        <v>88.892525913802515</v>
      </c>
      <c r="P407" s="210">
        <f>$AF$259</f>
        <v>20</v>
      </c>
      <c r="Q407" s="271">
        <f t="shared" ref="Q407:AN407" si="257">AG259</f>
        <v>4677</v>
      </c>
      <c r="R407" s="272">
        <f t="shared" si="257"/>
        <v>4404</v>
      </c>
      <c r="S407" s="272">
        <f t="shared" si="257"/>
        <v>1770</v>
      </c>
      <c r="T407" s="271">
        <f t="shared" si="257"/>
        <v>1570</v>
      </c>
      <c r="U407" s="212">
        <f t="shared" si="257"/>
        <v>17.785</v>
      </c>
      <c r="V407" s="271">
        <f t="shared" si="257"/>
        <v>0</v>
      </c>
      <c r="W407" s="209">
        <f t="shared" si="257"/>
        <v>0</v>
      </c>
      <c r="X407" s="271">
        <f t="shared" si="257"/>
        <v>36</v>
      </c>
      <c r="Y407" s="276">
        <f t="shared" si="257"/>
        <v>5.07</v>
      </c>
      <c r="Z407" s="271">
        <f t="shared" si="257"/>
        <v>808</v>
      </c>
      <c r="AA407" s="276">
        <f t="shared" si="257"/>
        <v>98.430000000000021</v>
      </c>
      <c r="AB407" s="271">
        <f t="shared" si="257"/>
        <v>2414</v>
      </c>
      <c r="AC407" s="276">
        <f t="shared" si="257"/>
        <v>121.285</v>
      </c>
      <c r="AD407" s="276">
        <f t="shared" si="257"/>
        <v>545.4799999999999</v>
      </c>
      <c r="AE407" s="276">
        <f t="shared" si="257"/>
        <v>2008.1499999999999</v>
      </c>
      <c r="AF407" s="276">
        <f t="shared" si="257"/>
        <v>50.629999999999995</v>
      </c>
      <c r="AG407" s="276">
        <f t="shared" si="257"/>
        <v>838.13</v>
      </c>
      <c r="AH407" s="278">
        <f t="shared" si="257"/>
        <v>3442.3899999999994</v>
      </c>
      <c r="AI407" s="276">
        <f t="shared" si="257"/>
        <v>3563.6750000000002</v>
      </c>
      <c r="AJ407" s="276">
        <f t="shared" si="257"/>
        <v>1952.25</v>
      </c>
      <c r="AK407" s="276">
        <f t="shared" si="257"/>
        <v>5515.9249999999993</v>
      </c>
      <c r="AL407" s="214">
        <f t="shared" si="257"/>
        <v>119</v>
      </c>
      <c r="AM407" s="273">
        <f t="shared" si="257"/>
        <v>70.72999999999999</v>
      </c>
      <c r="AN407" s="273">
        <f t="shared" si="257"/>
        <v>0</v>
      </c>
    </row>
    <row r="408" spans="1:40" ht="17.25" thickBot="1">
      <c r="A408" s="220"/>
      <c r="B408" s="250" t="s">
        <v>587</v>
      </c>
      <c r="C408" s="222">
        <f>$E$277</f>
        <v>17</v>
      </c>
      <c r="D408" s="201">
        <f>C408-E408</f>
        <v>17</v>
      </c>
      <c r="E408" s="222">
        <v>0</v>
      </c>
      <c r="F408" s="224">
        <f>G277</f>
        <v>3441</v>
      </c>
      <c r="G408" s="224">
        <f>H277</f>
        <v>12084</v>
      </c>
      <c r="H408" s="251">
        <f>R277</f>
        <v>3127</v>
      </c>
      <c r="I408" s="279">
        <f>$S$277</f>
        <v>75.28</v>
      </c>
      <c r="J408" s="224">
        <f>Z277</f>
        <v>7151</v>
      </c>
      <c r="K408" s="279">
        <f>$AA$277</f>
        <v>1949.6800000000003</v>
      </c>
      <c r="L408" s="247">
        <f>AB277</f>
        <v>10278</v>
      </c>
      <c r="M408" s="232">
        <f>AC277</f>
        <v>2024.9600000000005</v>
      </c>
      <c r="N408" s="252">
        <f>AD277</f>
        <v>3441</v>
      </c>
      <c r="O408" s="209">
        <f>N408/F408*100</f>
        <v>100</v>
      </c>
      <c r="P408" s="224">
        <f>$AF$277</f>
        <v>17</v>
      </c>
      <c r="Q408" s="224">
        <f t="shared" ref="Q408:AN408" si="258">AG277</f>
        <v>1837</v>
      </c>
      <c r="R408" s="251">
        <f t="shared" si="258"/>
        <v>1771</v>
      </c>
      <c r="S408" s="246">
        <f t="shared" si="258"/>
        <v>1161</v>
      </c>
      <c r="T408" s="224">
        <f t="shared" si="258"/>
        <v>115</v>
      </c>
      <c r="U408" s="231">
        <f t="shared" si="258"/>
        <v>3.5000000000000003E-2</v>
      </c>
      <c r="V408" s="224">
        <f t="shared" si="258"/>
        <v>6</v>
      </c>
      <c r="W408" s="232">
        <f t="shared" si="258"/>
        <v>0.81</v>
      </c>
      <c r="X408" s="224">
        <f t="shared" si="258"/>
        <v>132</v>
      </c>
      <c r="Y408" s="232">
        <f t="shared" si="258"/>
        <v>14.14</v>
      </c>
      <c r="Z408" s="224">
        <f t="shared" si="258"/>
        <v>303</v>
      </c>
      <c r="AA408" s="232">
        <f t="shared" si="258"/>
        <v>77.069999999999993</v>
      </c>
      <c r="AB408" s="210">
        <f t="shared" si="258"/>
        <v>556</v>
      </c>
      <c r="AC408" s="209">
        <f t="shared" si="258"/>
        <v>92.055000000000007</v>
      </c>
      <c r="AD408" s="232">
        <f t="shared" si="258"/>
        <v>62.56</v>
      </c>
      <c r="AE408" s="232">
        <f t="shared" si="258"/>
        <v>334.35</v>
      </c>
      <c r="AF408" s="232">
        <f t="shared" si="258"/>
        <v>21.439999999999998</v>
      </c>
      <c r="AG408" s="232">
        <f t="shared" si="258"/>
        <v>523.83000000000004</v>
      </c>
      <c r="AH408" s="249">
        <f t="shared" si="258"/>
        <v>942.18000000000006</v>
      </c>
      <c r="AI408" s="209">
        <f t="shared" si="258"/>
        <v>1034.2350000000001</v>
      </c>
      <c r="AJ408" s="209">
        <f t="shared" si="258"/>
        <v>135.51</v>
      </c>
      <c r="AK408" s="209">
        <f t="shared" si="258"/>
        <v>1169.7450000000001</v>
      </c>
      <c r="AL408" s="224">
        <f t="shared" si="258"/>
        <v>25</v>
      </c>
      <c r="AM408" s="279">
        <f t="shared" si="258"/>
        <v>20.399999999999999</v>
      </c>
      <c r="AN408" s="279">
        <f t="shared" si="258"/>
        <v>0</v>
      </c>
    </row>
    <row r="409" spans="1:40" ht="22.5" customHeight="1" thickBot="1">
      <c r="A409" s="521" t="s">
        <v>103</v>
      </c>
      <c r="B409" s="522"/>
      <c r="C409" s="410">
        <f t="shared" ref="C409:L409" si="259">SUM(C407:C408)</f>
        <v>46</v>
      </c>
      <c r="D409" s="410">
        <f>SUM(D407:D408)</f>
        <v>46</v>
      </c>
      <c r="E409" s="410">
        <f>SUM(E407:E408)</f>
        <v>0</v>
      </c>
      <c r="F409" s="280">
        <f t="shared" si="259"/>
        <v>12606</v>
      </c>
      <c r="G409" s="280">
        <f t="shared" si="259"/>
        <v>44252.740000000005</v>
      </c>
      <c r="H409" s="281">
        <f t="shared" si="259"/>
        <v>12879</v>
      </c>
      <c r="I409" s="238">
        <f>SUM(I407:I408)</f>
        <v>348.85</v>
      </c>
      <c r="J409" s="239">
        <f t="shared" si="259"/>
        <v>16170</v>
      </c>
      <c r="K409" s="282">
        <f>SUM(K407:K408)</f>
        <v>3190.96</v>
      </c>
      <c r="L409" s="240">
        <f t="shared" si="259"/>
        <v>29049</v>
      </c>
      <c r="M409" s="239">
        <f>SUM(M407:M408)</f>
        <v>3539.8100000000004</v>
      </c>
      <c r="N409" s="240">
        <f>SUM(N407:N408)</f>
        <v>11588</v>
      </c>
      <c r="O409" s="283">
        <f>N409/F409%</f>
        <v>91.924480406155794</v>
      </c>
      <c r="P409" s="240">
        <f>SUM(P407:P408)</f>
        <v>37</v>
      </c>
      <c r="Q409" s="410">
        <f>SUM(Q407:Q408)</f>
        <v>6514</v>
      </c>
      <c r="R409" s="281">
        <f>SUM(R407:R408)</f>
        <v>6175</v>
      </c>
      <c r="S409" s="281">
        <f t="shared" ref="S409:AN409" si="260">SUM(S407:S408)</f>
        <v>2931</v>
      </c>
      <c r="T409" s="239">
        <f t="shared" si="260"/>
        <v>1685</v>
      </c>
      <c r="U409" s="238">
        <f t="shared" si="260"/>
        <v>17.82</v>
      </c>
      <c r="V409" s="239">
        <f t="shared" si="260"/>
        <v>6</v>
      </c>
      <c r="W409" s="238">
        <f t="shared" si="260"/>
        <v>0.81</v>
      </c>
      <c r="X409" s="239">
        <f t="shared" si="260"/>
        <v>168</v>
      </c>
      <c r="Y409" s="239">
        <f t="shared" si="260"/>
        <v>19.21</v>
      </c>
      <c r="Z409" s="239">
        <f t="shared" si="260"/>
        <v>1111</v>
      </c>
      <c r="AA409" s="239">
        <f t="shared" si="260"/>
        <v>175.5</v>
      </c>
      <c r="AB409" s="239">
        <f t="shared" si="260"/>
        <v>2970</v>
      </c>
      <c r="AC409" s="239">
        <f t="shared" si="260"/>
        <v>213.34</v>
      </c>
      <c r="AD409" s="239">
        <f t="shared" si="260"/>
        <v>608.04</v>
      </c>
      <c r="AE409" s="239">
        <f t="shared" si="260"/>
        <v>2342.5</v>
      </c>
      <c r="AF409" s="239">
        <f t="shared" si="260"/>
        <v>72.069999999999993</v>
      </c>
      <c r="AG409" s="239">
        <f t="shared" si="260"/>
        <v>1361.96</v>
      </c>
      <c r="AH409" s="239">
        <f t="shared" si="260"/>
        <v>4384.57</v>
      </c>
      <c r="AI409" s="284">
        <f t="shared" si="260"/>
        <v>4597.91</v>
      </c>
      <c r="AJ409" s="284">
        <f t="shared" si="260"/>
        <v>2087.7600000000002</v>
      </c>
      <c r="AK409" s="284">
        <f t="shared" si="260"/>
        <v>6685.6699999999992</v>
      </c>
      <c r="AL409" s="242">
        <f t="shared" si="260"/>
        <v>144</v>
      </c>
      <c r="AM409" s="282">
        <f t="shared" si="260"/>
        <v>91.13</v>
      </c>
      <c r="AN409" s="282">
        <f t="shared" si="260"/>
        <v>0</v>
      </c>
    </row>
    <row r="410" spans="1:40">
      <c r="A410" s="285" t="s">
        <v>595</v>
      </c>
      <c r="B410" s="245" t="s">
        <v>590</v>
      </c>
      <c r="C410" s="200">
        <f>$E$318</f>
        <v>34</v>
      </c>
      <c r="D410" s="201">
        <f>C410-E410</f>
        <v>32</v>
      </c>
      <c r="E410" s="200">
        <v>2</v>
      </c>
      <c r="F410" s="210">
        <f>G318</f>
        <v>10304</v>
      </c>
      <c r="G410" s="210">
        <f>H318</f>
        <v>34522.654045012161</v>
      </c>
      <c r="H410" s="246">
        <f>R318</f>
        <v>12398</v>
      </c>
      <c r="I410" s="215">
        <f>$S$318</f>
        <v>92.285539999999997</v>
      </c>
      <c r="J410" s="214">
        <f>Z318</f>
        <v>4058</v>
      </c>
      <c r="K410" s="273">
        <f>$AA$318</f>
        <v>1138.23</v>
      </c>
      <c r="L410" s="247">
        <f>AB318</f>
        <v>16456</v>
      </c>
      <c r="M410" s="209">
        <f>AC318</f>
        <v>1230.5155400000001</v>
      </c>
      <c r="N410" s="248">
        <f>AD318</f>
        <v>7568</v>
      </c>
      <c r="O410" s="209">
        <f>N410/F410*100</f>
        <v>73.447204968944106</v>
      </c>
      <c r="P410" s="210">
        <f>$AF$318</f>
        <v>18</v>
      </c>
      <c r="Q410" s="210">
        <f t="shared" ref="Q410:AN410" si="261">AG318</f>
        <v>4273</v>
      </c>
      <c r="R410" s="210">
        <f t="shared" si="261"/>
        <v>4143</v>
      </c>
      <c r="S410" s="246">
        <f t="shared" si="261"/>
        <v>1560</v>
      </c>
      <c r="T410" s="210">
        <f t="shared" si="261"/>
        <v>376</v>
      </c>
      <c r="U410" s="212">
        <f t="shared" si="261"/>
        <v>1.8800000000000001</v>
      </c>
      <c r="V410" s="210">
        <f t="shared" si="261"/>
        <v>2</v>
      </c>
      <c r="W410" s="209">
        <f t="shared" si="261"/>
        <v>0.02</v>
      </c>
      <c r="X410" s="210">
        <f t="shared" si="261"/>
        <v>14</v>
      </c>
      <c r="Y410" s="209">
        <f t="shared" si="261"/>
        <v>1.46</v>
      </c>
      <c r="Z410" s="210">
        <f t="shared" si="261"/>
        <v>1145</v>
      </c>
      <c r="AA410" s="209">
        <f t="shared" si="261"/>
        <v>154.35</v>
      </c>
      <c r="AB410" s="210">
        <f t="shared" si="261"/>
        <v>1537</v>
      </c>
      <c r="AC410" s="209">
        <f t="shared" si="261"/>
        <v>157.71</v>
      </c>
      <c r="AD410" s="209">
        <f t="shared" si="261"/>
        <v>323.40999999999997</v>
      </c>
      <c r="AE410" s="209">
        <f t="shared" si="261"/>
        <v>24.88</v>
      </c>
      <c r="AF410" s="209">
        <f t="shared" si="261"/>
        <v>15.91</v>
      </c>
      <c r="AG410" s="209">
        <f t="shared" si="261"/>
        <v>329.17999999999995</v>
      </c>
      <c r="AH410" s="249">
        <f t="shared" si="261"/>
        <v>693.37999999999988</v>
      </c>
      <c r="AI410" s="209">
        <f t="shared" si="261"/>
        <v>851.09</v>
      </c>
      <c r="AJ410" s="209">
        <f t="shared" si="261"/>
        <v>569.79</v>
      </c>
      <c r="AK410" s="209">
        <f t="shared" si="261"/>
        <v>1420.8799999999999</v>
      </c>
      <c r="AL410" s="214">
        <f t="shared" si="261"/>
        <v>9</v>
      </c>
      <c r="AM410" s="273">
        <f t="shared" si="261"/>
        <v>4.6999999999999993</v>
      </c>
      <c r="AN410" s="273">
        <f t="shared" si="261"/>
        <v>0.01</v>
      </c>
    </row>
    <row r="411" spans="1:40" ht="17.25" thickBot="1">
      <c r="A411" s="286"/>
      <c r="B411" s="250" t="s">
        <v>591</v>
      </c>
      <c r="C411" s="222">
        <f>$E$338</f>
        <v>17</v>
      </c>
      <c r="D411" s="201">
        <f>C411-E411</f>
        <v>14</v>
      </c>
      <c r="E411" s="222">
        <v>3</v>
      </c>
      <c r="F411" s="287">
        <f>G338</f>
        <v>4419</v>
      </c>
      <c r="G411" s="287">
        <f>H338</f>
        <v>15514.119999999999</v>
      </c>
      <c r="H411" s="288">
        <f>R338</f>
        <v>4146</v>
      </c>
      <c r="I411" s="232">
        <f>$S$338</f>
        <v>21.19</v>
      </c>
      <c r="J411" s="289">
        <f>Z338</f>
        <v>3394</v>
      </c>
      <c r="K411" s="279">
        <f>$AA$338</f>
        <v>136.38</v>
      </c>
      <c r="L411" s="275">
        <f>AB338</f>
        <v>7540</v>
      </c>
      <c r="M411" s="279">
        <f>AC338</f>
        <v>157.57</v>
      </c>
      <c r="N411" s="290">
        <f>AD338</f>
        <v>2446</v>
      </c>
      <c r="O411" s="209">
        <f>N411/F411*100</f>
        <v>55.351889567775515</v>
      </c>
      <c r="P411" s="291">
        <f>$AF$338</f>
        <v>7</v>
      </c>
      <c r="Q411" s="287">
        <f t="shared" ref="Q411:AN411" si="262">AG338</f>
        <v>2228</v>
      </c>
      <c r="R411" s="288">
        <f t="shared" si="262"/>
        <v>1911</v>
      </c>
      <c r="S411" s="272">
        <f t="shared" si="262"/>
        <v>836</v>
      </c>
      <c r="T411" s="289">
        <f t="shared" si="262"/>
        <v>71</v>
      </c>
      <c r="U411" s="231">
        <f t="shared" si="262"/>
        <v>0.39500000000000002</v>
      </c>
      <c r="V411" s="289">
        <f t="shared" si="262"/>
        <v>0</v>
      </c>
      <c r="W411" s="232">
        <f t="shared" si="262"/>
        <v>0</v>
      </c>
      <c r="X411" s="289">
        <f t="shared" si="262"/>
        <v>72</v>
      </c>
      <c r="Y411" s="279">
        <f t="shared" si="262"/>
        <v>7.22</v>
      </c>
      <c r="Z411" s="289">
        <f t="shared" si="262"/>
        <v>474</v>
      </c>
      <c r="AA411" s="279">
        <f t="shared" si="262"/>
        <v>203.76000000000002</v>
      </c>
      <c r="AB411" s="271">
        <f t="shared" si="262"/>
        <v>617</v>
      </c>
      <c r="AC411" s="276">
        <f t="shared" si="262"/>
        <v>211.375</v>
      </c>
      <c r="AD411" s="279">
        <f t="shared" si="262"/>
        <v>148.28</v>
      </c>
      <c r="AE411" s="279">
        <f t="shared" si="262"/>
        <v>287.65999999999997</v>
      </c>
      <c r="AF411" s="279">
        <f t="shared" si="262"/>
        <v>31.9</v>
      </c>
      <c r="AG411" s="279">
        <f t="shared" si="262"/>
        <v>706.15</v>
      </c>
      <c r="AH411" s="278">
        <f t="shared" si="262"/>
        <v>1173.99</v>
      </c>
      <c r="AI411" s="279">
        <f t="shared" si="262"/>
        <v>1385.365</v>
      </c>
      <c r="AJ411" s="279">
        <f t="shared" si="262"/>
        <v>1030.77</v>
      </c>
      <c r="AK411" s="279">
        <f t="shared" si="262"/>
        <v>2416.1350000000002</v>
      </c>
      <c r="AL411" s="224">
        <f t="shared" si="262"/>
        <v>11</v>
      </c>
      <c r="AM411" s="279">
        <f t="shared" si="262"/>
        <v>31.29</v>
      </c>
      <c r="AN411" s="279">
        <f t="shared" si="262"/>
        <v>6.29</v>
      </c>
    </row>
    <row r="412" spans="1:40" ht="17.25" thickBot="1">
      <c r="A412" s="521" t="s">
        <v>103</v>
      </c>
      <c r="B412" s="522"/>
      <c r="C412" s="410">
        <f t="shared" ref="C412:L412" si="263">SUM(C410:C411)</f>
        <v>51</v>
      </c>
      <c r="D412" s="410">
        <f>SUM(D410:D411)</f>
        <v>46</v>
      </c>
      <c r="E412" s="410">
        <f>SUM(E410:E411)</f>
        <v>5</v>
      </c>
      <c r="F412" s="280">
        <f t="shared" si="263"/>
        <v>14723</v>
      </c>
      <c r="G412" s="280">
        <f t="shared" si="263"/>
        <v>50036.774045012164</v>
      </c>
      <c r="H412" s="281">
        <f t="shared" si="263"/>
        <v>16544</v>
      </c>
      <c r="I412" s="282">
        <f>SUM(I410:I411)</f>
        <v>113.47554</v>
      </c>
      <c r="J412" s="239">
        <f t="shared" si="263"/>
        <v>7452</v>
      </c>
      <c r="K412" s="282">
        <f>SUM(K410:K411)</f>
        <v>1274.6100000000001</v>
      </c>
      <c r="L412" s="240">
        <f t="shared" si="263"/>
        <v>23996</v>
      </c>
      <c r="M412" s="238">
        <f>SUM(M410:M411)</f>
        <v>1388.08554</v>
      </c>
      <c r="N412" s="409">
        <f>SUM(N410:N411)</f>
        <v>10014</v>
      </c>
      <c r="O412" s="283">
        <f>N412/F412%</f>
        <v>68.016029341846092</v>
      </c>
      <c r="P412" s="410">
        <f>SUM(P410:P411)</f>
        <v>25</v>
      </c>
      <c r="Q412" s="410">
        <f>SUM(Q410:Q411)</f>
        <v>6501</v>
      </c>
      <c r="R412" s="281">
        <f>SUM(R410:R411)</f>
        <v>6054</v>
      </c>
      <c r="S412" s="281">
        <f t="shared" ref="S412:AN412" si="264">SUM(S410:S411)</f>
        <v>2396</v>
      </c>
      <c r="T412" s="239">
        <f t="shared" si="264"/>
        <v>447</v>
      </c>
      <c r="U412" s="238">
        <f t="shared" si="264"/>
        <v>2.2750000000000004</v>
      </c>
      <c r="V412" s="239">
        <f t="shared" si="264"/>
        <v>2</v>
      </c>
      <c r="W412" s="238">
        <f t="shared" si="264"/>
        <v>0.02</v>
      </c>
      <c r="X412" s="239">
        <f t="shared" si="264"/>
        <v>86</v>
      </c>
      <c r="Y412" s="238">
        <f t="shared" si="264"/>
        <v>8.68</v>
      </c>
      <c r="Z412" s="239">
        <f t="shared" si="264"/>
        <v>1619</v>
      </c>
      <c r="AA412" s="238">
        <f t="shared" si="264"/>
        <v>358.11</v>
      </c>
      <c r="AB412" s="239">
        <f t="shared" si="264"/>
        <v>2154</v>
      </c>
      <c r="AC412" s="239">
        <f t="shared" si="264"/>
        <v>369.08500000000004</v>
      </c>
      <c r="AD412" s="239">
        <f t="shared" si="264"/>
        <v>471.68999999999994</v>
      </c>
      <c r="AE412" s="239">
        <f t="shared" si="264"/>
        <v>312.53999999999996</v>
      </c>
      <c r="AF412" s="239">
        <f t="shared" si="264"/>
        <v>47.81</v>
      </c>
      <c r="AG412" s="239">
        <f t="shared" si="264"/>
        <v>1035.33</v>
      </c>
      <c r="AH412" s="239">
        <f t="shared" si="264"/>
        <v>1867.37</v>
      </c>
      <c r="AI412" s="254">
        <f t="shared" si="264"/>
        <v>2236.4549999999999</v>
      </c>
      <c r="AJ412" s="254">
        <f t="shared" si="264"/>
        <v>1600.56</v>
      </c>
      <c r="AK412" s="254">
        <f t="shared" si="264"/>
        <v>3837.0150000000003</v>
      </c>
      <c r="AL412" s="242">
        <f t="shared" si="264"/>
        <v>20</v>
      </c>
      <c r="AM412" s="282">
        <f t="shared" si="264"/>
        <v>35.989999999999995</v>
      </c>
      <c r="AN412" s="282">
        <f t="shared" si="264"/>
        <v>6.3</v>
      </c>
    </row>
    <row r="413" spans="1:40">
      <c r="A413" s="285" t="s">
        <v>596</v>
      </c>
      <c r="B413" s="245" t="s">
        <v>590</v>
      </c>
      <c r="C413" s="200">
        <f>$E$354</f>
        <v>11</v>
      </c>
      <c r="D413" s="201">
        <f>C413-E413</f>
        <v>10</v>
      </c>
      <c r="E413" s="200">
        <v>1</v>
      </c>
      <c r="F413" s="271">
        <f>G354</f>
        <v>9201</v>
      </c>
      <c r="G413" s="271">
        <f>H354</f>
        <v>32290</v>
      </c>
      <c r="H413" s="246">
        <f>R354</f>
        <v>2530</v>
      </c>
      <c r="I413" s="215">
        <f>$S$354</f>
        <v>11.030000000000001</v>
      </c>
      <c r="J413" s="214">
        <f>Z354</f>
        <v>9685</v>
      </c>
      <c r="K413" s="273">
        <f>$AA$354</f>
        <v>297.70000000000005</v>
      </c>
      <c r="L413" s="247">
        <f>AB354</f>
        <v>12215</v>
      </c>
      <c r="M413" s="209">
        <f>AC354</f>
        <v>308.73</v>
      </c>
      <c r="N413" s="292">
        <f>AD354</f>
        <v>7634</v>
      </c>
      <c r="O413" s="209">
        <f t="shared" ref="O413:O418" si="265">N413/F413*100</f>
        <v>82.969242473644172</v>
      </c>
      <c r="P413" s="210">
        <f>$AF$354</f>
        <v>3</v>
      </c>
      <c r="Q413" s="210">
        <f t="shared" ref="Q413:AN413" si="266">AG354</f>
        <v>211</v>
      </c>
      <c r="R413" s="246">
        <f t="shared" si="266"/>
        <v>207</v>
      </c>
      <c r="S413" s="246">
        <f t="shared" si="266"/>
        <v>12</v>
      </c>
      <c r="T413" s="210">
        <f t="shared" si="266"/>
        <v>0</v>
      </c>
      <c r="U413" s="212">
        <f t="shared" si="266"/>
        <v>0</v>
      </c>
      <c r="V413" s="210">
        <f t="shared" si="266"/>
        <v>0</v>
      </c>
      <c r="W413" s="209">
        <f t="shared" si="266"/>
        <v>0</v>
      </c>
      <c r="X413" s="210">
        <f t="shared" si="266"/>
        <v>3</v>
      </c>
      <c r="Y413" s="209">
        <f t="shared" si="266"/>
        <v>0.45</v>
      </c>
      <c r="Z413" s="210">
        <f t="shared" si="266"/>
        <v>317</v>
      </c>
      <c r="AA413" s="209">
        <f t="shared" si="266"/>
        <v>47.61</v>
      </c>
      <c r="AB413" s="210">
        <f t="shared" si="266"/>
        <v>320</v>
      </c>
      <c r="AC413" s="209">
        <f t="shared" si="266"/>
        <v>48.06</v>
      </c>
      <c r="AD413" s="209">
        <f t="shared" si="266"/>
        <v>63.410000000000011</v>
      </c>
      <c r="AE413" s="209">
        <f t="shared" si="266"/>
        <v>111.57</v>
      </c>
      <c r="AF413" s="209">
        <f t="shared" si="266"/>
        <v>0</v>
      </c>
      <c r="AG413" s="209">
        <f t="shared" si="266"/>
        <v>125.59</v>
      </c>
      <c r="AH413" s="249">
        <f t="shared" si="266"/>
        <v>300.56999999999994</v>
      </c>
      <c r="AI413" s="215">
        <f t="shared" si="266"/>
        <v>348.62999999999994</v>
      </c>
      <c r="AJ413" s="215">
        <f t="shared" si="266"/>
        <v>213.82999999999998</v>
      </c>
      <c r="AK413" s="215">
        <f t="shared" si="266"/>
        <v>562.45999999999992</v>
      </c>
      <c r="AL413" s="214">
        <f t="shared" si="266"/>
        <v>21</v>
      </c>
      <c r="AM413" s="273">
        <f t="shared" si="266"/>
        <v>21.66</v>
      </c>
      <c r="AN413" s="273">
        <f t="shared" si="266"/>
        <v>0</v>
      </c>
    </row>
    <row r="414" spans="1:40">
      <c r="A414" s="216"/>
      <c r="B414" s="245" t="s">
        <v>591</v>
      </c>
      <c r="C414" s="200">
        <f>$E$376</f>
        <v>21</v>
      </c>
      <c r="D414" s="201">
        <f>C414-E414</f>
        <v>21</v>
      </c>
      <c r="E414" s="200">
        <v>0</v>
      </c>
      <c r="F414" s="210">
        <f>G376</f>
        <v>8126</v>
      </c>
      <c r="G414" s="210">
        <f>H376</f>
        <v>25827</v>
      </c>
      <c r="H414" s="246">
        <f>R376</f>
        <v>5799</v>
      </c>
      <c r="I414" s="209">
        <f>$S$376</f>
        <v>96.12</v>
      </c>
      <c r="J414" s="210">
        <f>Z376</f>
        <v>6564</v>
      </c>
      <c r="K414" s="276">
        <f>$AA$376</f>
        <v>1281.5</v>
      </c>
      <c r="L414" s="247">
        <f>AB376</f>
        <v>12363</v>
      </c>
      <c r="M414" s="209">
        <f>AC376</f>
        <v>1377.6200000000001</v>
      </c>
      <c r="N414" s="248">
        <f>AD376</f>
        <v>7527</v>
      </c>
      <c r="O414" s="209">
        <f t="shared" si="265"/>
        <v>92.628599556977605</v>
      </c>
      <c r="P414" s="210">
        <f>$AF$376</f>
        <v>15</v>
      </c>
      <c r="Q414" s="210">
        <f t="shared" ref="Q414:AN414" si="267">AG376</f>
        <v>1902</v>
      </c>
      <c r="R414" s="210">
        <f t="shared" si="267"/>
        <v>1851</v>
      </c>
      <c r="S414" s="246">
        <f t="shared" si="267"/>
        <v>1061</v>
      </c>
      <c r="T414" s="210">
        <f t="shared" si="267"/>
        <v>316</v>
      </c>
      <c r="U414" s="212">
        <f t="shared" si="267"/>
        <v>1.7050000000000001</v>
      </c>
      <c r="V414" s="210">
        <f t="shared" si="267"/>
        <v>0</v>
      </c>
      <c r="W414" s="209">
        <f t="shared" si="267"/>
        <v>0</v>
      </c>
      <c r="X414" s="210">
        <f t="shared" si="267"/>
        <v>81</v>
      </c>
      <c r="Y414" s="209">
        <f t="shared" si="267"/>
        <v>8.5499999999999989</v>
      </c>
      <c r="Z414" s="210">
        <f t="shared" si="267"/>
        <v>942</v>
      </c>
      <c r="AA414" s="209">
        <f t="shared" si="267"/>
        <v>111.22</v>
      </c>
      <c r="AB414" s="210">
        <f t="shared" si="267"/>
        <v>1339</v>
      </c>
      <c r="AC414" s="209">
        <f t="shared" si="267"/>
        <v>121.47500000000002</v>
      </c>
      <c r="AD414" s="209">
        <f t="shared" si="267"/>
        <v>164.63369</v>
      </c>
      <c r="AE414" s="209">
        <f t="shared" si="267"/>
        <v>552.15</v>
      </c>
      <c r="AF414" s="209">
        <f t="shared" si="267"/>
        <v>53.96</v>
      </c>
      <c r="AG414" s="209">
        <f t="shared" si="267"/>
        <v>1073.4399999999998</v>
      </c>
      <c r="AH414" s="249">
        <f t="shared" si="267"/>
        <v>1844.1836900000001</v>
      </c>
      <c r="AI414" s="209">
        <f t="shared" si="267"/>
        <v>1965.65869</v>
      </c>
      <c r="AJ414" s="209">
        <f t="shared" si="267"/>
        <v>3379.5</v>
      </c>
      <c r="AK414" s="209">
        <f t="shared" si="267"/>
        <v>5345.1586900000002</v>
      </c>
      <c r="AL414" s="210">
        <f t="shared" si="267"/>
        <v>42</v>
      </c>
      <c r="AM414" s="276">
        <f t="shared" si="267"/>
        <v>45.1</v>
      </c>
      <c r="AN414" s="276">
        <f t="shared" si="267"/>
        <v>0</v>
      </c>
    </row>
    <row r="415" spans="1:40" ht="17.25" thickBot="1">
      <c r="A415" s="293"/>
      <c r="B415" s="294" t="s">
        <v>587</v>
      </c>
      <c r="C415" s="253">
        <f>$E$386</f>
        <v>9</v>
      </c>
      <c r="D415" s="201">
        <f>C415-E415</f>
        <v>8</v>
      </c>
      <c r="E415" s="253">
        <v>1</v>
      </c>
      <c r="F415" s="291">
        <f>G386</f>
        <v>4526</v>
      </c>
      <c r="G415" s="291">
        <f>H386</f>
        <v>15891</v>
      </c>
      <c r="H415" s="295">
        <f>R386</f>
        <v>2829</v>
      </c>
      <c r="I415" s="232">
        <f>$S$386</f>
        <v>50.45</v>
      </c>
      <c r="J415" s="224">
        <f>Z386</f>
        <v>1028</v>
      </c>
      <c r="K415" s="279">
        <f>$AA$386</f>
        <v>320.99</v>
      </c>
      <c r="L415" s="296">
        <f>AB386</f>
        <v>3857</v>
      </c>
      <c r="M415" s="232">
        <f>AC386</f>
        <v>371.44000000000005</v>
      </c>
      <c r="N415" s="297">
        <f>AD386</f>
        <v>2321</v>
      </c>
      <c r="O415" s="232">
        <f t="shared" si="265"/>
        <v>51.281484754750331</v>
      </c>
      <c r="P415" s="291">
        <f>$AF$386</f>
        <v>3</v>
      </c>
      <c r="Q415" s="291">
        <f>AG386</f>
        <v>261</v>
      </c>
      <c r="R415" s="295">
        <f>AH386</f>
        <v>259</v>
      </c>
      <c r="S415" s="295">
        <f>AI386</f>
        <v>61</v>
      </c>
      <c r="T415" s="224">
        <f>AJ386</f>
        <v>327</v>
      </c>
      <c r="U415" s="231">
        <f>AK386</f>
        <v>1.6350000000000002</v>
      </c>
      <c r="V415" s="224">
        <f t="shared" ref="V415:AK415" si="268">AL386</f>
        <v>0</v>
      </c>
      <c r="W415" s="232">
        <f t="shared" si="268"/>
        <v>0</v>
      </c>
      <c r="X415" s="224">
        <f t="shared" si="268"/>
        <v>0</v>
      </c>
      <c r="Y415" s="232">
        <f t="shared" si="268"/>
        <v>0</v>
      </c>
      <c r="Z415" s="224">
        <f t="shared" si="268"/>
        <v>28</v>
      </c>
      <c r="AA415" s="232">
        <f t="shared" si="268"/>
        <v>9.11</v>
      </c>
      <c r="AB415" s="224">
        <f t="shared" si="268"/>
        <v>355</v>
      </c>
      <c r="AC415" s="232">
        <f t="shared" si="268"/>
        <v>10.744999999999999</v>
      </c>
      <c r="AD415" s="232">
        <f t="shared" si="268"/>
        <v>23.85</v>
      </c>
      <c r="AE415" s="232">
        <f t="shared" si="268"/>
        <v>313.20999999999998</v>
      </c>
      <c r="AF415" s="232">
        <f t="shared" si="268"/>
        <v>8.6999999999999993</v>
      </c>
      <c r="AG415" s="232">
        <f t="shared" si="268"/>
        <v>160.67999999999998</v>
      </c>
      <c r="AH415" s="298">
        <f t="shared" si="268"/>
        <v>506.43999999999994</v>
      </c>
      <c r="AI415" s="209">
        <f t="shared" si="268"/>
        <v>517.18499999999995</v>
      </c>
      <c r="AJ415" s="209">
        <f t="shared" si="268"/>
        <v>442.13</v>
      </c>
      <c r="AK415" s="209">
        <f t="shared" si="268"/>
        <v>959.31499999999983</v>
      </c>
      <c r="AL415" s="210">
        <f>BB386</f>
        <v>0</v>
      </c>
      <c r="AM415" s="276">
        <f>BC386</f>
        <v>0</v>
      </c>
      <c r="AN415" s="276">
        <f>BD386</f>
        <v>0</v>
      </c>
    </row>
    <row r="416" spans="1:40" ht="18" customHeight="1" thickBot="1">
      <c r="A416" s="442" t="s">
        <v>103</v>
      </c>
      <c r="B416" s="448"/>
      <c r="C416" s="410">
        <f t="shared" ref="C416:L416" si="269">SUM(C413:C415)</f>
        <v>41</v>
      </c>
      <c r="D416" s="410">
        <f t="shared" si="269"/>
        <v>39</v>
      </c>
      <c r="E416" s="410">
        <f t="shared" si="269"/>
        <v>2</v>
      </c>
      <c r="F416" s="280">
        <f t="shared" si="269"/>
        <v>21853</v>
      </c>
      <c r="G416" s="280">
        <f t="shared" si="269"/>
        <v>74008</v>
      </c>
      <c r="H416" s="281">
        <f t="shared" si="269"/>
        <v>11158</v>
      </c>
      <c r="I416" s="238">
        <f>SUM(I413:I415)</f>
        <v>157.60000000000002</v>
      </c>
      <c r="J416" s="239">
        <f t="shared" si="269"/>
        <v>17277</v>
      </c>
      <c r="K416" s="282">
        <f>SUM(K413:K415)</f>
        <v>1900.19</v>
      </c>
      <c r="L416" s="409">
        <f t="shared" si="269"/>
        <v>28435</v>
      </c>
      <c r="M416" s="410">
        <f>SUM(M413:M415)</f>
        <v>2057.79</v>
      </c>
      <c r="N416" s="410">
        <f t="shared" ref="N416:AK416" si="270">SUM(N413:N415)</f>
        <v>17482</v>
      </c>
      <c r="O416" s="299">
        <f t="shared" si="265"/>
        <v>79.998169587699635</v>
      </c>
      <c r="P416" s="410">
        <f t="shared" si="270"/>
        <v>21</v>
      </c>
      <c r="Q416" s="410">
        <f t="shared" si="270"/>
        <v>2374</v>
      </c>
      <c r="R416" s="410">
        <f t="shared" si="270"/>
        <v>2317</v>
      </c>
      <c r="S416" s="410">
        <f t="shared" si="270"/>
        <v>1134</v>
      </c>
      <c r="T416" s="410">
        <f t="shared" si="270"/>
        <v>643</v>
      </c>
      <c r="U416" s="299">
        <f t="shared" si="270"/>
        <v>3.3400000000000003</v>
      </c>
      <c r="V416" s="410">
        <f t="shared" si="270"/>
        <v>0</v>
      </c>
      <c r="W416" s="299">
        <f t="shared" si="270"/>
        <v>0</v>
      </c>
      <c r="X416" s="410">
        <f t="shared" si="270"/>
        <v>84</v>
      </c>
      <c r="Y416" s="410">
        <f t="shared" si="270"/>
        <v>8.9999999999999982</v>
      </c>
      <c r="Z416" s="410">
        <f t="shared" si="270"/>
        <v>1287</v>
      </c>
      <c r="AA416" s="410">
        <f t="shared" si="270"/>
        <v>167.94</v>
      </c>
      <c r="AB416" s="410">
        <f t="shared" si="270"/>
        <v>2014</v>
      </c>
      <c r="AC416" s="410">
        <f t="shared" si="270"/>
        <v>180.28000000000003</v>
      </c>
      <c r="AD416" s="410">
        <f t="shared" si="270"/>
        <v>251.89369000000002</v>
      </c>
      <c r="AE416" s="410">
        <f t="shared" si="270"/>
        <v>976.93000000000006</v>
      </c>
      <c r="AF416" s="299">
        <f t="shared" si="270"/>
        <v>62.66</v>
      </c>
      <c r="AG416" s="410">
        <f t="shared" si="270"/>
        <v>1359.7099999999998</v>
      </c>
      <c r="AH416" s="407">
        <f t="shared" si="270"/>
        <v>2651.1936900000001</v>
      </c>
      <c r="AI416" s="407">
        <f t="shared" si="270"/>
        <v>2831.4736899999998</v>
      </c>
      <c r="AJ416" s="300">
        <f t="shared" si="270"/>
        <v>4035.46</v>
      </c>
      <c r="AK416" s="407">
        <f t="shared" si="270"/>
        <v>6866.9336899999998</v>
      </c>
      <c r="AL416" s="242">
        <f>SUM(AL413:AL415)</f>
        <v>63</v>
      </c>
      <c r="AM416" s="282">
        <f>SUM(AM413:AM415)</f>
        <v>66.760000000000005</v>
      </c>
      <c r="AN416" s="282">
        <f>SUM(AN413:AN415)</f>
        <v>0</v>
      </c>
    </row>
    <row r="417" spans="1:40" ht="17.25" thickBot="1">
      <c r="A417" s="449" t="s">
        <v>597</v>
      </c>
      <c r="B417" s="450"/>
      <c r="C417" s="301">
        <f t="shared" ref="C417:AN417" si="271">C416+C412+C409</f>
        <v>138</v>
      </c>
      <c r="D417" s="301">
        <f t="shared" si="271"/>
        <v>131</v>
      </c>
      <c r="E417" s="301">
        <f t="shared" si="271"/>
        <v>7</v>
      </c>
      <c r="F417" s="302">
        <f t="shared" si="271"/>
        <v>49182</v>
      </c>
      <c r="G417" s="302">
        <f t="shared" si="271"/>
        <v>168297.51404501218</v>
      </c>
      <c r="H417" s="301">
        <f>H416+H412+H409</f>
        <v>40581</v>
      </c>
      <c r="I417" s="303">
        <f t="shared" si="271"/>
        <v>619.92554000000007</v>
      </c>
      <c r="J417" s="269">
        <f t="shared" si="271"/>
        <v>40899</v>
      </c>
      <c r="K417" s="303">
        <f t="shared" si="271"/>
        <v>6365.76</v>
      </c>
      <c r="L417" s="301">
        <f t="shared" si="271"/>
        <v>81480</v>
      </c>
      <c r="M417" s="303">
        <f t="shared" si="271"/>
        <v>6985.6855400000004</v>
      </c>
      <c r="N417" s="301">
        <f t="shared" si="271"/>
        <v>39084</v>
      </c>
      <c r="O417" s="304">
        <f t="shared" si="265"/>
        <v>79.468098084665115</v>
      </c>
      <c r="P417" s="301">
        <f t="shared" si="271"/>
        <v>83</v>
      </c>
      <c r="Q417" s="301">
        <f t="shared" si="271"/>
        <v>15389</v>
      </c>
      <c r="R417" s="301">
        <f t="shared" si="271"/>
        <v>14546</v>
      </c>
      <c r="S417" s="301">
        <f t="shared" si="271"/>
        <v>6461</v>
      </c>
      <c r="T417" s="301">
        <f t="shared" si="271"/>
        <v>2775</v>
      </c>
      <c r="U417" s="303">
        <f t="shared" si="271"/>
        <v>23.435000000000002</v>
      </c>
      <c r="V417" s="301">
        <f t="shared" si="271"/>
        <v>8</v>
      </c>
      <c r="W417" s="301">
        <f t="shared" si="271"/>
        <v>0.83000000000000007</v>
      </c>
      <c r="X417" s="301">
        <f t="shared" si="271"/>
        <v>338</v>
      </c>
      <c r="Y417" s="301">
        <f t="shared" si="271"/>
        <v>36.89</v>
      </c>
      <c r="Z417" s="301">
        <f t="shared" si="271"/>
        <v>4017</v>
      </c>
      <c r="AA417" s="301">
        <f t="shared" si="271"/>
        <v>701.55</v>
      </c>
      <c r="AB417" s="301">
        <f t="shared" si="271"/>
        <v>7138</v>
      </c>
      <c r="AC417" s="301">
        <f t="shared" si="271"/>
        <v>762.70500000000004</v>
      </c>
      <c r="AD417" s="301">
        <f t="shared" si="271"/>
        <v>1331.6236899999999</v>
      </c>
      <c r="AE417" s="301">
        <f t="shared" si="271"/>
        <v>3631.9700000000003</v>
      </c>
      <c r="AF417" s="303">
        <f t="shared" si="271"/>
        <v>182.54</v>
      </c>
      <c r="AG417" s="301">
        <f t="shared" si="271"/>
        <v>3757</v>
      </c>
      <c r="AH417" s="301">
        <f t="shared" si="271"/>
        <v>8903.1336899999988</v>
      </c>
      <c r="AI417" s="301">
        <f t="shared" si="271"/>
        <v>9665.8386900000005</v>
      </c>
      <c r="AJ417" s="301">
        <f t="shared" si="271"/>
        <v>7723.7800000000007</v>
      </c>
      <c r="AK417" s="301">
        <f t="shared" si="271"/>
        <v>17389.618689999999</v>
      </c>
      <c r="AL417" s="302">
        <f t="shared" si="271"/>
        <v>227</v>
      </c>
      <c r="AM417" s="303">
        <f t="shared" si="271"/>
        <v>193.88</v>
      </c>
      <c r="AN417" s="303">
        <f t="shared" si="271"/>
        <v>6.3</v>
      </c>
    </row>
    <row r="418" spans="1:40" ht="31.5" customHeight="1" thickBot="1">
      <c r="A418" s="451" t="s">
        <v>598</v>
      </c>
      <c r="B418" s="452"/>
      <c r="C418" s="305">
        <f t="shared" ref="C418:L418" si="272">C417+C406</f>
        <v>337</v>
      </c>
      <c r="D418" s="305">
        <f t="shared" si="272"/>
        <v>314</v>
      </c>
      <c r="E418" s="305">
        <f t="shared" si="272"/>
        <v>23</v>
      </c>
      <c r="F418" s="306">
        <f t="shared" si="272"/>
        <v>125871</v>
      </c>
      <c r="G418" s="306">
        <f t="shared" si="272"/>
        <v>427070.51404501218</v>
      </c>
      <c r="H418" s="305">
        <f t="shared" si="272"/>
        <v>125124</v>
      </c>
      <c r="I418" s="307">
        <f t="shared" si="272"/>
        <v>2138.2955400000001</v>
      </c>
      <c r="J418" s="305">
        <f t="shared" si="272"/>
        <v>204354</v>
      </c>
      <c r="K418" s="307">
        <f t="shared" si="272"/>
        <v>30556.839999999997</v>
      </c>
      <c r="L418" s="305">
        <f t="shared" si="272"/>
        <v>329478</v>
      </c>
      <c r="M418" s="307">
        <f>M417+M406</f>
        <v>32695.135540000003</v>
      </c>
      <c r="N418" s="305">
        <f>N417+N406</f>
        <v>88945</v>
      </c>
      <c r="O418" s="308">
        <f t="shared" si="265"/>
        <v>70.663615924239892</v>
      </c>
      <c r="P418" s="305">
        <f>P417+P406</f>
        <v>175</v>
      </c>
      <c r="Q418" s="305">
        <f t="shared" ref="Q418:AN418" si="273">Q417+Q406</f>
        <v>36990</v>
      </c>
      <c r="R418" s="305">
        <f t="shared" si="273"/>
        <v>35218</v>
      </c>
      <c r="S418" s="305">
        <f t="shared" si="273"/>
        <v>14677</v>
      </c>
      <c r="T418" s="305">
        <f t="shared" si="273"/>
        <v>2785</v>
      </c>
      <c r="U418" s="307">
        <f t="shared" si="273"/>
        <v>23.523000000000003</v>
      </c>
      <c r="V418" s="305">
        <f t="shared" si="273"/>
        <v>507</v>
      </c>
      <c r="W418" s="305">
        <f t="shared" si="273"/>
        <v>676.88000000000011</v>
      </c>
      <c r="X418" s="305">
        <f t="shared" si="273"/>
        <v>714</v>
      </c>
      <c r="Y418" s="305">
        <f t="shared" si="273"/>
        <v>93.009999999999991</v>
      </c>
      <c r="Z418" s="305">
        <f t="shared" si="273"/>
        <v>16496</v>
      </c>
      <c r="AA418" s="305">
        <f t="shared" si="273"/>
        <v>11524.339999999998</v>
      </c>
      <c r="AB418" s="305">
        <f t="shared" si="273"/>
        <v>20502</v>
      </c>
      <c r="AC418" s="305">
        <f t="shared" si="273"/>
        <v>12317.753000000001</v>
      </c>
      <c r="AD418" s="305">
        <f t="shared" si="273"/>
        <v>9367.813689999999</v>
      </c>
      <c r="AE418" s="305">
        <f t="shared" si="273"/>
        <v>9214.0999999999985</v>
      </c>
      <c r="AF418" s="305">
        <f t="shared" si="273"/>
        <v>751.46</v>
      </c>
      <c r="AG418" s="305">
        <f t="shared" si="273"/>
        <v>18466.61</v>
      </c>
      <c r="AH418" s="305">
        <f t="shared" si="273"/>
        <v>37799.983689999994</v>
      </c>
      <c r="AI418" s="305">
        <f t="shared" si="273"/>
        <v>50117.736690000005</v>
      </c>
      <c r="AJ418" s="305">
        <f t="shared" si="273"/>
        <v>13962.53</v>
      </c>
      <c r="AK418" s="305">
        <f t="shared" si="273"/>
        <v>64080.266690000004</v>
      </c>
      <c r="AL418" s="306">
        <f t="shared" si="273"/>
        <v>381</v>
      </c>
      <c r="AM418" s="307">
        <f t="shared" si="273"/>
        <v>402.14</v>
      </c>
      <c r="AN418" s="307">
        <f t="shared" si="273"/>
        <v>7.55</v>
      </c>
    </row>
    <row r="420" spans="1:40" ht="24" customHeight="1"/>
    <row r="421" spans="1:40" ht="38.25" customHeight="1"/>
    <row r="426" spans="1:40" ht="31.5" customHeight="1"/>
  </sheetData>
  <mergeCells count="238">
    <mergeCell ref="BB3:BC3"/>
    <mergeCell ref="A6:C6"/>
    <mergeCell ref="AG3:AG4"/>
    <mergeCell ref="AH3:AH4"/>
    <mergeCell ref="AI3:AI4"/>
    <mergeCell ref="AJ3:AK3"/>
    <mergeCell ref="AL3:AM3"/>
    <mergeCell ref="AN3:AO3"/>
    <mergeCell ref="Z3:Z4"/>
    <mergeCell ref="AB3:AB4"/>
    <mergeCell ref="AC3:AC4"/>
    <mergeCell ref="AD3:AD4"/>
    <mergeCell ref="AE3:AE4"/>
    <mergeCell ref="AF3:AF4"/>
    <mergeCell ref="I3:K3"/>
    <mergeCell ref="L3:N3"/>
    <mergeCell ref="O3:R3"/>
    <mergeCell ref="T3:W3"/>
    <mergeCell ref="X3:X4"/>
    <mergeCell ref="Y3:Y4"/>
    <mergeCell ref="AP3:AQ3"/>
    <mergeCell ref="AR3:AS3"/>
    <mergeCell ref="AT3:AX3"/>
    <mergeCell ref="A8:C8"/>
    <mergeCell ref="A18:C18"/>
    <mergeCell ref="A41:C41"/>
    <mergeCell ref="A42:B42"/>
    <mergeCell ref="A44:A45"/>
    <mergeCell ref="B44:B45"/>
    <mergeCell ref="C44:C45"/>
    <mergeCell ref="D44:D45"/>
    <mergeCell ref="E44:E45"/>
    <mergeCell ref="AJ2:AX2"/>
    <mergeCell ref="A3:A4"/>
    <mergeCell ref="B3:B4"/>
    <mergeCell ref="C3:C4"/>
    <mergeCell ref="D3:D4"/>
    <mergeCell ref="E3:E4"/>
    <mergeCell ref="F3:F4"/>
    <mergeCell ref="G3:G4"/>
    <mergeCell ref="H3:H4"/>
    <mergeCell ref="BB44:BC44"/>
    <mergeCell ref="BB106:BC106"/>
    <mergeCell ref="AJ106:AK106"/>
    <mergeCell ref="AL106:AM106"/>
    <mergeCell ref="A87:C87"/>
    <mergeCell ref="A103:C103"/>
    <mergeCell ref="A104:B104"/>
    <mergeCell ref="Z44:Z45"/>
    <mergeCell ref="AB44:AB45"/>
    <mergeCell ref="AC44:AC45"/>
    <mergeCell ref="AD44:AD45"/>
    <mergeCell ref="AE44:AE45"/>
    <mergeCell ref="AF44:AF45"/>
    <mergeCell ref="I44:K44"/>
    <mergeCell ref="L44:N44"/>
    <mergeCell ref="O44:R44"/>
    <mergeCell ref="T44:W44"/>
    <mergeCell ref="X44:X45"/>
    <mergeCell ref="Y44:Y45"/>
    <mergeCell ref="AG44:AG45"/>
    <mergeCell ref="AH44:AH45"/>
    <mergeCell ref="AI44:AI45"/>
    <mergeCell ref="F44:F45"/>
    <mergeCell ref="G44:G45"/>
    <mergeCell ref="H226:H227"/>
    <mergeCell ref="AR106:AS106"/>
    <mergeCell ref="AT106:AX106"/>
    <mergeCell ref="AJ44:AK44"/>
    <mergeCell ref="AL44:AM44"/>
    <mergeCell ref="AN44:AO44"/>
    <mergeCell ref="AP44:AQ44"/>
    <mergeCell ref="AR44:AS44"/>
    <mergeCell ref="AT44:AX44"/>
    <mergeCell ref="H44:H45"/>
    <mergeCell ref="A226:A227"/>
    <mergeCell ref="B226:B227"/>
    <mergeCell ref="C226:C227"/>
    <mergeCell ref="D226:D227"/>
    <mergeCell ref="E226:E227"/>
    <mergeCell ref="F226:F227"/>
    <mergeCell ref="G226:G227"/>
    <mergeCell ref="A412:B412"/>
    <mergeCell ref="A409:B409"/>
    <mergeCell ref="I106:K106"/>
    <mergeCell ref="L106:N106"/>
    <mergeCell ref="O106:R106"/>
    <mergeCell ref="A127:C127"/>
    <mergeCell ref="A148:C148"/>
    <mergeCell ref="A184:C184"/>
    <mergeCell ref="A215:C215"/>
    <mergeCell ref="A223:C223"/>
    <mergeCell ref="A224:D224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L389:AM389"/>
    <mergeCell ref="AG106:AG107"/>
    <mergeCell ref="AH106:AH107"/>
    <mergeCell ref="AI106:AI107"/>
    <mergeCell ref="AN106:AO106"/>
    <mergeCell ref="AP106:AQ106"/>
    <mergeCell ref="T106:W106"/>
    <mergeCell ref="X106:X107"/>
    <mergeCell ref="Y106:Y107"/>
    <mergeCell ref="Z106:Z107"/>
    <mergeCell ref="AB106:AB107"/>
    <mergeCell ref="AC106:AC107"/>
    <mergeCell ref="AD106:AD107"/>
    <mergeCell ref="AE106:AE107"/>
    <mergeCell ref="AF106:AF107"/>
    <mergeCell ref="AF226:AF227"/>
    <mergeCell ref="AG226:AG227"/>
    <mergeCell ref="AH226:AH227"/>
    <mergeCell ref="AI226:AI227"/>
    <mergeCell ref="AJ226:AK226"/>
    <mergeCell ref="AL226:AM226"/>
    <mergeCell ref="AN226:AO226"/>
    <mergeCell ref="I226:K226"/>
    <mergeCell ref="L226:N226"/>
    <mergeCell ref="O226:R226"/>
    <mergeCell ref="T226:W226"/>
    <mergeCell ref="X226:X227"/>
    <mergeCell ref="Y226:Y227"/>
    <mergeCell ref="Z226:Z227"/>
    <mergeCell ref="AB226:AB227"/>
    <mergeCell ref="AC226:AC227"/>
    <mergeCell ref="AT226:AX226"/>
    <mergeCell ref="BB226:BC226"/>
    <mergeCell ref="A240:B240"/>
    <mergeCell ref="A258:B258"/>
    <mergeCell ref="A280:A281"/>
    <mergeCell ref="B280:B281"/>
    <mergeCell ref="C280:C281"/>
    <mergeCell ref="D280:D281"/>
    <mergeCell ref="E280:E281"/>
    <mergeCell ref="F280:F281"/>
    <mergeCell ref="G280:G281"/>
    <mergeCell ref="H280:H281"/>
    <mergeCell ref="I280:K280"/>
    <mergeCell ref="L280:N280"/>
    <mergeCell ref="O280:R280"/>
    <mergeCell ref="T280:W280"/>
    <mergeCell ref="X280:X281"/>
    <mergeCell ref="Y280:Y281"/>
    <mergeCell ref="Z280:Z281"/>
    <mergeCell ref="AB280:AB281"/>
    <mergeCell ref="AC280:AC281"/>
    <mergeCell ref="AD280:AD281"/>
    <mergeCell ref="AD226:AD227"/>
    <mergeCell ref="AE226:AE227"/>
    <mergeCell ref="AG280:AG281"/>
    <mergeCell ref="AH280:AH281"/>
    <mergeCell ref="AI280:AI281"/>
    <mergeCell ref="AJ280:AK280"/>
    <mergeCell ref="AL280:AM280"/>
    <mergeCell ref="AN280:AO280"/>
    <mergeCell ref="AP280:AQ280"/>
    <mergeCell ref="AP226:AQ226"/>
    <mergeCell ref="AR226:AS226"/>
    <mergeCell ref="BB280:BC280"/>
    <mergeCell ref="A337:B337"/>
    <mergeCell ref="A340:E340"/>
    <mergeCell ref="A341:A342"/>
    <mergeCell ref="B341:B342"/>
    <mergeCell ref="C341:C342"/>
    <mergeCell ref="D341:D342"/>
    <mergeCell ref="E341:E342"/>
    <mergeCell ref="F341:F342"/>
    <mergeCell ref="G341:G342"/>
    <mergeCell ref="H341:H342"/>
    <mergeCell ref="I341:K341"/>
    <mergeCell ref="L341:N341"/>
    <mergeCell ref="O341:R341"/>
    <mergeCell ref="T341:W341"/>
    <mergeCell ref="X341:X342"/>
    <mergeCell ref="Y341:Y342"/>
    <mergeCell ref="Z341:Z342"/>
    <mergeCell ref="AB341:AB342"/>
    <mergeCell ref="AC341:AC342"/>
    <mergeCell ref="AD341:AD342"/>
    <mergeCell ref="AE341:AE342"/>
    <mergeCell ref="AE280:AE281"/>
    <mergeCell ref="AF280:AF281"/>
    <mergeCell ref="AH341:AH342"/>
    <mergeCell ref="AI341:AI342"/>
    <mergeCell ref="AJ341:AK341"/>
    <mergeCell ref="AL341:AM341"/>
    <mergeCell ref="AN341:AO341"/>
    <mergeCell ref="AP341:AQ341"/>
    <mergeCell ref="AR341:AS341"/>
    <mergeCell ref="AR280:AS280"/>
    <mergeCell ref="AT280:AX280"/>
    <mergeCell ref="L389:L390"/>
    <mergeCell ref="M389:M390"/>
    <mergeCell ref="N389:N390"/>
    <mergeCell ref="O389:O390"/>
    <mergeCell ref="P389:P390"/>
    <mergeCell ref="Q389:Q390"/>
    <mergeCell ref="R389:R390"/>
    <mergeCell ref="AF341:AF342"/>
    <mergeCell ref="AG341:AG342"/>
    <mergeCell ref="S389:S390"/>
    <mergeCell ref="T389:U389"/>
    <mergeCell ref="V389:W389"/>
    <mergeCell ref="X389:Y389"/>
    <mergeCell ref="Z389:AA389"/>
    <mergeCell ref="AB389:AC389"/>
    <mergeCell ref="AD389:AH389"/>
    <mergeCell ref="A395:B395"/>
    <mergeCell ref="A401:B401"/>
    <mergeCell ref="A405:B405"/>
    <mergeCell ref="A406:B406"/>
    <mergeCell ref="A416:B416"/>
    <mergeCell ref="A417:B417"/>
    <mergeCell ref="A418:B418"/>
    <mergeCell ref="AT341:AX341"/>
    <mergeCell ref="BB341:BC341"/>
    <mergeCell ref="A354:B354"/>
    <mergeCell ref="A376:B376"/>
    <mergeCell ref="A386:B386"/>
    <mergeCell ref="A387:B387"/>
    <mergeCell ref="A388:P388"/>
    <mergeCell ref="Q388:AN388"/>
    <mergeCell ref="A389:A390"/>
    <mergeCell ref="B389:B390"/>
    <mergeCell ref="C389:C390"/>
    <mergeCell ref="D389:D390"/>
    <mergeCell ref="E389:E390"/>
    <mergeCell ref="F389:F390"/>
    <mergeCell ref="G389:G390"/>
    <mergeCell ref="H389:H390"/>
    <mergeCell ref="J389:J39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2014-07-17T05:40:31Z</dcterms:modified>
</cp:coreProperties>
</file>