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17" i="1"/>
  <c r="E1118" s="1"/>
  <c r="P1116"/>
  <c r="C1116"/>
  <c r="D1116" s="1"/>
  <c r="P1115"/>
  <c r="P1117" s="1"/>
  <c r="P1118" s="1"/>
  <c r="C1115"/>
  <c r="D1115" s="1"/>
  <c r="D1117" s="1"/>
  <c r="D1118" s="1"/>
  <c r="E1113"/>
  <c r="E1114" s="1"/>
  <c r="P1112"/>
  <c r="C1112"/>
  <c r="D1112" s="1"/>
  <c r="P1111"/>
  <c r="C1111"/>
  <c r="D1111" s="1"/>
  <c r="P1110"/>
  <c r="P1113" s="1"/>
  <c r="C1110"/>
  <c r="C1113" s="1"/>
  <c r="E1109"/>
  <c r="E1106"/>
  <c r="P1105"/>
  <c r="D1105"/>
  <c r="C1105"/>
  <c r="E1102"/>
  <c r="E1103" s="1"/>
  <c r="P1101"/>
  <c r="C1101"/>
  <c r="D1101" s="1"/>
  <c r="P1100"/>
  <c r="C1100"/>
  <c r="D1100" s="1"/>
  <c r="P1099"/>
  <c r="P1102" s="1"/>
  <c r="C1099"/>
  <c r="C1102" s="1"/>
  <c r="E1098"/>
  <c r="P1097"/>
  <c r="C1097"/>
  <c r="D1097" s="1"/>
  <c r="P1096"/>
  <c r="C1096"/>
  <c r="D1096" s="1"/>
  <c r="P1095"/>
  <c r="C1095"/>
  <c r="D1095" s="1"/>
  <c r="P1094"/>
  <c r="C1094"/>
  <c r="D1094" s="1"/>
  <c r="P1093"/>
  <c r="P1098" s="1"/>
  <c r="C1093"/>
  <c r="C1098" s="1"/>
  <c r="E1092"/>
  <c r="P1091"/>
  <c r="D1091"/>
  <c r="C1091"/>
  <c r="P1090"/>
  <c r="C1090"/>
  <c r="D1090" s="1"/>
  <c r="D1089"/>
  <c r="C1089"/>
  <c r="C1088"/>
  <c r="C1092" s="1"/>
  <c r="AF1084"/>
  <c r="E1084"/>
  <c r="BD1083"/>
  <c r="AN1116" s="1"/>
  <c r="BC1083"/>
  <c r="AM1116" s="1"/>
  <c r="BB1083"/>
  <c r="AL1116" s="1"/>
  <c r="AZ1083"/>
  <c r="AJ1116" s="1"/>
  <c r="AW1083"/>
  <c r="AG1116" s="1"/>
  <c r="AV1083"/>
  <c r="AF1116" s="1"/>
  <c r="AU1083"/>
  <c r="AE1116" s="1"/>
  <c r="AT1083"/>
  <c r="AD1116" s="1"/>
  <c r="AQ1083"/>
  <c r="AA1116" s="1"/>
  <c r="AP1083"/>
  <c r="Z1116" s="1"/>
  <c r="AO1083"/>
  <c r="Y1116" s="1"/>
  <c r="AN1083"/>
  <c r="X1116" s="1"/>
  <c r="AM1083"/>
  <c r="W1116" s="1"/>
  <c r="AL1083"/>
  <c r="V1116" s="1"/>
  <c r="AK1083"/>
  <c r="U1116" s="1"/>
  <c r="AJ1083"/>
  <c r="T1116" s="1"/>
  <c r="AI1083"/>
  <c r="S1116" s="1"/>
  <c r="AH1083"/>
  <c r="R1116" s="1"/>
  <c r="AG1083"/>
  <c r="Q1116" s="1"/>
  <c r="AD1083"/>
  <c r="N1116" s="1"/>
  <c r="AA1083"/>
  <c r="K1116" s="1"/>
  <c r="Z1083"/>
  <c r="J1116" s="1"/>
  <c r="Y1083"/>
  <c r="Y1084" s="1"/>
  <c r="X1083"/>
  <c r="X1084" s="1"/>
  <c r="W1083"/>
  <c r="W1084" s="1"/>
  <c r="V1083"/>
  <c r="V1084" s="1"/>
  <c r="U1083"/>
  <c r="U1084" s="1"/>
  <c r="T1083"/>
  <c r="T1084" s="1"/>
  <c r="S1083"/>
  <c r="I1116" s="1"/>
  <c r="N1083"/>
  <c r="N1084" s="1"/>
  <c r="M1083"/>
  <c r="M1084" s="1"/>
  <c r="L1083"/>
  <c r="L1084" s="1"/>
  <c r="K1083"/>
  <c r="K1084" s="1"/>
  <c r="J1083"/>
  <c r="J1084" s="1"/>
  <c r="I1083"/>
  <c r="I1084" s="1"/>
  <c r="H1083"/>
  <c r="G1116" s="1"/>
  <c r="G1083"/>
  <c r="F1116" s="1"/>
  <c r="AX1082"/>
  <c r="AS1082"/>
  <c r="AY1082" s="1"/>
  <c r="BA1082" s="1"/>
  <c r="AR1082"/>
  <c r="AE1082"/>
  <c r="AC1082"/>
  <c r="Q1082"/>
  <c r="P1082"/>
  <c r="O1082"/>
  <c r="R1082" s="1"/>
  <c r="AB1082" s="1"/>
  <c r="AX1081"/>
  <c r="AS1081"/>
  <c r="AY1081" s="1"/>
  <c r="BA1081" s="1"/>
  <c r="AR1081"/>
  <c r="AE1081"/>
  <c r="AC1081"/>
  <c r="Q1081"/>
  <c r="P1081"/>
  <c r="O1081"/>
  <c r="R1081" s="1"/>
  <c r="AB1081" s="1"/>
  <c r="AX1080"/>
  <c r="AS1080"/>
  <c r="AY1080" s="1"/>
  <c r="BA1080" s="1"/>
  <c r="AR1080"/>
  <c r="AE1080"/>
  <c r="AC1080"/>
  <c r="Q1080"/>
  <c r="P1080"/>
  <c r="O1080"/>
  <c r="R1080" s="1"/>
  <c r="AB1080" s="1"/>
  <c r="AX1079"/>
  <c r="AS1079"/>
  <c r="AY1079" s="1"/>
  <c r="BA1079" s="1"/>
  <c r="AR1079"/>
  <c r="AE1079"/>
  <c r="AC1079"/>
  <c r="Q1079"/>
  <c r="P1079"/>
  <c r="O1079"/>
  <c r="R1079" s="1"/>
  <c r="AB1079" s="1"/>
  <c r="AX1078"/>
  <c r="AS1078"/>
  <c r="AY1078" s="1"/>
  <c r="BA1078" s="1"/>
  <c r="AR1078"/>
  <c r="AC1078"/>
  <c r="Q1078"/>
  <c r="P1078"/>
  <c r="R1078" s="1"/>
  <c r="AB1078" s="1"/>
  <c r="O1078"/>
  <c r="AX1077"/>
  <c r="AY1077" s="1"/>
  <c r="BA1077" s="1"/>
  <c r="AS1077"/>
  <c r="AR1077"/>
  <c r="AC1077"/>
  <c r="Q1077"/>
  <c r="P1077"/>
  <c r="O1077"/>
  <c r="R1077" s="1"/>
  <c r="AB1077" s="1"/>
  <c r="AX1076"/>
  <c r="AS1076"/>
  <c r="AY1076" s="1"/>
  <c r="BA1076" s="1"/>
  <c r="AR1076"/>
  <c r="AC1076"/>
  <c r="Q1076"/>
  <c r="P1076"/>
  <c r="R1076" s="1"/>
  <c r="AB1076" s="1"/>
  <c r="O1076"/>
  <c r="AX1075"/>
  <c r="AY1075" s="1"/>
  <c r="BA1075" s="1"/>
  <c r="AS1075"/>
  <c r="AR1075"/>
  <c r="AC1075"/>
  <c r="Q1075"/>
  <c r="P1075"/>
  <c r="O1075"/>
  <c r="R1075" s="1"/>
  <c r="AB1075" s="1"/>
  <c r="AX1074"/>
  <c r="AS1074"/>
  <c r="AY1074" s="1"/>
  <c r="BA1074" s="1"/>
  <c r="AR1074"/>
  <c r="AE1074"/>
  <c r="AC1074"/>
  <c r="Q1074"/>
  <c r="P1074"/>
  <c r="O1074"/>
  <c r="R1074" s="1"/>
  <c r="AB1074" s="1"/>
  <c r="AX1073"/>
  <c r="AS1073"/>
  <c r="AY1073" s="1"/>
  <c r="BA1073" s="1"/>
  <c r="AR1073"/>
  <c r="AE1073"/>
  <c r="AC1073"/>
  <c r="Q1073"/>
  <c r="P1073"/>
  <c r="O1073"/>
  <c r="R1073" s="1"/>
  <c r="AB1073" s="1"/>
  <c r="AX1072"/>
  <c r="AS1072"/>
  <c r="AY1072" s="1"/>
  <c r="BA1072" s="1"/>
  <c r="AR1072"/>
  <c r="AE1072"/>
  <c r="AC1072"/>
  <c r="Q1072"/>
  <c r="P1072"/>
  <c r="O1072"/>
  <c r="R1072" s="1"/>
  <c r="AB1072" s="1"/>
  <c r="AX1071"/>
  <c r="AS1071"/>
  <c r="AY1071" s="1"/>
  <c r="BA1071" s="1"/>
  <c r="AR1071"/>
  <c r="AE1071"/>
  <c r="AC1071"/>
  <c r="Q1071"/>
  <c r="P1071"/>
  <c r="O1071"/>
  <c r="R1071" s="1"/>
  <c r="AB1071" s="1"/>
  <c r="AX1070"/>
  <c r="AS1070"/>
  <c r="AY1070" s="1"/>
  <c r="BA1070" s="1"/>
  <c r="AR1070"/>
  <c r="AE1070"/>
  <c r="AC1070"/>
  <c r="Q1070"/>
  <c r="P1070"/>
  <c r="O1070"/>
  <c r="R1070" s="1"/>
  <c r="AB1070" s="1"/>
  <c r="AX1069"/>
  <c r="AS1069"/>
  <c r="AY1069" s="1"/>
  <c r="BA1069" s="1"/>
  <c r="AR1069"/>
  <c r="AE1069"/>
  <c r="AC1069"/>
  <c r="Q1069"/>
  <c r="P1069"/>
  <c r="O1069"/>
  <c r="R1069" s="1"/>
  <c r="AB1069" s="1"/>
  <c r="AX1068"/>
  <c r="AS1068"/>
  <c r="AY1068" s="1"/>
  <c r="BA1068" s="1"/>
  <c r="AR1068"/>
  <c r="AE1068"/>
  <c r="AC1068"/>
  <c r="Q1068"/>
  <c r="P1068"/>
  <c r="O1068"/>
  <c r="R1068" s="1"/>
  <c r="AB1068" s="1"/>
  <c r="AX1067"/>
  <c r="AS1067"/>
  <c r="AY1067" s="1"/>
  <c r="BA1067" s="1"/>
  <c r="AR1067"/>
  <c r="AE1067"/>
  <c r="AC1067"/>
  <c r="Q1067"/>
  <c r="P1067"/>
  <c r="O1067"/>
  <c r="R1067" s="1"/>
  <c r="AB1067" s="1"/>
  <c r="AX1066"/>
  <c r="AS1066"/>
  <c r="AY1066" s="1"/>
  <c r="BA1066" s="1"/>
  <c r="AR1066"/>
  <c r="AE1066"/>
  <c r="AC1066"/>
  <c r="Q1066"/>
  <c r="P1066"/>
  <c r="O1066"/>
  <c r="R1066" s="1"/>
  <c r="AB1066" s="1"/>
  <c r="AX1065"/>
  <c r="AS1065"/>
  <c r="AY1065" s="1"/>
  <c r="BA1065" s="1"/>
  <c r="AR1065"/>
  <c r="AE1065"/>
  <c r="AC1065"/>
  <c r="Q1065"/>
  <c r="P1065"/>
  <c r="O1065"/>
  <c r="R1065" s="1"/>
  <c r="AB1065" s="1"/>
  <c r="AX1064"/>
  <c r="AS1064"/>
  <c r="AY1064" s="1"/>
  <c r="BA1064" s="1"/>
  <c r="AR1064"/>
  <c r="AE1064"/>
  <c r="AC1064"/>
  <c r="Q1064"/>
  <c r="P1064"/>
  <c r="O1064"/>
  <c r="R1064" s="1"/>
  <c r="AB1064" s="1"/>
  <c r="AX1063"/>
  <c r="AS1063"/>
  <c r="AY1063" s="1"/>
  <c r="BA1063" s="1"/>
  <c r="AR1063"/>
  <c r="AE1063"/>
  <c r="AC1063"/>
  <c r="Q1063"/>
  <c r="P1063"/>
  <c r="O1063"/>
  <c r="R1063" s="1"/>
  <c r="AB1063" s="1"/>
  <c r="AX1062"/>
  <c r="AX1083" s="1"/>
  <c r="AS1062"/>
  <c r="AY1062" s="1"/>
  <c r="AR1062"/>
  <c r="AR1083" s="1"/>
  <c r="AE1062"/>
  <c r="AC1062"/>
  <c r="AC1083" s="1"/>
  <c r="Q1062"/>
  <c r="Q1083" s="1"/>
  <c r="P1062"/>
  <c r="P1083" s="1"/>
  <c r="O1062"/>
  <c r="O1083" s="1"/>
  <c r="BD1061"/>
  <c r="AN1115" s="1"/>
  <c r="AN1117" s="1"/>
  <c r="BC1061"/>
  <c r="AM1115" s="1"/>
  <c r="AM1117" s="1"/>
  <c r="BB1061"/>
  <c r="AL1115" s="1"/>
  <c r="AL1117" s="1"/>
  <c r="AZ1061"/>
  <c r="AJ1115" s="1"/>
  <c r="AJ1117" s="1"/>
  <c r="AJ1118" s="1"/>
  <c r="AW1061"/>
  <c r="AG1115" s="1"/>
  <c r="AG1117" s="1"/>
  <c r="AG1118" s="1"/>
  <c r="AV1061"/>
  <c r="AF1115" s="1"/>
  <c r="AF1117" s="1"/>
  <c r="AF1118" s="1"/>
  <c r="AU1061"/>
  <c r="AE1115" s="1"/>
  <c r="AE1117" s="1"/>
  <c r="AE1118" s="1"/>
  <c r="AT1061"/>
  <c r="AD1115" s="1"/>
  <c r="AD1117" s="1"/>
  <c r="AD1118" s="1"/>
  <c r="AQ1061"/>
  <c r="AA1115" s="1"/>
  <c r="AA1117" s="1"/>
  <c r="AA1118" s="1"/>
  <c r="AP1061"/>
  <c r="Z1115" s="1"/>
  <c r="Z1117" s="1"/>
  <c r="Z1118" s="1"/>
  <c r="AO1061"/>
  <c r="Y1115" s="1"/>
  <c r="Y1117" s="1"/>
  <c r="Y1118" s="1"/>
  <c r="AN1061"/>
  <c r="X1115" s="1"/>
  <c r="X1117" s="1"/>
  <c r="X1118" s="1"/>
  <c r="AM1061"/>
  <c r="W1115" s="1"/>
  <c r="W1117" s="1"/>
  <c r="W1118" s="1"/>
  <c r="AL1061"/>
  <c r="V1115" s="1"/>
  <c r="V1117" s="1"/>
  <c r="V1118" s="1"/>
  <c r="AK1061"/>
  <c r="U1115" s="1"/>
  <c r="U1117" s="1"/>
  <c r="U1118" s="1"/>
  <c r="AJ1061"/>
  <c r="T1115" s="1"/>
  <c r="T1117" s="1"/>
  <c r="T1118" s="1"/>
  <c r="AI1061"/>
  <c r="S1115" s="1"/>
  <c r="S1117" s="1"/>
  <c r="S1118" s="1"/>
  <c r="AH1061"/>
  <c r="R1115" s="1"/>
  <c r="R1117" s="1"/>
  <c r="R1118" s="1"/>
  <c r="AG1061"/>
  <c r="Q1115" s="1"/>
  <c r="Q1117" s="1"/>
  <c r="Q1118" s="1"/>
  <c r="AD1061"/>
  <c r="N1115" s="1"/>
  <c r="N1117" s="1"/>
  <c r="N1118" s="1"/>
  <c r="AA1061"/>
  <c r="K1115" s="1"/>
  <c r="K1117" s="1"/>
  <c r="K1118" s="1"/>
  <c r="Z1061"/>
  <c r="J1115" s="1"/>
  <c r="J1117" s="1"/>
  <c r="J1118" s="1"/>
  <c r="Y1061"/>
  <c r="X1061"/>
  <c r="W1061"/>
  <c r="V1061"/>
  <c r="U1061"/>
  <c r="T1061"/>
  <c r="S1061"/>
  <c r="I1115" s="1"/>
  <c r="I1117" s="1"/>
  <c r="I1118" s="1"/>
  <c r="N1061"/>
  <c r="M1061"/>
  <c r="L1061"/>
  <c r="K1061"/>
  <c r="J1061"/>
  <c r="I1061"/>
  <c r="H1061"/>
  <c r="G1115" s="1"/>
  <c r="G1117" s="1"/>
  <c r="G1118" s="1"/>
  <c r="G1061"/>
  <c r="F1115" s="1"/>
  <c r="F1117" s="1"/>
  <c r="F1118" s="1"/>
  <c r="AX1060"/>
  <c r="AY1060" s="1"/>
  <c r="BA1060" s="1"/>
  <c r="AS1060"/>
  <c r="AR1060"/>
  <c r="AE1060"/>
  <c r="AC1060"/>
  <c r="Q1060"/>
  <c r="P1060"/>
  <c r="O1060"/>
  <c r="R1060" s="1"/>
  <c r="AB1060" s="1"/>
  <c r="AX1059"/>
  <c r="AY1059" s="1"/>
  <c r="BA1059" s="1"/>
  <c r="AS1059"/>
  <c r="AR1059"/>
  <c r="AE1059"/>
  <c r="AC1059"/>
  <c r="Q1059"/>
  <c r="P1059"/>
  <c r="O1059"/>
  <c r="R1059" s="1"/>
  <c r="AB1059" s="1"/>
  <c r="AX1058"/>
  <c r="AY1058" s="1"/>
  <c r="BA1058" s="1"/>
  <c r="AC1058"/>
  <c r="Q1058"/>
  <c r="P1058"/>
  <c r="O1058"/>
  <c r="R1058" s="1"/>
  <c r="AB1058" s="1"/>
  <c r="AX1057"/>
  <c r="AS1057"/>
  <c r="AY1057" s="1"/>
  <c r="BA1057" s="1"/>
  <c r="AR1057"/>
  <c r="AE1057"/>
  <c r="AC1057"/>
  <c r="Q1057"/>
  <c r="P1057"/>
  <c r="O1057"/>
  <c r="R1057" s="1"/>
  <c r="AB1057" s="1"/>
  <c r="AX1056"/>
  <c r="AS1056"/>
  <c r="AY1056" s="1"/>
  <c r="BA1056" s="1"/>
  <c r="AR1056"/>
  <c r="AE1056"/>
  <c r="AC1056"/>
  <c r="Q1056"/>
  <c r="P1056"/>
  <c r="O1056"/>
  <c r="R1056" s="1"/>
  <c r="AB1056" s="1"/>
  <c r="AX1055"/>
  <c r="AS1055"/>
  <c r="AY1055" s="1"/>
  <c r="BA1055" s="1"/>
  <c r="AR1055"/>
  <c r="AE1055"/>
  <c r="AC1055"/>
  <c r="Q1055"/>
  <c r="P1055"/>
  <c r="O1055"/>
  <c r="R1055" s="1"/>
  <c r="AB1055" s="1"/>
  <c r="AX1054"/>
  <c r="AY1054" s="1"/>
  <c r="BA1054" s="1"/>
  <c r="AS1054"/>
  <c r="AR1054"/>
  <c r="AE1054"/>
  <c r="AC1054"/>
  <c r="Q1054"/>
  <c r="P1054"/>
  <c r="O1054"/>
  <c r="R1054" s="1"/>
  <c r="AB1054" s="1"/>
  <c r="AX1053"/>
  <c r="AY1053" s="1"/>
  <c r="BA1053" s="1"/>
  <c r="AS1053"/>
  <c r="AR1053"/>
  <c r="AE1053"/>
  <c r="AC1053"/>
  <c r="Q1053"/>
  <c r="P1053"/>
  <c r="O1053"/>
  <c r="R1053" s="1"/>
  <c r="AB1053" s="1"/>
  <c r="AX1052"/>
  <c r="AY1052" s="1"/>
  <c r="BA1052" s="1"/>
  <c r="AS1052"/>
  <c r="AR1052"/>
  <c r="AE1052"/>
  <c r="AC1052"/>
  <c r="Q1052"/>
  <c r="P1052"/>
  <c r="O1052"/>
  <c r="R1052" s="1"/>
  <c r="AB1052" s="1"/>
  <c r="AX1051"/>
  <c r="AS1051"/>
  <c r="AY1051" s="1"/>
  <c r="BA1051" s="1"/>
  <c r="AR1051"/>
  <c r="AC1051"/>
  <c r="Q1051"/>
  <c r="P1051"/>
  <c r="O1051"/>
  <c r="R1051" s="1"/>
  <c r="AB1051" s="1"/>
  <c r="AX1050"/>
  <c r="AY1050" s="1"/>
  <c r="BA1050" s="1"/>
  <c r="AS1050"/>
  <c r="AR1050"/>
  <c r="AE1050"/>
  <c r="AC1050"/>
  <c r="Q1050"/>
  <c r="P1050"/>
  <c r="R1050" s="1"/>
  <c r="AB1050" s="1"/>
  <c r="O1050"/>
  <c r="AX1049"/>
  <c r="AY1049" s="1"/>
  <c r="BA1049" s="1"/>
  <c r="AS1049"/>
  <c r="AR1049"/>
  <c r="AE1049"/>
  <c r="AC1049"/>
  <c r="Q1049"/>
  <c r="P1049"/>
  <c r="R1049" s="1"/>
  <c r="AB1049" s="1"/>
  <c r="O1049"/>
  <c r="AX1048"/>
  <c r="AY1048" s="1"/>
  <c r="BA1048" s="1"/>
  <c r="AS1048"/>
  <c r="AR1048"/>
  <c r="AE1048"/>
  <c r="AC1048"/>
  <c r="Q1048"/>
  <c r="P1048"/>
  <c r="R1048" s="1"/>
  <c r="AB1048" s="1"/>
  <c r="O1048"/>
  <c r="AX1047"/>
  <c r="AY1047" s="1"/>
  <c r="BA1047" s="1"/>
  <c r="AS1047"/>
  <c r="AR1047"/>
  <c r="AE1047"/>
  <c r="AC1047"/>
  <c r="Q1047"/>
  <c r="P1047"/>
  <c r="R1047" s="1"/>
  <c r="AB1047" s="1"/>
  <c r="O1047"/>
  <c r="AX1046"/>
  <c r="AY1046" s="1"/>
  <c r="BA1046" s="1"/>
  <c r="AS1046"/>
  <c r="AR1046"/>
  <c r="AE1046"/>
  <c r="AC1046"/>
  <c r="Q1046"/>
  <c r="P1046"/>
  <c r="R1046" s="1"/>
  <c r="AB1046" s="1"/>
  <c r="O1046"/>
  <c r="AX1045"/>
  <c r="AX1061" s="1"/>
  <c r="AH1115" s="1"/>
  <c r="AS1045"/>
  <c r="AS1061" s="1"/>
  <c r="AC1115" s="1"/>
  <c r="AR1045"/>
  <c r="AR1061" s="1"/>
  <c r="AB1115" s="1"/>
  <c r="AE1045"/>
  <c r="AC1045"/>
  <c r="AC1061" s="1"/>
  <c r="M1115" s="1"/>
  <c r="Q1045"/>
  <c r="Q1061" s="1"/>
  <c r="P1045"/>
  <c r="P1061" s="1"/>
  <c r="O1045"/>
  <c r="O1061" s="1"/>
  <c r="AF1041"/>
  <c r="E1041"/>
  <c r="BD1040"/>
  <c r="AN1112" s="1"/>
  <c r="BC1040"/>
  <c r="AM1112" s="1"/>
  <c r="BB1040"/>
  <c r="AL1112" s="1"/>
  <c r="AZ1040"/>
  <c r="AJ1112" s="1"/>
  <c r="AW1040"/>
  <c r="AG1112" s="1"/>
  <c r="AV1040"/>
  <c r="AF1112" s="1"/>
  <c r="AU1040"/>
  <c r="AE1112" s="1"/>
  <c r="AT1040"/>
  <c r="AD1112" s="1"/>
  <c r="AQ1040"/>
  <c r="AA1112" s="1"/>
  <c r="AP1040"/>
  <c r="Z1112" s="1"/>
  <c r="AO1040"/>
  <c r="Y1112" s="1"/>
  <c r="AN1040"/>
  <c r="X1112" s="1"/>
  <c r="AM1040"/>
  <c r="W1112" s="1"/>
  <c r="AL1040"/>
  <c r="V1112" s="1"/>
  <c r="AK1040"/>
  <c r="U1112" s="1"/>
  <c r="AJ1040"/>
  <c r="T1112" s="1"/>
  <c r="AI1040"/>
  <c r="S1112" s="1"/>
  <c r="AH1040"/>
  <c r="R1112" s="1"/>
  <c r="AG1040"/>
  <c r="Q1112" s="1"/>
  <c r="AD1040"/>
  <c r="N1112" s="1"/>
  <c r="AA1040"/>
  <c r="K1112" s="1"/>
  <c r="Z1040"/>
  <c r="J1112" s="1"/>
  <c r="Y1040"/>
  <c r="Y1041" s="1"/>
  <c r="X1040"/>
  <c r="X1041" s="1"/>
  <c r="W1040"/>
  <c r="W1041" s="1"/>
  <c r="V1040"/>
  <c r="V1041" s="1"/>
  <c r="U1040"/>
  <c r="U1041" s="1"/>
  <c r="T1040"/>
  <c r="T1041" s="1"/>
  <c r="S1040"/>
  <c r="I1112" s="1"/>
  <c r="N1040"/>
  <c r="N1041" s="1"/>
  <c r="M1040"/>
  <c r="M1041" s="1"/>
  <c r="L1040"/>
  <c r="L1041" s="1"/>
  <c r="K1040"/>
  <c r="K1041" s="1"/>
  <c r="J1040"/>
  <c r="J1041" s="1"/>
  <c r="I1040"/>
  <c r="I1041" s="1"/>
  <c r="H1040"/>
  <c r="G1112" s="1"/>
  <c r="G1040"/>
  <c r="F1112" s="1"/>
  <c r="AX1039"/>
  <c r="AS1039"/>
  <c r="AY1039" s="1"/>
  <c r="BA1039" s="1"/>
  <c r="AR1039"/>
  <c r="AE1039"/>
  <c r="AC1039"/>
  <c r="Q1039"/>
  <c r="P1039"/>
  <c r="O1039"/>
  <c r="R1039" s="1"/>
  <c r="AB1039" s="1"/>
  <c r="AX1038"/>
  <c r="AS1038"/>
  <c r="AY1038" s="1"/>
  <c r="BA1038" s="1"/>
  <c r="AR1038"/>
  <c r="AE1038"/>
  <c r="AC1038"/>
  <c r="Q1038"/>
  <c r="P1038"/>
  <c r="O1038"/>
  <c r="R1038" s="1"/>
  <c r="AB1038" s="1"/>
  <c r="AX1037"/>
  <c r="AS1037"/>
  <c r="AY1037" s="1"/>
  <c r="BA1037" s="1"/>
  <c r="AR1037"/>
  <c r="AE1037"/>
  <c r="AC1037"/>
  <c r="Q1037"/>
  <c r="P1037"/>
  <c r="O1037"/>
  <c r="R1037" s="1"/>
  <c r="AB1037" s="1"/>
  <c r="AX1036"/>
  <c r="AS1036"/>
  <c r="AY1036" s="1"/>
  <c r="BA1036" s="1"/>
  <c r="AR1036"/>
  <c r="AE1036"/>
  <c r="AC1036"/>
  <c r="Q1036"/>
  <c r="P1036"/>
  <c r="O1036"/>
  <c r="R1036" s="1"/>
  <c r="AB1036" s="1"/>
  <c r="AX1035"/>
  <c r="AS1035"/>
  <c r="AY1035" s="1"/>
  <c r="BA1035" s="1"/>
  <c r="AR1035"/>
  <c r="AE1035"/>
  <c r="AC1035"/>
  <c r="Q1035"/>
  <c r="P1035"/>
  <c r="O1035"/>
  <c r="R1035" s="1"/>
  <c r="AB1035" s="1"/>
  <c r="AX1034"/>
  <c r="AS1034"/>
  <c r="AY1034" s="1"/>
  <c r="BA1034" s="1"/>
  <c r="AR1034"/>
  <c r="AE1034"/>
  <c r="AC1034"/>
  <c r="Q1034"/>
  <c r="P1034"/>
  <c r="O1034"/>
  <c r="R1034" s="1"/>
  <c r="AB1034" s="1"/>
  <c r="AX1033"/>
  <c r="AS1033"/>
  <c r="AY1033" s="1"/>
  <c r="BA1033" s="1"/>
  <c r="AR1033"/>
  <c r="AE1033"/>
  <c r="AC1033"/>
  <c r="Q1033"/>
  <c r="P1033"/>
  <c r="O1033"/>
  <c r="R1033" s="1"/>
  <c r="AB1033" s="1"/>
  <c r="AX1032"/>
  <c r="AS1032"/>
  <c r="AY1032" s="1"/>
  <c r="BA1032" s="1"/>
  <c r="AR1032"/>
  <c r="AE1032"/>
  <c r="AC1032"/>
  <c r="Q1032"/>
  <c r="P1032"/>
  <c r="O1032"/>
  <c r="R1032" s="1"/>
  <c r="AB1032" s="1"/>
  <c r="AX1031"/>
  <c r="AS1031"/>
  <c r="AY1031" s="1"/>
  <c r="BA1031" s="1"/>
  <c r="AR1031"/>
  <c r="AE1031"/>
  <c r="AC1031"/>
  <c r="Q1031"/>
  <c r="P1031"/>
  <c r="O1031"/>
  <c r="R1031" s="1"/>
  <c r="AB1031" s="1"/>
  <c r="AX1030"/>
  <c r="AS1030"/>
  <c r="AY1030" s="1"/>
  <c r="BA1030" s="1"/>
  <c r="AR1030"/>
  <c r="AE1030"/>
  <c r="AC1030"/>
  <c r="Q1030"/>
  <c r="P1030"/>
  <c r="O1030"/>
  <c r="R1030" s="1"/>
  <c r="AB1030" s="1"/>
  <c r="AX1029"/>
  <c r="AS1029"/>
  <c r="AY1029" s="1"/>
  <c r="BA1029" s="1"/>
  <c r="AR1029"/>
  <c r="AE1029"/>
  <c r="AC1029"/>
  <c r="Q1029"/>
  <c r="P1029"/>
  <c r="O1029"/>
  <c r="R1029" s="1"/>
  <c r="AB1029" s="1"/>
  <c r="AX1028"/>
  <c r="AS1028"/>
  <c r="AY1028" s="1"/>
  <c r="BA1028" s="1"/>
  <c r="AR1028"/>
  <c r="AE1028"/>
  <c r="AC1028"/>
  <c r="Q1028"/>
  <c r="P1028"/>
  <c r="O1028"/>
  <c r="R1028" s="1"/>
  <c r="AB1028" s="1"/>
  <c r="AX1027"/>
  <c r="AS1027"/>
  <c r="AY1027" s="1"/>
  <c r="BA1027" s="1"/>
  <c r="AR1027"/>
  <c r="AE1027"/>
  <c r="AC1027"/>
  <c r="Q1027"/>
  <c r="P1027"/>
  <c r="O1027"/>
  <c r="R1027" s="1"/>
  <c r="AB1027" s="1"/>
  <c r="AX1026"/>
  <c r="AS1026"/>
  <c r="AY1026" s="1"/>
  <c r="BA1026" s="1"/>
  <c r="AR1026"/>
  <c r="AE1026"/>
  <c r="AC1026"/>
  <c r="Q1026"/>
  <c r="P1026"/>
  <c r="O1026"/>
  <c r="R1026" s="1"/>
  <c r="AB1026" s="1"/>
  <c r="AX1025"/>
  <c r="AS1025"/>
  <c r="AY1025" s="1"/>
  <c r="BA1025" s="1"/>
  <c r="AR1025"/>
  <c r="AE1025"/>
  <c r="AC1025"/>
  <c r="Q1025"/>
  <c r="P1025"/>
  <c r="O1025"/>
  <c r="R1025" s="1"/>
  <c r="AB1025" s="1"/>
  <c r="AX1024"/>
  <c r="AS1024"/>
  <c r="AY1024" s="1"/>
  <c r="BA1024" s="1"/>
  <c r="AR1024"/>
  <c r="AE1024"/>
  <c r="AC1024"/>
  <c r="Q1024"/>
  <c r="P1024"/>
  <c r="O1024"/>
  <c r="R1024" s="1"/>
  <c r="AB1024" s="1"/>
  <c r="AX1023"/>
  <c r="AS1023"/>
  <c r="AY1023" s="1"/>
  <c r="BA1023" s="1"/>
  <c r="AR1023"/>
  <c r="AE1023"/>
  <c r="AC1023"/>
  <c r="Q1023"/>
  <c r="P1023"/>
  <c r="O1023"/>
  <c r="R1023" s="1"/>
  <c r="AB1023" s="1"/>
  <c r="AX1022"/>
  <c r="AY1022" s="1"/>
  <c r="BA1022" s="1"/>
  <c r="AS1022"/>
  <c r="AR1022"/>
  <c r="AE1022"/>
  <c r="AC1022"/>
  <c r="Q1022"/>
  <c r="P1022"/>
  <c r="O1022"/>
  <c r="R1022" s="1"/>
  <c r="AB1022" s="1"/>
  <c r="AX1021"/>
  <c r="AY1021" s="1"/>
  <c r="BA1021" s="1"/>
  <c r="AS1021"/>
  <c r="AR1021"/>
  <c r="AE1021"/>
  <c r="AC1021"/>
  <c r="Q1021"/>
  <c r="P1021"/>
  <c r="R1021" s="1"/>
  <c r="AB1021" s="1"/>
  <c r="O1021"/>
  <c r="AX1020"/>
  <c r="AY1020" s="1"/>
  <c r="BA1020" s="1"/>
  <c r="AS1020"/>
  <c r="AR1020"/>
  <c r="AE1020"/>
  <c r="AC1020"/>
  <c r="Q1020"/>
  <c r="P1020"/>
  <c r="R1020" s="1"/>
  <c r="AB1020" s="1"/>
  <c r="O1020"/>
  <c r="AX1019"/>
  <c r="AY1019" s="1"/>
  <c r="BA1019" s="1"/>
  <c r="AS1019"/>
  <c r="AR1019"/>
  <c r="AE1019"/>
  <c r="AC1019"/>
  <c r="Q1019"/>
  <c r="P1019"/>
  <c r="R1019" s="1"/>
  <c r="AB1019" s="1"/>
  <c r="O1019"/>
  <c r="AX1018"/>
  <c r="AY1018" s="1"/>
  <c r="BA1018" s="1"/>
  <c r="AS1018"/>
  <c r="AR1018"/>
  <c r="AE1018"/>
  <c r="AC1018"/>
  <c r="Q1018"/>
  <c r="P1018"/>
  <c r="R1018" s="1"/>
  <c r="AB1018" s="1"/>
  <c r="O1018"/>
  <c r="AX1017"/>
  <c r="AY1017" s="1"/>
  <c r="BA1017" s="1"/>
  <c r="AS1017"/>
  <c r="AR1017"/>
  <c r="AE1017"/>
  <c r="AC1017"/>
  <c r="Q1017"/>
  <c r="P1017"/>
  <c r="R1017" s="1"/>
  <c r="AB1017" s="1"/>
  <c r="O1017"/>
  <c r="AX1016"/>
  <c r="AY1016" s="1"/>
  <c r="BA1016" s="1"/>
  <c r="AS1016"/>
  <c r="AR1016"/>
  <c r="AE1016"/>
  <c r="AC1016"/>
  <c r="Q1016"/>
  <c r="P1016"/>
  <c r="R1016" s="1"/>
  <c r="AB1016" s="1"/>
  <c r="O1016"/>
  <c r="AX1015"/>
  <c r="AY1015" s="1"/>
  <c r="BA1015" s="1"/>
  <c r="AS1015"/>
  <c r="AR1015"/>
  <c r="AE1015"/>
  <c r="AC1015"/>
  <c r="Q1015"/>
  <c r="P1015"/>
  <c r="R1015" s="1"/>
  <c r="AB1015" s="1"/>
  <c r="O1015"/>
  <c r="AX1014"/>
  <c r="AY1014" s="1"/>
  <c r="BA1014" s="1"/>
  <c r="AS1014"/>
  <c r="AR1014"/>
  <c r="AE1014"/>
  <c r="AC1014"/>
  <c r="Q1014"/>
  <c r="P1014"/>
  <c r="R1014" s="1"/>
  <c r="AB1014" s="1"/>
  <c r="O1014"/>
  <c r="AX1013"/>
  <c r="AY1013" s="1"/>
  <c r="BA1013" s="1"/>
  <c r="AS1013"/>
  <c r="AR1013"/>
  <c r="AE1013"/>
  <c r="AC1013"/>
  <c r="Q1013"/>
  <c r="P1013"/>
  <c r="R1013" s="1"/>
  <c r="AB1013" s="1"/>
  <c r="O1013"/>
  <c r="AX1012"/>
  <c r="AY1012" s="1"/>
  <c r="BA1012" s="1"/>
  <c r="AS1012"/>
  <c r="AR1012"/>
  <c r="AE1012"/>
  <c r="AC1012"/>
  <c r="Q1012"/>
  <c r="P1012"/>
  <c r="R1012" s="1"/>
  <c r="AB1012" s="1"/>
  <c r="O1012"/>
  <c r="AX1011"/>
  <c r="AY1011" s="1"/>
  <c r="BA1011" s="1"/>
  <c r="AS1011"/>
  <c r="AR1011"/>
  <c r="AE1011"/>
  <c r="AC1011"/>
  <c r="Q1011"/>
  <c r="P1011"/>
  <c r="R1011" s="1"/>
  <c r="AB1011" s="1"/>
  <c r="O1011"/>
  <c r="AX1010"/>
  <c r="AY1010" s="1"/>
  <c r="BA1010" s="1"/>
  <c r="AS1010"/>
  <c r="AR1010"/>
  <c r="AE1010"/>
  <c r="AC1010"/>
  <c r="Q1010"/>
  <c r="P1010"/>
  <c r="R1010" s="1"/>
  <c r="AB1010" s="1"/>
  <c r="O1010"/>
  <c r="AX1009"/>
  <c r="AY1009" s="1"/>
  <c r="BA1009" s="1"/>
  <c r="AS1009"/>
  <c r="AR1009"/>
  <c r="AE1009"/>
  <c r="AC1009"/>
  <c r="Q1009"/>
  <c r="P1009"/>
  <c r="R1009" s="1"/>
  <c r="AB1009" s="1"/>
  <c r="O1009"/>
  <c r="AX1008"/>
  <c r="AY1008" s="1"/>
  <c r="BA1008" s="1"/>
  <c r="AS1008"/>
  <c r="AR1008"/>
  <c r="AE1008"/>
  <c r="AC1008"/>
  <c r="Q1008"/>
  <c r="P1008"/>
  <c r="R1008" s="1"/>
  <c r="AB1008" s="1"/>
  <c r="O1008"/>
  <c r="AX1007"/>
  <c r="AY1007" s="1"/>
  <c r="BA1007" s="1"/>
  <c r="AS1007"/>
  <c r="AR1007"/>
  <c r="AE1007"/>
  <c r="AC1007"/>
  <c r="Q1007"/>
  <c r="P1007"/>
  <c r="R1007" s="1"/>
  <c r="AB1007" s="1"/>
  <c r="O1007"/>
  <c r="AX1006"/>
  <c r="AY1006" s="1"/>
  <c r="BA1006" s="1"/>
  <c r="AS1006"/>
  <c r="AR1006"/>
  <c r="AE1006"/>
  <c r="AC1006"/>
  <c r="Q1006"/>
  <c r="P1006"/>
  <c r="R1006" s="1"/>
  <c r="AB1006" s="1"/>
  <c r="O1006"/>
  <c r="AX1005"/>
  <c r="AY1005" s="1"/>
  <c r="BA1005" s="1"/>
  <c r="AS1005"/>
  <c r="AR1005"/>
  <c r="AE1005"/>
  <c r="AC1005"/>
  <c r="Q1005"/>
  <c r="P1005"/>
  <c r="R1005" s="1"/>
  <c r="AB1005" s="1"/>
  <c r="O1005"/>
  <c r="AX1004"/>
  <c r="AY1004" s="1"/>
  <c r="BA1004" s="1"/>
  <c r="AS1004"/>
  <c r="AR1004"/>
  <c r="AE1004"/>
  <c r="AC1004"/>
  <c r="Q1004"/>
  <c r="P1004"/>
  <c r="R1004" s="1"/>
  <c r="AB1004" s="1"/>
  <c r="O1004"/>
  <c r="AX1003"/>
  <c r="AY1003" s="1"/>
  <c r="BA1003" s="1"/>
  <c r="AS1003"/>
  <c r="AR1003"/>
  <c r="AE1003"/>
  <c r="AC1003"/>
  <c r="Q1003"/>
  <c r="P1003"/>
  <c r="R1003" s="1"/>
  <c r="AB1003" s="1"/>
  <c r="O1003"/>
  <c r="AX1002"/>
  <c r="AY1002" s="1"/>
  <c r="BA1002" s="1"/>
  <c r="AS1002"/>
  <c r="AR1002"/>
  <c r="AE1002"/>
  <c r="AC1002"/>
  <c r="Q1002"/>
  <c r="P1002"/>
  <c r="R1002" s="1"/>
  <c r="AB1002" s="1"/>
  <c r="O1002"/>
  <c r="AX1001"/>
  <c r="AY1001" s="1"/>
  <c r="BA1001" s="1"/>
  <c r="AS1001"/>
  <c r="AR1001"/>
  <c r="AE1001"/>
  <c r="AC1001"/>
  <c r="Q1001"/>
  <c r="P1001"/>
  <c r="R1001" s="1"/>
  <c r="AB1001" s="1"/>
  <c r="O1001"/>
  <c r="AX1000"/>
  <c r="AY1000" s="1"/>
  <c r="BA1000" s="1"/>
  <c r="AS1000"/>
  <c r="AR1000"/>
  <c r="AE1000"/>
  <c r="AC1000"/>
  <c r="Q1000"/>
  <c r="P1000"/>
  <c r="R1000" s="1"/>
  <c r="AB1000" s="1"/>
  <c r="O1000"/>
  <c r="AX999"/>
  <c r="AY999" s="1"/>
  <c r="BA999" s="1"/>
  <c r="AS999"/>
  <c r="AR999"/>
  <c r="AE999"/>
  <c r="AC999"/>
  <c r="Q999"/>
  <c r="P999"/>
  <c r="R999" s="1"/>
  <c r="AB999" s="1"/>
  <c r="O999"/>
  <c r="AX998"/>
  <c r="AY998" s="1"/>
  <c r="BA998" s="1"/>
  <c r="AS998"/>
  <c r="AR998"/>
  <c r="AE998"/>
  <c r="AC998"/>
  <c r="Q998"/>
  <c r="P998"/>
  <c r="R998" s="1"/>
  <c r="AB998" s="1"/>
  <c r="O998"/>
  <c r="AX997"/>
  <c r="AY997" s="1"/>
  <c r="BA997" s="1"/>
  <c r="AS997"/>
  <c r="AR997"/>
  <c r="AE997"/>
  <c r="AC997"/>
  <c r="Q997"/>
  <c r="P997"/>
  <c r="R997" s="1"/>
  <c r="AB997" s="1"/>
  <c r="O997"/>
  <c r="AX996"/>
  <c r="AY996" s="1"/>
  <c r="BA996" s="1"/>
  <c r="AS996"/>
  <c r="AR996"/>
  <c r="AE996"/>
  <c r="AC996"/>
  <c r="Q996"/>
  <c r="P996"/>
  <c r="R996" s="1"/>
  <c r="AB996" s="1"/>
  <c r="O996"/>
  <c r="AX995"/>
  <c r="AY995" s="1"/>
  <c r="BA995" s="1"/>
  <c r="AS995"/>
  <c r="AR995"/>
  <c r="AE995"/>
  <c r="AC995"/>
  <c r="Q995"/>
  <c r="P995"/>
  <c r="R995" s="1"/>
  <c r="AB995" s="1"/>
  <c r="O995"/>
  <c r="AX994"/>
  <c r="AY994" s="1"/>
  <c r="BA994" s="1"/>
  <c r="AS994"/>
  <c r="AR994"/>
  <c r="AE994"/>
  <c r="AC994"/>
  <c r="Q994"/>
  <c r="P994"/>
  <c r="R994" s="1"/>
  <c r="AB994" s="1"/>
  <c r="O994"/>
  <c r="AX993"/>
  <c r="AY993" s="1"/>
  <c r="BA993" s="1"/>
  <c r="AS993"/>
  <c r="AR993"/>
  <c r="AE993"/>
  <c r="AC993"/>
  <c r="Q993"/>
  <c r="P993"/>
  <c r="R993" s="1"/>
  <c r="AB993" s="1"/>
  <c r="O993"/>
  <c r="AX992"/>
  <c r="AY992" s="1"/>
  <c r="BA992" s="1"/>
  <c r="AS992"/>
  <c r="AR992"/>
  <c r="AE992"/>
  <c r="AC992"/>
  <c r="Q992"/>
  <c r="P992"/>
  <c r="R992" s="1"/>
  <c r="AB992" s="1"/>
  <c r="O992"/>
  <c r="AX991"/>
  <c r="AY991" s="1"/>
  <c r="BA991" s="1"/>
  <c r="AS991"/>
  <c r="AR991"/>
  <c r="AE991"/>
  <c r="AC991"/>
  <c r="Q991"/>
  <c r="P991"/>
  <c r="R991" s="1"/>
  <c r="AB991" s="1"/>
  <c r="O991"/>
  <c r="AX990"/>
  <c r="AY990" s="1"/>
  <c r="BA990" s="1"/>
  <c r="AS990"/>
  <c r="AR990"/>
  <c r="AE990"/>
  <c r="AC990"/>
  <c r="Q990"/>
  <c r="P990"/>
  <c r="R990" s="1"/>
  <c r="AB990" s="1"/>
  <c r="O990"/>
  <c r="AX989"/>
  <c r="AY989" s="1"/>
  <c r="BA989" s="1"/>
  <c r="AS989"/>
  <c r="AR989"/>
  <c r="AE989"/>
  <c r="AC989"/>
  <c r="Q989"/>
  <c r="P989"/>
  <c r="R989" s="1"/>
  <c r="AB989" s="1"/>
  <c r="O989"/>
  <c r="AX988"/>
  <c r="AY988" s="1"/>
  <c r="BA988" s="1"/>
  <c r="AS988"/>
  <c r="AR988"/>
  <c r="AE988"/>
  <c r="AC988"/>
  <c r="Q988"/>
  <c r="P988"/>
  <c r="R988" s="1"/>
  <c r="AB988" s="1"/>
  <c r="O988"/>
  <c r="AX987"/>
  <c r="AY987" s="1"/>
  <c r="BA987" s="1"/>
  <c r="AS987"/>
  <c r="AR987"/>
  <c r="AE987"/>
  <c r="AC987"/>
  <c r="Q987"/>
  <c r="P987"/>
  <c r="R987" s="1"/>
  <c r="AB987" s="1"/>
  <c r="O987"/>
  <c r="AX986"/>
  <c r="AY986" s="1"/>
  <c r="BA986" s="1"/>
  <c r="AS986"/>
  <c r="AR986"/>
  <c r="AE986"/>
  <c r="AC986"/>
  <c r="Q986"/>
  <c r="P986"/>
  <c r="R986" s="1"/>
  <c r="AB986" s="1"/>
  <c r="O986"/>
  <c r="AX985"/>
  <c r="AY985" s="1"/>
  <c r="BA985" s="1"/>
  <c r="AS985"/>
  <c r="AR985"/>
  <c r="AE985"/>
  <c r="AC985"/>
  <c r="Q985"/>
  <c r="P985"/>
  <c r="R985" s="1"/>
  <c r="AB985" s="1"/>
  <c r="O985"/>
  <c r="AX984"/>
  <c r="AY984" s="1"/>
  <c r="BA984" s="1"/>
  <c r="AS984"/>
  <c r="AR984"/>
  <c r="AE984"/>
  <c r="AC984"/>
  <c r="Q984"/>
  <c r="P984"/>
  <c r="R984" s="1"/>
  <c r="AB984" s="1"/>
  <c r="O984"/>
  <c r="AX983"/>
  <c r="AY983" s="1"/>
  <c r="BA983" s="1"/>
  <c r="AS983"/>
  <c r="AR983"/>
  <c r="AE983"/>
  <c r="AC983"/>
  <c r="Q983"/>
  <c r="P983"/>
  <c r="R983" s="1"/>
  <c r="AB983" s="1"/>
  <c r="O983"/>
  <c r="AX982"/>
  <c r="AY982" s="1"/>
  <c r="BA982" s="1"/>
  <c r="AS982"/>
  <c r="AR982"/>
  <c r="AE982"/>
  <c r="AC982"/>
  <c r="Q982"/>
  <c r="P982"/>
  <c r="R982" s="1"/>
  <c r="AB982" s="1"/>
  <c r="O982"/>
  <c r="AX981"/>
  <c r="AY981" s="1"/>
  <c r="BA981" s="1"/>
  <c r="AS981"/>
  <c r="AR981"/>
  <c r="AE981"/>
  <c r="AC981"/>
  <c r="Q981"/>
  <c r="P981"/>
  <c r="R981" s="1"/>
  <c r="AB981" s="1"/>
  <c r="O981"/>
  <c r="AX980"/>
  <c r="AY980" s="1"/>
  <c r="BA980" s="1"/>
  <c r="AS980"/>
  <c r="AR980"/>
  <c r="AE980"/>
  <c r="AC980"/>
  <c r="Q980"/>
  <c r="P980"/>
  <c r="R980" s="1"/>
  <c r="AB980" s="1"/>
  <c r="O980"/>
  <c r="AX979"/>
  <c r="AY979" s="1"/>
  <c r="BA979" s="1"/>
  <c r="AS979"/>
  <c r="AR979"/>
  <c r="AE979"/>
  <c r="AC979"/>
  <c r="Q979"/>
  <c r="P979"/>
  <c r="R979" s="1"/>
  <c r="AB979" s="1"/>
  <c r="O979"/>
  <c r="AX978"/>
  <c r="AX1040" s="1"/>
  <c r="AS978"/>
  <c r="AS1040" s="1"/>
  <c r="AR978"/>
  <c r="AR1040" s="1"/>
  <c r="AE978"/>
  <c r="AC978"/>
  <c r="AC1040" s="1"/>
  <c r="Q978"/>
  <c r="Q1040" s="1"/>
  <c r="P978"/>
  <c r="P1040" s="1"/>
  <c r="O978"/>
  <c r="O1040" s="1"/>
  <c r="BD977"/>
  <c r="AN1111" s="1"/>
  <c r="BC977"/>
  <c r="AM1111" s="1"/>
  <c r="BB977"/>
  <c r="AL1111" s="1"/>
  <c r="AZ977"/>
  <c r="AJ1111" s="1"/>
  <c r="AW977"/>
  <c r="AG1111" s="1"/>
  <c r="AV977"/>
  <c r="AF1111" s="1"/>
  <c r="AU977"/>
  <c r="AE1111" s="1"/>
  <c r="AT977"/>
  <c r="AD1111" s="1"/>
  <c r="AQ977"/>
  <c r="AA1111" s="1"/>
  <c r="AP977"/>
  <c r="Z1111" s="1"/>
  <c r="AO977"/>
  <c r="Y1111" s="1"/>
  <c r="AN977"/>
  <c r="X1111" s="1"/>
  <c r="AM977"/>
  <c r="W1111" s="1"/>
  <c r="AL977"/>
  <c r="V1111" s="1"/>
  <c r="AK977"/>
  <c r="U1111" s="1"/>
  <c r="AJ977"/>
  <c r="T1111" s="1"/>
  <c r="AI977"/>
  <c r="S1111" s="1"/>
  <c r="AH977"/>
  <c r="R1111" s="1"/>
  <c r="AG977"/>
  <c r="Q1111" s="1"/>
  <c r="AD977"/>
  <c r="N1111" s="1"/>
  <c r="AA977"/>
  <c r="K1111" s="1"/>
  <c r="Z977"/>
  <c r="J1111" s="1"/>
  <c r="Y977"/>
  <c r="X977"/>
  <c r="W977"/>
  <c r="V977"/>
  <c r="U977"/>
  <c r="T977"/>
  <c r="S977"/>
  <c r="I1111" s="1"/>
  <c r="N977"/>
  <c r="M977"/>
  <c r="L977"/>
  <c r="K977"/>
  <c r="J977"/>
  <c r="I977"/>
  <c r="H977"/>
  <c r="G1111" s="1"/>
  <c r="G977"/>
  <c r="F1111" s="1"/>
  <c r="AX976"/>
  <c r="AS976"/>
  <c r="AY976" s="1"/>
  <c r="BA976" s="1"/>
  <c r="AR976"/>
  <c r="AE976"/>
  <c r="AC976"/>
  <c r="Q976"/>
  <c r="P976"/>
  <c r="O976"/>
  <c r="R976" s="1"/>
  <c r="AB976" s="1"/>
  <c r="AX975"/>
  <c r="AS975"/>
  <c r="AY975" s="1"/>
  <c r="BA975" s="1"/>
  <c r="AR975"/>
  <c r="AE975"/>
  <c r="AC975"/>
  <c r="Q975"/>
  <c r="P975"/>
  <c r="O975"/>
  <c r="R975" s="1"/>
  <c r="AB975" s="1"/>
  <c r="AX974"/>
  <c r="AS974"/>
  <c r="AY974" s="1"/>
  <c r="BA974" s="1"/>
  <c r="AR974"/>
  <c r="AE974"/>
  <c r="AC974"/>
  <c r="Q974"/>
  <c r="P974"/>
  <c r="O974"/>
  <c r="R974" s="1"/>
  <c r="AB974" s="1"/>
  <c r="AX973"/>
  <c r="AS973"/>
  <c r="AY973" s="1"/>
  <c r="BA973" s="1"/>
  <c r="AR973"/>
  <c r="AE973"/>
  <c r="AC973"/>
  <c r="Q973"/>
  <c r="P973"/>
  <c r="O973"/>
  <c r="R973" s="1"/>
  <c r="AB973" s="1"/>
  <c r="AX972"/>
  <c r="AS972"/>
  <c r="AY972" s="1"/>
  <c r="BA972" s="1"/>
  <c r="AR972"/>
  <c r="AE972"/>
  <c r="AC972"/>
  <c r="Q972"/>
  <c r="P972"/>
  <c r="O972"/>
  <c r="R972" s="1"/>
  <c r="AB972" s="1"/>
  <c r="AX971"/>
  <c r="AS971"/>
  <c r="AY971" s="1"/>
  <c r="BA971" s="1"/>
  <c r="AR971"/>
  <c r="AE971"/>
  <c r="AC971"/>
  <c r="Q971"/>
  <c r="P971"/>
  <c r="O971"/>
  <c r="R971" s="1"/>
  <c r="AB971" s="1"/>
  <c r="AX970"/>
  <c r="AS970"/>
  <c r="AY970" s="1"/>
  <c r="BA970" s="1"/>
  <c r="AR970"/>
  <c r="AE970"/>
  <c r="AC970"/>
  <c r="Q970"/>
  <c r="P970"/>
  <c r="O970"/>
  <c r="R970" s="1"/>
  <c r="AB970" s="1"/>
  <c r="AX969"/>
  <c r="AS969"/>
  <c r="AY969" s="1"/>
  <c r="BA969" s="1"/>
  <c r="AR969"/>
  <c r="AE969"/>
  <c r="AC969"/>
  <c r="Q969"/>
  <c r="P969"/>
  <c r="O969"/>
  <c r="R969" s="1"/>
  <c r="AB969" s="1"/>
  <c r="AX968"/>
  <c r="AS968"/>
  <c r="AY968" s="1"/>
  <c r="BA968" s="1"/>
  <c r="AR968"/>
  <c r="AE968"/>
  <c r="AC968"/>
  <c r="Q968"/>
  <c r="P968"/>
  <c r="O968"/>
  <c r="R968" s="1"/>
  <c r="AB968" s="1"/>
  <c r="AX967"/>
  <c r="AS967"/>
  <c r="AY967" s="1"/>
  <c r="BA967" s="1"/>
  <c r="AR967"/>
  <c r="AE967"/>
  <c r="AC967"/>
  <c r="Q967"/>
  <c r="P967"/>
  <c r="O967"/>
  <c r="R967" s="1"/>
  <c r="AB967" s="1"/>
  <c r="AX966"/>
  <c r="AS966"/>
  <c r="AY966" s="1"/>
  <c r="BA966" s="1"/>
  <c r="AR966"/>
  <c r="AE966"/>
  <c r="AC966"/>
  <c r="Q966"/>
  <c r="P966"/>
  <c r="O966"/>
  <c r="R966" s="1"/>
  <c r="AB966" s="1"/>
  <c r="AX965"/>
  <c r="AS965"/>
  <c r="AY965" s="1"/>
  <c r="BA965" s="1"/>
  <c r="AR965"/>
  <c r="AE965"/>
  <c r="AC965"/>
  <c r="Q965"/>
  <c r="P965"/>
  <c r="O965"/>
  <c r="R965" s="1"/>
  <c r="AB965" s="1"/>
  <c r="AX964"/>
  <c r="AS964"/>
  <c r="AY964" s="1"/>
  <c r="BA964" s="1"/>
  <c r="AR964"/>
  <c r="AE964"/>
  <c r="AC964"/>
  <c r="Q964"/>
  <c r="P964"/>
  <c r="O964"/>
  <c r="R964" s="1"/>
  <c r="AB964" s="1"/>
  <c r="AX963"/>
  <c r="AS963"/>
  <c r="AY963" s="1"/>
  <c r="BA963" s="1"/>
  <c r="AR963"/>
  <c r="AE963"/>
  <c r="AC963"/>
  <c r="Q963"/>
  <c r="P963"/>
  <c r="O963"/>
  <c r="R963" s="1"/>
  <c r="AB963" s="1"/>
  <c r="AX962"/>
  <c r="AS962"/>
  <c r="AY962" s="1"/>
  <c r="BA962" s="1"/>
  <c r="AR962"/>
  <c r="AE962"/>
  <c r="AC962"/>
  <c r="Q962"/>
  <c r="P962"/>
  <c r="O962"/>
  <c r="R962" s="1"/>
  <c r="AB962" s="1"/>
  <c r="AX961"/>
  <c r="AS961"/>
  <c r="AY961" s="1"/>
  <c r="BA961" s="1"/>
  <c r="AR961"/>
  <c r="AE961"/>
  <c r="AC961"/>
  <c r="Q961"/>
  <c r="P961"/>
  <c r="O961"/>
  <c r="R961" s="1"/>
  <c r="AB961" s="1"/>
  <c r="AX960"/>
  <c r="AS960"/>
  <c r="AY960" s="1"/>
  <c r="BA960" s="1"/>
  <c r="AR960"/>
  <c r="AE960"/>
  <c r="AC960"/>
  <c r="Q960"/>
  <c r="P960"/>
  <c r="O960"/>
  <c r="R960" s="1"/>
  <c r="AB960" s="1"/>
  <c r="AX959"/>
  <c r="AS959"/>
  <c r="AY959" s="1"/>
  <c r="BA959" s="1"/>
  <c r="AR959"/>
  <c r="AE959"/>
  <c r="AC959"/>
  <c r="Q959"/>
  <c r="P959"/>
  <c r="O959"/>
  <c r="R959" s="1"/>
  <c r="AB959" s="1"/>
  <c r="AX958"/>
  <c r="AS958"/>
  <c r="AY958" s="1"/>
  <c r="BA958" s="1"/>
  <c r="AR958"/>
  <c r="AE958"/>
  <c r="AC958"/>
  <c r="Q958"/>
  <c r="P958"/>
  <c r="O958"/>
  <c r="R958" s="1"/>
  <c r="AB958" s="1"/>
  <c r="AX957"/>
  <c r="AS957"/>
  <c r="AY957" s="1"/>
  <c r="BA957" s="1"/>
  <c r="AR957"/>
  <c r="AE957"/>
  <c r="AC957"/>
  <c r="Q957"/>
  <c r="P957"/>
  <c r="O957"/>
  <c r="R957" s="1"/>
  <c r="AB957" s="1"/>
  <c r="AX956"/>
  <c r="AS956"/>
  <c r="AY956" s="1"/>
  <c r="BA956" s="1"/>
  <c r="AR956"/>
  <c r="AE956"/>
  <c r="AC956"/>
  <c r="Q956"/>
  <c r="P956"/>
  <c r="O956"/>
  <c r="R956" s="1"/>
  <c r="AB956" s="1"/>
  <c r="AX955"/>
  <c r="AS955"/>
  <c r="AY955" s="1"/>
  <c r="BA955" s="1"/>
  <c r="AR955"/>
  <c r="AE955"/>
  <c r="AC955"/>
  <c r="Q955"/>
  <c r="P955"/>
  <c r="O955"/>
  <c r="R955" s="1"/>
  <c r="AB955" s="1"/>
  <c r="AX954"/>
  <c r="AS954"/>
  <c r="AY954" s="1"/>
  <c r="BA954" s="1"/>
  <c r="AR954"/>
  <c r="AE954"/>
  <c r="AC954"/>
  <c r="Q954"/>
  <c r="P954"/>
  <c r="O954"/>
  <c r="R954" s="1"/>
  <c r="AB954" s="1"/>
  <c r="AX953"/>
  <c r="AS953"/>
  <c r="AY953" s="1"/>
  <c r="BA953" s="1"/>
  <c r="AR953"/>
  <c r="AE953"/>
  <c r="AC953"/>
  <c r="Q953"/>
  <c r="P953"/>
  <c r="O953"/>
  <c r="R953" s="1"/>
  <c r="AB953" s="1"/>
  <c r="AX952"/>
  <c r="AS952"/>
  <c r="AY952" s="1"/>
  <c r="BA952" s="1"/>
  <c r="AR952"/>
  <c r="AE952"/>
  <c r="AC952"/>
  <c r="Q952"/>
  <c r="P952"/>
  <c r="O952"/>
  <c r="R952" s="1"/>
  <c r="AB952" s="1"/>
  <c r="AX951"/>
  <c r="AS951"/>
  <c r="AY951" s="1"/>
  <c r="BA951" s="1"/>
  <c r="AR951"/>
  <c r="AE951"/>
  <c r="AC951"/>
  <c r="Q951"/>
  <c r="P951"/>
  <c r="O951"/>
  <c r="R951" s="1"/>
  <c r="AB951" s="1"/>
  <c r="AX950"/>
  <c r="AS950"/>
  <c r="AY950" s="1"/>
  <c r="BA950" s="1"/>
  <c r="AR950"/>
  <c r="AE950"/>
  <c r="AC950"/>
  <c r="Q950"/>
  <c r="P950"/>
  <c r="O950"/>
  <c r="R950" s="1"/>
  <c r="AB950" s="1"/>
  <c r="AX949"/>
  <c r="AS949"/>
  <c r="AY949" s="1"/>
  <c r="BA949" s="1"/>
  <c r="AR949"/>
  <c r="AE949"/>
  <c r="AC949"/>
  <c r="Q949"/>
  <c r="P949"/>
  <c r="O949"/>
  <c r="R949" s="1"/>
  <c r="AB949" s="1"/>
  <c r="AX948"/>
  <c r="AX977" s="1"/>
  <c r="AH1111" s="1"/>
  <c r="AS948"/>
  <c r="AY948" s="1"/>
  <c r="AR948"/>
  <c r="AR977" s="1"/>
  <c r="AB1111" s="1"/>
  <c r="AE948"/>
  <c r="AC948"/>
  <c r="AC977" s="1"/>
  <c r="M1111" s="1"/>
  <c r="Q948"/>
  <c r="Q977" s="1"/>
  <c r="P948"/>
  <c r="P977" s="1"/>
  <c r="O948"/>
  <c r="O977" s="1"/>
  <c r="BD947"/>
  <c r="AN1110" s="1"/>
  <c r="AN1113" s="1"/>
  <c r="BC947"/>
  <c r="AM1110" s="1"/>
  <c r="AM1113" s="1"/>
  <c r="BB947"/>
  <c r="AL1110" s="1"/>
  <c r="AL1113" s="1"/>
  <c r="AZ947"/>
  <c r="AJ1110" s="1"/>
  <c r="AJ1113" s="1"/>
  <c r="AW947"/>
  <c r="AG1110" s="1"/>
  <c r="AG1113" s="1"/>
  <c r="AV947"/>
  <c r="AF1110" s="1"/>
  <c r="AF1113" s="1"/>
  <c r="AU947"/>
  <c r="AE1110" s="1"/>
  <c r="AE1113" s="1"/>
  <c r="AT947"/>
  <c r="AD1110" s="1"/>
  <c r="AD1113" s="1"/>
  <c r="AQ947"/>
  <c r="AA1110" s="1"/>
  <c r="AA1113" s="1"/>
  <c r="AP947"/>
  <c r="Z1110" s="1"/>
  <c r="Z1113" s="1"/>
  <c r="AO947"/>
  <c r="Y1110" s="1"/>
  <c r="Y1113" s="1"/>
  <c r="AN947"/>
  <c r="X1110" s="1"/>
  <c r="X1113" s="1"/>
  <c r="AM947"/>
  <c r="W1110" s="1"/>
  <c r="W1113" s="1"/>
  <c r="AL947"/>
  <c r="V1110" s="1"/>
  <c r="V1113" s="1"/>
  <c r="AK947"/>
  <c r="U1110" s="1"/>
  <c r="U1113" s="1"/>
  <c r="AJ947"/>
  <c r="T1110" s="1"/>
  <c r="T1113" s="1"/>
  <c r="AI947"/>
  <c r="S1110" s="1"/>
  <c r="S1113" s="1"/>
  <c r="AH947"/>
  <c r="R1110" s="1"/>
  <c r="R1113" s="1"/>
  <c r="AG947"/>
  <c r="Q1110" s="1"/>
  <c r="Q1113" s="1"/>
  <c r="AD947"/>
  <c r="N1110" s="1"/>
  <c r="N1113" s="1"/>
  <c r="AA947"/>
  <c r="K1110" s="1"/>
  <c r="K1113" s="1"/>
  <c r="Z947"/>
  <c r="J1110" s="1"/>
  <c r="J1113" s="1"/>
  <c r="Y947"/>
  <c r="X947"/>
  <c r="W947"/>
  <c r="V947"/>
  <c r="U947"/>
  <c r="T947"/>
  <c r="S947"/>
  <c r="I1110" s="1"/>
  <c r="I1113" s="1"/>
  <c r="N947"/>
  <c r="M947"/>
  <c r="L947"/>
  <c r="K947"/>
  <c r="J947"/>
  <c r="I947"/>
  <c r="H947"/>
  <c r="G1110" s="1"/>
  <c r="G1113" s="1"/>
  <c r="G947"/>
  <c r="F1110" s="1"/>
  <c r="F1113" s="1"/>
  <c r="AX946"/>
  <c r="AS946"/>
  <c r="AY946" s="1"/>
  <c r="BA946" s="1"/>
  <c r="AR946"/>
  <c r="AE946"/>
  <c r="AC946"/>
  <c r="Q946"/>
  <c r="P946"/>
  <c r="O946"/>
  <c r="R946" s="1"/>
  <c r="AB946" s="1"/>
  <c r="AX945"/>
  <c r="AS945"/>
  <c r="AY945" s="1"/>
  <c r="BA945" s="1"/>
  <c r="AR945"/>
  <c r="AE945"/>
  <c r="AC945"/>
  <c r="Q945"/>
  <c r="P945"/>
  <c r="O945"/>
  <c r="R945" s="1"/>
  <c r="AB945" s="1"/>
  <c r="AX944"/>
  <c r="AY944" s="1"/>
  <c r="BA944" s="1"/>
  <c r="AS944"/>
  <c r="AR944"/>
  <c r="AE944"/>
  <c r="AC944"/>
  <c r="Q944"/>
  <c r="P944"/>
  <c r="O944"/>
  <c r="R944" s="1"/>
  <c r="AB944" s="1"/>
  <c r="AX943"/>
  <c r="AY943" s="1"/>
  <c r="BA943" s="1"/>
  <c r="AS943"/>
  <c r="AR943"/>
  <c r="AE943"/>
  <c r="AC943"/>
  <c r="Q943"/>
  <c r="P943"/>
  <c r="O943"/>
  <c r="R943" s="1"/>
  <c r="AB943" s="1"/>
  <c r="AX942"/>
  <c r="AS942"/>
  <c r="AY942" s="1"/>
  <c r="BA942" s="1"/>
  <c r="AR942"/>
  <c r="AE942"/>
  <c r="AC942"/>
  <c r="Q942"/>
  <c r="P942"/>
  <c r="O942"/>
  <c r="R942" s="1"/>
  <c r="AB942" s="1"/>
  <c r="AX941"/>
  <c r="AS941"/>
  <c r="AY941" s="1"/>
  <c r="BA941" s="1"/>
  <c r="AR941"/>
  <c r="AE941"/>
  <c r="AC941"/>
  <c r="Q941"/>
  <c r="P941"/>
  <c r="O941"/>
  <c r="R941" s="1"/>
  <c r="AB941" s="1"/>
  <c r="AX940"/>
  <c r="AS940"/>
  <c r="AY940" s="1"/>
  <c r="BA940" s="1"/>
  <c r="AR940"/>
  <c r="AE940"/>
  <c r="AC940"/>
  <c r="Q940"/>
  <c r="P940"/>
  <c r="O940"/>
  <c r="R940" s="1"/>
  <c r="AB940" s="1"/>
  <c r="AX939"/>
  <c r="AS939"/>
  <c r="AY939" s="1"/>
  <c r="BA939" s="1"/>
  <c r="AR939"/>
  <c r="AE939"/>
  <c r="AC939"/>
  <c r="Q939"/>
  <c r="P939"/>
  <c r="O939"/>
  <c r="R939" s="1"/>
  <c r="AB939" s="1"/>
  <c r="AX938"/>
  <c r="AS938"/>
  <c r="AY938" s="1"/>
  <c r="BA938" s="1"/>
  <c r="AR938"/>
  <c r="AE938"/>
  <c r="AC938"/>
  <c r="Q938"/>
  <c r="P938"/>
  <c r="O938"/>
  <c r="R938" s="1"/>
  <c r="AB938" s="1"/>
  <c r="AX937"/>
  <c r="AS937"/>
  <c r="AY937" s="1"/>
  <c r="BA937" s="1"/>
  <c r="AR937"/>
  <c r="AE937"/>
  <c r="AC937"/>
  <c r="Q937"/>
  <c r="P937"/>
  <c r="O937"/>
  <c r="R937" s="1"/>
  <c r="AB937" s="1"/>
  <c r="AX936"/>
  <c r="AS936"/>
  <c r="AY936" s="1"/>
  <c r="BA936" s="1"/>
  <c r="AR936"/>
  <c r="AE936"/>
  <c r="AC936"/>
  <c r="Q936"/>
  <c r="P936"/>
  <c r="O936"/>
  <c r="R936" s="1"/>
  <c r="AB936" s="1"/>
  <c r="AX935"/>
  <c r="AS935"/>
  <c r="AY935" s="1"/>
  <c r="BA935" s="1"/>
  <c r="AR935"/>
  <c r="AE935"/>
  <c r="AC935"/>
  <c r="Q935"/>
  <c r="P935"/>
  <c r="O935"/>
  <c r="R935" s="1"/>
  <c r="AB935" s="1"/>
  <c r="AX934"/>
  <c r="AS934"/>
  <c r="AY934" s="1"/>
  <c r="BA934" s="1"/>
  <c r="AR934"/>
  <c r="AE934"/>
  <c r="AC934"/>
  <c r="Q934"/>
  <c r="P934"/>
  <c r="O934"/>
  <c r="R934" s="1"/>
  <c r="AB934" s="1"/>
  <c r="AX933"/>
  <c r="AS933"/>
  <c r="AY933" s="1"/>
  <c r="BA933" s="1"/>
  <c r="AR933"/>
  <c r="AE933"/>
  <c r="AC933"/>
  <c r="Q933"/>
  <c r="P933"/>
  <c r="O933"/>
  <c r="R933" s="1"/>
  <c r="AB933" s="1"/>
  <c r="AX932"/>
  <c r="AS932"/>
  <c r="AY932" s="1"/>
  <c r="BA932" s="1"/>
  <c r="AR932"/>
  <c r="AE932"/>
  <c r="AC932"/>
  <c r="Q932"/>
  <c r="P932"/>
  <c r="O932"/>
  <c r="R932" s="1"/>
  <c r="AB932" s="1"/>
  <c r="AX931"/>
  <c r="AS931"/>
  <c r="AY931" s="1"/>
  <c r="BA931" s="1"/>
  <c r="AR931"/>
  <c r="AE931"/>
  <c r="AC931"/>
  <c r="Q931"/>
  <c r="P931"/>
  <c r="O931"/>
  <c r="R931" s="1"/>
  <c r="AB931" s="1"/>
  <c r="AX930"/>
  <c r="AS930"/>
  <c r="AY930" s="1"/>
  <c r="BA930" s="1"/>
  <c r="AR930"/>
  <c r="AE930"/>
  <c r="AC930"/>
  <c r="Q930"/>
  <c r="P930"/>
  <c r="O930"/>
  <c r="R930" s="1"/>
  <c r="AB930" s="1"/>
  <c r="AX929"/>
  <c r="AS929"/>
  <c r="AY929" s="1"/>
  <c r="BA929" s="1"/>
  <c r="AR929"/>
  <c r="AE929"/>
  <c r="AC929"/>
  <c r="Q929"/>
  <c r="P929"/>
  <c r="O929"/>
  <c r="R929" s="1"/>
  <c r="AB929" s="1"/>
  <c r="AX928"/>
  <c r="AS928"/>
  <c r="AY928" s="1"/>
  <c r="BA928" s="1"/>
  <c r="AR928"/>
  <c r="AE928"/>
  <c r="AC928"/>
  <c r="Q928"/>
  <c r="P928"/>
  <c r="O928"/>
  <c r="R928" s="1"/>
  <c r="AB928" s="1"/>
  <c r="AX927"/>
  <c r="AS927"/>
  <c r="AY927" s="1"/>
  <c r="BA927" s="1"/>
  <c r="AR927"/>
  <c r="AE927"/>
  <c r="AC927"/>
  <c r="Q927"/>
  <c r="P927"/>
  <c r="O927"/>
  <c r="R927" s="1"/>
  <c r="AB927" s="1"/>
  <c r="AX926"/>
  <c r="AS926"/>
  <c r="AY926" s="1"/>
  <c r="BA926" s="1"/>
  <c r="AR926"/>
  <c r="AE926"/>
  <c r="AC926"/>
  <c r="Q926"/>
  <c r="P926"/>
  <c r="O926"/>
  <c r="R926" s="1"/>
  <c r="AB926" s="1"/>
  <c r="AX925"/>
  <c r="AS925"/>
  <c r="AY925" s="1"/>
  <c r="BA925" s="1"/>
  <c r="AR925"/>
  <c r="AE925"/>
  <c r="AC925"/>
  <c r="Q925"/>
  <c r="P925"/>
  <c r="O925"/>
  <c r="R925" s="1"/>
  <c r="AB925" s="1"/>
  <c r="AX924"/>
  <c r="AS924"/>
  <c r="AY924" s="1"/>
  <c r="BA924" s="1"/>
  <c r="AR924"/>
  <c r="AE924"/>
  <c r="AC924"/>
  <c r="Q924"/>
  <c r="P924"/>
  <c r="O924"/>
  <c r="R924" s="1"/>
  <c r="AB924" s="1"/>
  <c r="AX923"/>
  <c r="AS923"/>
  <c r="AY923" s="1"/>
  <c r="BA923" s="1"/>
  <c r="AR923"/>
  <c r="AE923"/>
  <c r="AC923"/>
  <c r="Q923"/>
  <c r="P923"/>
  <c r="O923"/>
  <c r="R923" s="1"/>
  <c r="AB923" s="1"/>
  <c r="AX922"/>
  <c r="AS922"/>
  <c r="AY922" s="1"/>
  <c r="BA922" s="1"/>
  <c r="AR922"/>
  <c r="AE922"/>
  <c r="AC922"/>
  <c r="Q922"/>
  <c r="P922"/>
  <c r="O922"/>
  <c r="R922" s="1"/>
  <c r="AB922" s="1"/>
  <c r="AX921"/>
  <c r="AS921"/>
  <c r="AY921" s="1"/>
  <c r="BA921" s="1"/>
  <c r="AR921"/>
  <c r="AE921"/>
  <c r="AC921"/>
  <c r="Q921"/>
  <c r="P921"/>
  <c r="O921"/>
  <c r="R921" s="1"/>
  <c r="AB921" s="1"/>
  <c r="AX920"/>
  <c r="AS920"/>
  <c r="AY920" s="1"/>
  <c r="BA920" s="1"/>
  <c r="AR920"/>
  <c r="AE920"/>
  <c r="AC920"/>
  <c r="Q920"/>
  <c r="P920"/>
  <c r="O920"/>
  <c r="R920" s="1"/>
  <c r="AB920" s="1"/>
  <c r="AX919"/>
  <c r="AS919"/>
  <c r="AY919" s="1"/>
  <c r="BA919" s="1"/>
  <c r="AR919"/>
  <c r="AE919"/>
  <c r="AC919"/>
  <c r="Q919"/>
  <c r="P919"/>
  <c r="O919"/>
  <c r="R919" s="1"/>
  <c r="AB919" s="1"/>
  <c r="AX918"/>
  <c r="AS918"/>
  <c r="AY918" s="1"/>
  <c r="BA918" s="1"/>
  <c r="AR918"/>
  <c r="AE918"/>
  <c r="AC918"/>
  <c r="Q918"/>
  <c r="P918"/>
  <c r="O918"/>
  <c r="R918" s="1"/>
  <c r="AB918" s="1"/>
  <c r="AX917"/>
  <c r="AS917"/>
  <c r="AY917" s="1"/>
  <c r="BA917" s="1"/>
  <c r="AR917"/>
  <c r="AE917"/>
  <c r="AC917"/>
  <c r="Q917"/>
  <c r="P917"/>
  <c r="O917"/>
  <c r="R917" s="1"/>
  <c r="AB917" s="1"/>
  <c r="AX916"/>
  <c r="AS916"/>
  <c r="AY916" s="1"/>
  <c r="BA916" s="1"/>
  <c r="AR916"/>
  <c r="AE916"/>
  <c r="AC916"/>
  <c r="Q916"/>
  <c r="P916"/>
  <c r="O916"/>
  <c r="R916" s="1"/>
  <c r="AB916" s="1"/>
  <c r="AX915"/>
  <c r="AY915" s="1"/>
  <c r="BA915" s="1"/>
  <c r="AS915"/>
  <c r="AR915"/>
  <c r="AE915"/>
  <c r="AC915"/>
  <c r="Q915"/>
  <c r="P915"/>
  <c r="O915"/>
  <c r="R915" s="1"/>
  <c r="AB915" s="1"/>
  <c r="AX914"/>
  <c r="AY914" s="1"/>
  <c r="BA914" s="1"/>
  <c r="AS914"/>
  <c r="AR914"/>
  <c r="AE914"/>
  <c r="AC914"/>
  <c r="Q914"/>
  <c r="P914"/>
  <c r="O914"/>
  <c r="R914" s="1"/>
  <c r="AB914" s="1"/>
  <c r="AX913"/>
  <c r="AY913" s="1"/>
  <c r="BA913" s="1"/>
  <c r="AS913"/>
  <c r="AR913"/>
  <c r="AE913"/>
  <c r="AC913"/>
  <c r="Q913"/>
  <c r="P913"/>
  <c r="R913" s="1"/>
  <c r="AB913" s="1"/>
  <c r="O913"/>
  <c r="AX912"/>
  <c r="AY912" s="1"/>
  <c r="BA912" s="1"/>
  <c r="AS912"/>
  <c r="AR912"/>
  <c r="AE912"/>
  <c r="AC912"/>
  <c r="Q912"/>
  <c r="P912"/>
  <c r="R912" s="1"/>
  <c r="AB912" s="1"/>
  <c r="O912"/>
  <c r="AX911"/>
  <c r="AY911" s="1"/>
  <c r="BA911" s="1"/>
  <c r="AS911"/>
  <c r="AR911"/>
  <c r="AE911"/>
  <c r="AC911"/>
  <c r="Q911"/>
  <c r="P911"/>
  <c r="R911" s="1"/>
  <c r="AB911" s="1"/>
  <c r="O911"/>
  <c r="AX910"/>
  <c r="AY910" s="1"/>
  <c r="BA910" s="1"/>
  <c r="AS910"/>
  <c r="AR910"/>
  <c r="AE910"/>
  <c r="AC910"/>
  <c r="Q910"/>
  <c r="P910"/>
  <c r="R910" s="1"/>
  <c r="AB910" s="1"/>
  <c r="O910"/>
  <c r="AX909"/>
  <c r="AX947" s="1"/>
  <c r="AH1110" s="1"/>
  <c r="AS909"/>
  <c r="AS947" s="1"/>
  <c r="AC1110" s="1"/>
  <c r="AR909"/>
  <c r="AR947" s="1"/>
  <c r="AB1110" s="1"/>
  <c r="AE909"/>
  <c r="AC909"/>
  <c r="AC947" s="1"/>
  <c r="M1110" s="1"/>
  <c r="Q909"/>
  <c r="Q947" s="1"/>
  <c r="P909"/>
  <c r="P947" s="1"/>
  <c r="O909"/>
  <c r="O947" s="1"/>
  <c r="AF904"/>
  <c r="E904"/>
  <c r="C1108" s="1"/>
  <c r="D1108" s="1"/>
  <c r="BD903"/>
  <c r="BC903"/>
  <c r="BC904" s="1"/>
  <c r="BB903"/>
  <c r="AZ903"/>
  <c r="AZ904" s="1"/>
  <c r="AW903"/>
  <c r="AW904" s="1"/>
  <c r="AV903"/>
  <c r="AV904" s="1"/>
  <c r="AU903"/>
  <c r="AU904" s="1"/>
  <c r="AT903"/>
  <c r="AT904" s="1"/>
  <c r="AQ903"/>
  <c r="AQ904" s="1"/>
  <c r="AP903"/>
  <c r="AP904" s="1"/>
  <c r="AO903"/>
  <c r="AO904" s="1"/>
  <c r="AN903"/>
  <c r="AN904" s="1"/>
  <c r="AM903"/>
  <c r="AM904" s="1"/>
  <c r="AL903"/>
  <c r="AL904" s="1"/>
  <c r="AK903"/>
  <c r="AK904" s="1"/>
  <c r="AJ903"/>
  <c r="AJ904" s="1"/>
  <c r="AI903"/>
  <c r="AI904" s="1"/>
  <c r="AH903"/>
  <c r="AH904" s="1"/>
  <c r="AG903"/>
  <c r="AG904" s="1"/>
  <c r="AD903"/>
  <c r="AD904" s="1"/>
  <c r="AA903"/>
  <c r="AA904" s="1"/>
  <c r="Z903"/>
  <c r="Z904" s="1"/>
  <c r="Y903"/>
  <c r="Y904" s="1"/>
  <c r="X903"/>
  <c r="X904" s="1"/>
  <c r="W903"/>
  <c r="W904" s="1"/>
  <c r="V903"/>
  <c r="V904" s="1"/>
  <c r="U903"/>
  <c r="U904" s="1"/>
  <c r="T903"/>
  <c r="T904" s="1"/>
  <c r="S903"/>
  <c r="S904" s="1"/>
  <c r="N903"/>
  <c r="N904" s="1"/>
  <c r="M903"/>
  <c r="M904" s="1"/>
  <c r="L903"/>
  <c r="L904" s="1"/>
  <c r="K903"/>
  <c r="K904" s="1"/>
  <c r="J903"/>
  <c r="J904" s="1"/>
  <c r="I903"/>
  <c r="I904" s="1"/>
  <c r="H903"/>
  <c r="H904" s="1"/>
  <c r="G903"/>
  <c r="G904" s="1"/>
  <c r="AX902"/>
  <c r="AY902" s="1"/>
  <c r="BA902" s="1"/>
  <c r="AS902"/>
  <c r="AR902"/>
  <c r="AE902"/>
  <c r="AC902"/>
  <c r="Q902"/>
  <c r="P902"/>
  <c r="R902" s="1"/>
  <c r="AB902" s="1"/>
  <c r="O902"/>
  <c r="AX901"/>
  <c r="AY901" s="1"/>
  <c r="BA901" s="1"/>
  <c r="AS901"/>
  <c r="AR901"/>
  <c r="AE901"/>
  <c r="AC901"/>
  <c r="Q901"/>
  <c r="P901"/>
  <c r="R901" s="1"/>
  <c r="AB901" s="1"/>
  <c r="O901"/>
  <c r="AX900"/>
  <c r="AY900" s="1"/>
  <c r="BA900" s="1"/>
  <c r="AS900"/>
  <c r="AR900"/>
  <c r="AE900"/>
  <c r="AC900"/>
  <c r="Q900"/>
  <c r="P900"/>
  <c r="R900" s="1"/>
  <c r="AB900" s="1"/>
  <c r="O900"/>
  <c r="AX899"/>
  <c r="AY899" s="1"/>
  <c r="BA899" s="1"/>
  <c r="AS899"/>
  <c r="AR899"/>
  <c r="AE899"/>
  <c r="AC899"/>
  <c r="Q899"/>
  <c r="P899"/>
  <c r="R899" s="1"/>
  <c r="AB899" s="1"/>
  <c r="O899"/>
  <c r="AX898"/>
  <c r="AY898" s="1"/>
  <c r="BA898" s="1"/>
  <c r="AS898"/>
  <c r="AR898"/>
  <c r="AE898"/>
  <c r="AC898"/>
  <c r="Q898"/>
  <c r="P898"/>
  <c r="R898" s="1"/>
  <c r="AB898" s="1"/>
  <c r="O898"/>
  <c r="AX897"/>
  <c r="AY897" s="1"/>
  <c r="BA897" s="1"/>
  <c r="AS897"/>
  <c r="AR897"/>
  <c r="AE897"/>
  <c r="AC897"/>
  <c r="Q897"/>
  <c r="P897"/>
  <c r="R897" s="1"/>
  <c r="AB897" s="1"/>
  <c r="O897"/>
  <c r="AX896"/>
  <c r="AY896" s="1"/>
  <c r="BA896" s="1"/>
  <c r="AS896"/>
  <c r="AR896"/>
  <c r="AE896"/>
  <c r="AC896"/>
  <c r="Q896"/>
  <c r="P896"/>
  <c r="R896" s="1"/>
  <c r="AB896" s="1"/>
  <c r="O896"/>
  <c r="AX895"/>
  <c r="AY895" s="1"/>
  <c r="BA895" s="1"/>
  <c r="AS895"/>
  <c r="AR895"/>
  <c r="AE895"/>
  <c r="AC895"/>
  <c r="Q895"/>
  <c r="P895"/>
  <c r="R895" s="1"/>
  <c r="AB895" s="1"/>
  <c r="O895"/>
  <c r="AX894"/>
  <c r="AY894" s="1"/>
  <c r="BA894" s="1"/>
  <c r="AS894"/>
  <c r="AR894"/>
  <c r="AE894"/>
  <c r="AC894"/>
  <c r="Q894"/>
  <c r="P894"/>
  <c r="R894" s="1"/>
  <c r="AB894" s="1"/>
  <c r="O894"/>
  <c r="AX893"/>
  <c r="AY893" s="1"/>
  <c r="BA893" s="1"/>
  <c r="AS893"/>
  <c r="AR893"/>
  <c r="AE893"/>
  <c r="AC893"/>
  <c r="Q893"/>
  <c r="P893"/>
  <c r="R893" s="1"/>
  <c r="AB893" s="1"/>
  <c r="O893"/>
  <c r="AX892"/>
  <c r="AY892" s="1"/>
  <c r="BA892" s="1"/>
  <c r="AS892"/>
  <c r="AR892"/>
  <c r="AE892"/>
  <c r="AC892"/>
  <c r="Q892"/>
  <c r="P892"/>
  <c r="R892" s="1"/>
  <c r="AB892" s="1"/>
  <c r="O892"/>
  <c r="AX891"/>
  <c r="AY891" s="1"/>
  <c r="BA891" s="1"/>
  <c r="AS891"/>
  <c r="AR891"/>
  <c r="AE891"/>
  <c r="AC891"/>
  <c r="Q891"/>
  <c r="P891"/>
  <c r="R891" s="1"/>
  <c r="AB891" s="1"/>
  <c r="O891"/>
  <c r="AX890"/>
  <c r="AX903" s="1"/>
  <c r="AS890"/>
  <c r="AS903" s="1"/>
  <c r="AR890"/>
  <c r="AR903" s="1"/>
  <c r="AE890"/>
  <c r="AC890"/>
  <c r="AC903" s="1"/>
  <c r="Q890"/>
  <c r="Q903" s="1"/>
  <c r="P890"/>
  <c r="P903" s="1"/>
  <c r="O890"/>
  <c r="O903" s="1"/>
  <c r="BD889"/>
  <c r="BD904" s="1"/>
  <c r="BC889"/>
  <c r="BB889"/>
  <c r="BB904" s="1"/>
  <c r="AZ889"/>
  <c r="AW889"/>
  <c r="AV889"/>
  <c r="AU889"/>
  <c r="AT889"/>
  <c r="AQ889"/>
  <c r="AP889"/>
  <c r="AO889"/>
  <c r="AN889"/>
  <c r="AM889"/>
  <c r="AL889"/>
  <c r="AK889"/>
  <c r="AJ889"/>
  <c r="AI889"/>
  <c r="AH889"/>
  <c r="AG889"/>
  <c r="AD889"/>
  <c r="AE889" s="1"/>
  <c r="AA889"/>
  <c r="Z889"/>
  <c r="Y889"/>
  <c r="X889"/>
  <c r="W889"/>
  <c r="V889"/>
  <c r="U889"/>
  <c r="T889"/>
  <c r="S889"/>
  <c r="N889"/>
  <c r="M889"/>
  <c r="L889"/>
  <c r="K889"/>
  <c r="J889"/>
  <c r="I889"/>
  <c r="H889"/>
  <c r="G889"/>
  <c r="AX888"/>
  <c r="AS888"/>
  <c r="AY888" s="1"/>
  <c r="BA888" s="1"/>
  <c r="AR888"/>
  <c r="AE888"/>
  <c r="AC888"/>
  <c r="Q888"/>
  <c r="P888"/>
  <c r="O888"/>
  <c r="R888" s="1"/>
  <c r="AB888" s="1"/>
  <c r="AX887"/>
  <c r="AS887"/>
  <c r="AY887" s="1"/>
  <c r="BA887" s="1"/>
  <c r="AR887"/>
  <c r="AE887"/>
  <c r="AC887"/>
  <c r="Q887"/>
  <c r="P887"/>
  <c r="O887"/>
  <c r="R887" s="1"/>
  <c r="AB887" s="1"/>
  <c r="AX886"/>
  <c r="AS886"/>
  <c r="AY886" s="1"/>
  <c r="BA886" s="1"/>
  <c r="AR886"/>
  <c r="AE886"/>
  <c r="AC886"/>
  <c r="Q886"/>
  <c r="P886"/>
  <c r="O886"/>
  <c r="R886" s="1"/>
  <c r="AB886" s="1"/>
  <c r="AX885"/>
  <c r="AS885"/>
  <c r="AY885" s="1"/>
  <c r="BA885" s="1"/>
  <c r="AR885"/>
  <c r="AE885"/>
  <c r="AC885"/>
  <c r="Q885"/>
  <c r="P885"/>
  <c r="O885"/>
  <c r="R885" s="1"/>
  <c r="AB885" s="1"/>
  <c r="AX884"/>
  <c r="AS884"/>
  <c r="AY884" s="1"/>
  <c r="BA884" s="1"/>
  <c r="AR884"/>
  <c r="AE884"/>
  <c r="AC884"/>
  <c r="Q884"/>
  <c r="P884"/>
  <c r="O884"/>
  <c r="R884" s="1"/>
  <c r="AB884" s="1"/>
  <c r="AX883"/>
  <c r="AS883"/>
  <c r="AY883" s="1"/>
  <c r="BA883" s="1"/>
  <c r="AR883"/>
  <c r="AE883"/>
  <c r="AC883"/>
  <c r="Q883"/>
  <c r="P883"/>
  <c r="O883"/>
  <c r="R883" s="1"/>
  <c r="AB883" s="1"/>
  <c r="AX882"/>
  <c r="AS882"/>
  <c r="AY882" s="1"/>
  <c r="BA882" s="1"/>
  <c r="AR882"/>
  <c r="AE882"/>
  <c r="AC882"/>
  <c r="Q882"/>
  <c r="P882"/>
  <c r="O882"/>
  <c r="R882" s="1"/>
  <c r="AB882" s="1"/>
  <c r="AX881"/>
  <c r="AS881"/>
  <c r="AY881" s="1"/>
  <c r="BA881" s="1"/>
  <c r="AR881"/>
  <c r="AE881"/>
  <c r="AC881"/>
  <c r="Q881"/>
  <c r="P881"/>
  <c r="O881"/>
  <c r="R881" s="1"/>
  <c r="AB881" s="1"/>
  <c r="AX880"/>
  <c r="AS880"/>
  <c r="AY880" s="1"/>
  <c r="BA880" s="1"/>
  <c r="AR880"/>
  <c r="AE880"/>
  <c r="AC880"/>
  <c r="Q880"/>
  <c r="P880"/>
  <c r="O880"/>
  <c r="R880" s="1"/>
  <c r="AB880" s="1"/>
  <c r="AX879"/>
  <c r="AS879"/>
  <c r="AY879" s="1"/>
  <c r="BA879" s="1"/>
  <c r="AR879"/>
  <c r="AE879"/>
  <c r="AC879"/>
  <c r="Q879"/>
  <c r="P879"/>
  <c r="O879"/>
  <c r="R879" s="1"/>
  <c r="AB879" s="1"/>
  <c r="AX878"/>
  <c r="AS878"/>
  <c r="AY878" s="1"/>
  <c r="BA878" s="1"/>
  <c r="AR878"/>
  <c r="AE878"/>
  <c r="AC878"/>
  <c r="Q878"/>
  <c r="P878"/>
  <c r="O878"/>
  <c r="R878" s="1"/>
  <c r="AB878" s="1"/>
  <c r="AX877"/>
  <c r="AS877"/>
  <c r="AY877" s="1"/>
  <c r="BA877" s="1"/>
  <c r="AR877"/>
  <c r="AE877"/>
  <c r="AC877"/>
  <c r="Q877"/>
  <c r="P877"/>
  <c r="O877"/>
  <c r="R877" s="1"/>
  <c r="AB877" s="1"/>
  <c r="AX876"/>
  <c r="AS876"/>
  <c r="AY876" s="1"/>
  <c r="BA876" s="1"/>
  <c r="AR876"/>
  <c r="AE876"/>
  <c r="AC876"/>
  <c r="Q876"/>
  <c r="P876"/>
  <c r="O876"/>
  <c r="R876" s="1"/>
  <c r="AB876" s="1"/>
  <c r="AX875"/>
  <c r="AS875"/>
  <c r="AY875" s="1"/>
  <c r="BA875" s="1"/>
  <c r="AR875"/>
  <c r="AE875"/>
  <c r="AC875"/>
  <c r="Q875"/>
  <c r="P875"/>
  <c r="O875"/>
  <c r="R875" s="1"/>
  <c r="AB875" s="1"/>
  <c r="AX874"/>
  <c r="AS874"/>
  <c r="AY874" s="1"/>
  <c r="BA874" s="1"/>
  <c r="AR874"/>
  <c r="AE874"/>
  <c r="AC874"/>
  <c r="Q874"/>
  <c r="P874"/>
  <c r="O874"/>
  <c r="R874" s="1"/>
  <c r="AB874" s="1"/>
  <c r="AX873"/>
  <c r="AS873"/>
  <c r="AY873" s="1"/>
  <c r="BA873" s="1"/>
  <c r="AR873"/>
  <c r="AE873"/>
  <c r="AC873"/>
  <c r="Q873"/>
  <c r="P873"/>
  <c r="O873"/>
  <c r="R873" s="1"/>
  <c r="AB873" s="1"/>
  <c r="AX872"/>
  <c r="AS872"/>
  <c r="AY872" s="1"/>
  <c r="BA872" s="1"/>
  <c r="AR872"/>
  <c r="AE872"/>
  <c r="AC872"/>
  <c r="Q872"/>
  <c r="P872"/>
  <c r="O872"/>
  <c r="R872" s="1"/>
  <c r="AB872" s="1"/>
  <c r="AX871"/>
  <c r="AS871"/>
  <c r="AY871" s="1"/>
  <c r="BA871" s="1"/>
  <c r="AR871"/>
  <c r="AE871"/>
  <c r="AC871"/>
  <c r="Q871"/>
  <c r="P871"/>
  <c r="O871"/>
  <c r="R871" s="1"/>
  <c r="AB871" s="1"/>
  <c r="AX870"/>
  <c r="AY870" s="1"/>
  <c r="BA870" s="1"/>
  <c r="AS870"/>
  <c r="AR870"/>
  <c r="AE870"/>
  <c r="AC870"/>
  <c r="Q870"/>
  <c r="P870"/>
  <c r="O870"/>
  <c r="R870" s="1"/>
  <c r="AB870" s="1"/>
  <c r="AX869"/>
  <c r="AY869" s="1"/>
  <c r="BA869" s="1"/>
  <c r="AS869"/>
  <c r="AR869"/>
  <c r="AE869"/>
  <c r="AC869"/>
  <c r="Q869"/>
  <c r="P869"/>
  <c r="O869"/>
  <c r="R869" s="1"/>
  <c r="AB869" s="1"/>
  <c r="AX868"/>
  <c r="AY868" s="1"/>
  <c r="BA868" s="1"/>
  <c r="AS868"/>
  <c r="AR868"/>
  <c r="AE868"/>
  <c r="AC868"/>
  <c r="Q868"/>
  <c r="P868"/>
  <c r="O868"/>
  <c r="R868" s="1"/>
  <c r="AB868" s="1"/>
  <c r="AX867"/>
  <c r="AY867" s="1"/>
  <c r="BA867" s="1"/>
  <c r="AS867"/>
  <c r="AR867"/>
  <c r="AE867"/>
  <c r="AC867"/>
  <c r="Q867"/>
  <c r="P867"/>
  <c r="O867"/>
  <c r="R867" s="1"/>
  <c r="AB867" s="1"/>
  <c r="AX866"/>
  <c r="AY866" s="1"/>
  <c r="BA866" s="1"/>
  <c r="AS866"/>
  <c r="AR866"/>
  <c r="AE866"/>
  <c r="AC866"/>
  <c r="Q866"/>
  <c r="P866"/>
  <c r="O866"/>
  <c r="R866" s="1"/>
  <c r="AB866" s="1"/>
  <c r="AX865"/>
  <c r="AY865" s="1"/>
  <c r="BA865" s="1"/>
  <c r="AS865"/>
  <c r="AR865"/>
  <c r="AE865"/>
  <c r="AC865"/>
  <c r="Q865"/>
  <c r="P865"/>
  <c r="O865"/>
  <c r="R865" s="1"/>
  <c r="AB865" s="1"/>
  <c r="AX864"/>
  <c r="AY864" s="1"/>
  <c r="BA864" s="1"/>
  <c r="AS864"/>
  <c r="AR864"/>
  <c r="AE864"/>
  <c r="AC864"/>
  <c r="Q864"/>
  <c r="P864"/>
  <c r="O864"/>
  <c r="R864" s="1"/>
  <c r="AB864" s="1"/>
  <c r="AX863"/>
  <c r="AY863" s="1"/>
  <c r="BA863" s="1"/>
  <c r="AS863"/>
  <c r="AR863"/>
  <c r="AE863"/>
  <c r="AC863"/>
  <c r="Q863"/>
  <c r="P863"/>
  <c r="O863"/>
  <c r="R863" s="1"/>
  <c r="AB863" s="1"/>
  <c r="AX862"/>
  <c r="AY862" s="1"/>
  <c r="BA862" s="1"/>
  <c r="AS862"/>
  <c r="AR862"/>
  <c r="AE862"/>
  <c r="AC862"/>
  <c r="Q862"/>
  <c r="P862"/>
  <c r="R862" s="1"/>
  <c r="AB862" s="1"/>
  <c r="O862"/>
  <c r="AX861"/>
  <c r="AY861" s="1"/>
  <c r="BA861" s="1"/>
  <c r="AS861"/>
  <c r="AR861"/>
  <c r="AE861"/>
  <c r="AC861"/>
  <c r="Q861"/>
  <c r="P861"/>
  <c r="R861" s="1"/>
  <c r="AB861" s="1"/>
  <c r="O861"/>
  <c r="AX860"/>
  <c r="AY860" s="1"/>
  <c r="BA860" s="1"/>
  <c r="AS860"/>
  <c r="AR860"/>
  <c r="AE860"/>
  <c r="AC860"/>
  <c r="Q860"/>
  <c r="P860"/>
  <c r="R860" s="1"/>
  <c r="AB860" s="1"/>
  <c r="O860"/>
  <c r="AX859"/>
  <c r="AY859" s="1"/>
  <c r="BA859" s="1"/>
  <c r="AS859"/>
  <c r="AR859"/>
  <c r="AE859"/>
  <c r="AC859"/>
  <c r="Q859"/>
  <c r="P859"/>
  <c r="R859" s="1"/>
  <c r="AB859" s="1"/>
  <c r="O859"/>
  <c r="AX858"/>
  <c r="AY858" s="1"/>
  <c r="BA858" s="1"/>
  <c r="AS858"/>
  <c r="AR858"/>
  <c r="AE858"/>
  <c r="AC858"/>
  <c r="Q858"/>
  <c r="P858"/>
  <c r="R858" s="1"/>
  <c r="AB858" s="1"/>
  <c r="O858"/>
  <c r="AX857"/>
  <c r="AY857" s="1"/>
  <c r="BA857" s="1"/>
  <c r="AS857"/>
  <c r="AR857"/>
  <c r="AE857"/>
  <c r="AC857"/>
  <c r="Q857"/>
  <c r="P857"/>
  <c r="R857" s="1"/>
  <c r="AB857" s="1"/>
  <c r="O857"/>
  <c r="AX856"/>
  <c r="AY856" s="1"/>
  <c r="BA856" s="1"/>
  <c r="AS856"/>
  <c r="AR856"/>
  <c r="AE856"/>
  <c r="AC856"/>
  <c r="Q856"/>
  <c r="P856"/>
  <c r="R856" s="1"/>
  <c r="AB856" s="1"/>
  <c r="O856"/>
  <c r="AX855"/>
  <c r="AY855" s="1"/>
  <c r="BA855" s="1"/>
  <c r="AS855"/>
  <c r="AR855"/>
  <c r="AE855"/>
  <c r="AC855"/>
  <c r="Q855"/>
  <c r="P855"/>
  <c r="R855" s="1"/>
  <c r="AB855" s="1"/>
  <c r="O855"/>
  <c r="AX854"/>
  <c r="AY854" s="1"/>
  <c r="BA854" s="1"/>
  <c r="AS854"/>
  <c r="AR854"/>
  <c r="AE854"/>
  <c r="AC854"/>
  <c r="Q854"/>
  <c r="P854"/>
  <c r="R854" s="1"/>
  <c r="AB854" s="1"/>
  <c r="O854"/>
  <c r="AX853"/>
  <c r="AY853" s="1"/>
  <c r="BA853" s="1"/>
  <c r="AS853"/>
  <c r="AR853"/>
  <c r="AE853"/>
  <c r="AC853"/>
  <c r="Q853"/>
  <c r="P853"/>
  <c r="R853" s="1"/>
  <c r="AB853" s="1"/>
  <c r="O853"/>
  <c r="AX852"/>
  <c r="AY852" s="1"/>
  <c r="BA852" s="1"/>
  <c r="AS852"/>
  <c r="AR852"/>
  <c r="AE852"/>
  <c r="AC852"/>
  <c r="Q852"/>
  <c r="P852"/>
  <c r="R852" s="1"/>
  <c r="AB852" s="1"/>
  <c r="O852"/>
  <c r="AX851"/>
  <c r="AY851" s="1"/>
  <c r="BA851" s="1"/>
  <c r="AS851"/>
  <c r="AR851"/>
  <c r="AE851"/>
  <c r="AC851"/>
  <c r="Q851"/>
  <c r="P851"/>
  <c r="R851" s="1"/>
  <c r="AB851" s="1"/>
  <c r="O851"/>
  <c r="AX850"/>
  <c r="AY850" s="1"/>
  <c r="BA850" s="1"/>
  <c r="AS850"/>
  <c r="AR850"/>
  <c r="AE850"/>
  <c r="AC850"/>
  <c r="Q850"/>
  <c r="P850"/>
  <c r="R850" s="1"/>
  <c r="AB850" s="1"/>
  <c r="O850"/>
  <c r="AX849"/>
  <c r="AY849" s="1"/>
  <c r="BA849" s="1"/>
  <c r="AS849"/>
  <c r="AR849"/>
  <c r="AE849"/>
  <c r="AC849"/>
  <c r="Q849"/>
  <c r="P849"/>
  <c r="R849" s="1"/>
  <c r="AB849" s="1"/>
  <c r="O849"/>
  <c r="AX848"/>
  <c r="AY848" s="1"/>
  <c r="BA848" s="1"/>
  <c r="AS848"/>
  <c r="AR848"/>
  <c r="AE848"/>
  <c r="AC848"/>
  <c r="Q848"/>
  <c r="P848"/>
  <c r="R848" s="1"/>
  <c r="AB848" s="1"/>
  <c r="O848"/>
  <c r="AX847"/>
  <c r="AY847" s="1"/>
  <c r="BA847" s="1"/>
  <c r="AS847"/>
  <c r="AR847"/>
  <c r="AE847"/>
  <c r="AC847"/>
  <c r="Q847"/>
  <c r="P847"/>
  <c r="R847" s="1"/>
  <c r="AB847" s="1"/>
  <c r="O847"/>
  <c r="AX846"/>
  <c r="AY846" s="1"/>
  <c r="BA846" s="1"/>
  <c r="AS846"/>
  <c r="AR846"/>
  <c r="AE846"/>
  <c r="AC846"/>
  <c r="Q846"/>
  <c r="P846"/>
  <c r="R846" s="1"/>
  <c r="AB846" s="1"/>
  <c r="O846"/>
  <c r="AX845"/>
  <c r="AY845" s="1"/>
  <c r="BA845" s="1"/>
  <c r="AS845"/>
  <c r="AR845"/>
  <c r="AE845"/>
  <c r="AC845"/>
  <c r="Q845"/>
  <c r="P845"/>
  <c r="R845" s="1"/>
  <c r="AB845" s="1"/>
  <c r="O845"/>
  <c r="AX844"/>
  <c r="AY844" s="1"/>
  <c r="BA844" s="1"/>
  <c r="AS844"/>
  <c r="AR844"/>
  <c r="AE844"/>
  <c r="AC844"/>
  <c r="Q844"/>
  <c r="P844"/>
  <c r="R844" s="1"/>
  <c r="AB844" s="1"/>
  <c r="O844"/>
  <c r="AX843"/>
  <c r="AY843" s="1"/>
  <c r="BA843" s="1"/>
  <c r="AS843"/>
  <c r="AR843"/>
  <c r="AE843"/>
  <c r="AC843"/>
  <c r="Q843"/>
  <c r="P843"/>
  <c r="R843" s="1"/>
  <c r="AB843" s="1"/>
  <c r="O843"/>
  <c r="AX842"/>
  <c r="AY842" s="1"/>
  <c r="BA842" s="1"/>
  <c r="AS842"/>
  <c r="AR842"/>
  <c r="AE842"/>
  <c r="AC842"/>
  <c r="Q842"/>
  <c r="P842"/>
  <c r="R842" s="1"/>
  <c r="AB842" s="1"/>
  <c r="O842"/>
  <c r="AX841"/>
  <c r="AY841" s="1"/>
  <c r="BA841" s="1"/>
  <c r="AS841"/>
  <c r="AR841"/>
  <c r="AE841"/>
  <c r="AC841"/>
  <c r="Q841"/>
  <c r="P841"/>
  <c r="R841" s="1"/>
  <c r="AB841" s="1"/>
  <c r="O841"/>
  <c r="AX840"/>
  <c r="AY840" s="1"/>
  <c r="BA840" s="1"/>
  <c r="AS840"/>
  <c r="AR840"/>
  <c r="AE840"/>
  <c r="AC840"/>
  <c r="Q840"/>
  <c r="P840"/>
  <c r="R840" s="1"/>
  <c r="AB840" s="1"/>
  <c r="O840"/>
  <c r="AX839"/>
  <c r="AY839" s="1"/>
  <c r="BA839" s="1"/>
  <c r="AS839"/>
  <c r="AR839"/>
  <c r="AE839"/>
  <c r="AC839"/>
  <c r="Q839"/>
  <c r="P839"/>
  <c r="R839" s="1"/>
  <c r="AB839" s="1"/>
  <c r="O839"/>
  <c r="AX838"/>
  <c r="AY838" s="1"/>
  <c r="BA838" s="1"/>
  <c r="AS838"/>
  <c r="AR838"/>
  <c r="AE838"/>
  <c r="AC838"/>
  <c r="Q838"/>
  <c r="P838"/>
  <c r="R838" s="1"/>
  <c r="AB838" s="1"/>
  <c r="O838"/>
  <c r="AX837"/>
  <c r="AX889" s="1"/>
  <c r="AS837"/>
  <c r="AS889" s="1"/>
  <c r="AR837"/>
  <c r="AR889" s="1"/>
  <c r="AE837"/>
  <c r="AC837"/>
  <c r="AC889" s="1"/>
  <c r="Q837"/>
  <c r="Q889" s="1"/>
  <c r="P837"/>
  <c r="P889" s="1"/>
  <c r="O837"/>
  <c r="O889" s="1"/>
  <c r="AF836"/>
  <c r="P1107" s="1"/>
  <c r="E836"/>
  <c r="C1107" s="1"/>
  <c r="BD835"/>
  <c r="BD836" s="1"/>
  <c r="AN1107" s="1"/>
  <c r="BC835"/>
  <c r="BC836" s="1"/>
  <c r="AM1107" s="1"/>
  <c r="BB835"/>
  <c r="BB836" s="1"/>
  <c r="AL1107" s="1"/>
  <c r="AZ835"/>
  <c r="AZ836" s="1"/>
  <c r="AJ1107" s="1"/>
  <c r="AW835"/>
  <c r="AW836" s="1"/>
  <c r="AG1107" s="1"/>
  <c r="AV835"/>
  <c r="AV836" s="1"/>
  <c r="AF1107" s="1"/>
  <c r="AU835"/>
  <c r="AU836" s="1"/>
  <c r="AE1107" s="1"/>
  <c r="AT835"/>
  <c r="AT836" s="1"/>
  <c r="AD1107" s="1"/>
  <c r="AQ835"/>
  <c r="AQ836" s="1"/>
  <c r="AA1107" s="1"/>
  <c r="AP835"/>
  <c r="AP836" s="1"/>
  <c r="Z1107" s="1"/>
  <c r="AO835"/>
  <c r="AO836" s="1"/>
  <c r="Y1107" s="1"/>
  <c r="AN835"/>
  <c r="AN836" s="1"/>
  <c r="X1107" s="1"/>
  <c r="AM835"/>
  <c r="AM836" s="1"/>
  <c r="W1107" s="1"/>
  <c r="AL835"/>
  <c r="AL836" s="1"/>
  <c r="V1107" s="1"/>
  <c r="AK835"/>
  <c r="AK836" s="1"/>
  <c r="U1107" s="1"/>
  <c r="AJ835"/>
  <c r="AJ836" s="1"/>
  <c r="T1107" s="1"/>
  <c r="AI835"/>
  <c r="AI836" s="1"/>
  <c r="S1107" s="1"/>
  <c r="AH835"/>
  <c r="AH836" s="1"/>
  <c r="R1107" s="1"/>
  <c r="AG835"/>
  <c r="AG836" s="1"/>
  <c r="Q1107" s="1"/>
  <c r="AD835"/>
  <c r="AE835" s="1"/>
  <c r="AA835"/>
  <c r="AA836" s="1"/>
  <c r="K1107" s="1"/>
  <c r="Z835"/>
  <c r="Z836" s="1"/>
  <c r="J1107" s="1"/>
  <c r="Y835"/>
  <c r="Y836" s="1"/>
  <c r="X835"/>
  <c r="X836" s="1"/>
  <c r="W835"/>
  <c r="W836" s="1"/>
  <c r="V835"/>
  <c r="V836" s="1"/>
  <c r="U835"/>
  <c r="U836" s="1"/>
  <c r="T835"/>
  <c r="T836" s="1"/>
  <c r="S835"/>
  <c r="S836" s="1"/>
  <c r="I1107" s="1"/>
  <c r="N835"/>
  <c r="N836" s="1"/>
  <c r="M835"/>
  <c r="M836" s="1"/>
  <c r="L835"/>
  <c r="L836" s="1"/>
  <c r="K835"/>
  <c r="K836" s="1"/>
  <c r="J835"/>
  <c r="J836" s="1"/>
  <c r="I835"/>
  <c r="I836" s="1"/>
  <c r="H835"/>
  <c r="H836" s="1"/>
  <c r="G1107" s="1"/>
  <c r="G835"/>
  <c r="G836" s="1"/>
  <c r="F1107" s="1"/>
  <c r="AX834"/>
  <c r="AY834" s="1"/>
  <c r="BA834" s="1"/>
  <c r="AS834"/>
  <c r="AR834"/>
  <c r="AE834"/>
  <c r="AC834"/>
  <c r="Q834"/>
  <c r="P834"/>
  <c r="R834" s="1"/>
  <c r="AB834" s="1"/>
  <c r="O834"/>
  <c r="AX833"/>
  <c r="AY833" s="1"/>
  <c r="BA833" s="1"/>
  <c r="AS833"/>
  <c r="AR833"/>
  <c r="AE833"/>
  <c r="AC833"/>
  <c r="Q833"/>
  <c r="P833"/>
  <c r="R833" s="1"/>
  <c r="AB833" s="1"/>
  <c r="O833"/>
  <c r="AX832"/>
  <c r="AY832" s="1"/>
  <c r="BA832" s="1"/>
  <c r="AS832"/>
  <c r="AR832"/>
  <c r="AE832"/>
  <c r="AC832"/>
  <c r="Q832"/>
  <c r="P832"/>
  <c r="R832" s="1"/>
  <c r="AB832" s="1"/>
  <c r="O832"/>
  <c r="AX831"/>
  <c r="AY831" s="1"/>
  <c r="BA831" s="1"/>
  <c r="AS831"/>
  <c r="AR831"/>
  <c r="AE831"/>
  <c r="AC831"/>
  <c r="Q831"/>
  <c r="P831"/>
  <c r="R831" s="1"/>
  <c r="AB831" s="1"/>
  <c r="O831"/>
  <c r="AX830"/>
  <c r="AY830" s="1"/>
  <c r="BA830" s="1"/>
  <c r="AS830"/>
  <c r="AR830"/>
  <c r="AE830"/>
  <c r="AC830"/>
  <c r="Q830"/>
  <c r="P830"/>
  <c r="R830" s="1"/>
  <c r="AB830" s="1"/>
  <c r="O830"/>
  <c r="AX829"/>
  <c r="AY829" s="1"/>
  <c r="BA829" s="1"/>
  <c r="AS829"/>
  <c r="AR829"/>
  <c r="AE829"/>
  <c r="AC829"/>
  <c r="Q829"/>
  <c r="P829"/>
  <c r="R829" s="1"/>
  <c r="AB829" s="1"/>
  <c r="O829"/>
  <c r="AX828"/>
  <c r="AY828" s="1"/>
  <c r="BA828" s="1"/>
  <c r="AS828"/>
  <c r="AR828"/>
  <c r="AE828"/>
  <c r="AC828"/>
  <c r="Q828"/>
  <c r="P828"/>
  <c r="R828" s="1"/>
  <c r="AB828" s="1"/>
  <c r="O828"/>
  <c r="AX827"/>
  <c r="AY827" s="1"/>
  <c r="BA827" s="1"/>
  <c r="AS827"/>
  <c r="AR827"/>
  <c r="AE827"/>
  <c r="AC827"/>
  <c r="Q827"/>
  <c r="P827"/>
  <c r="R827" s="1"/>
  <c r="AB827" s="1"/>
  <c r="O827"/>
  <c r="AX826"/>
  <c r="AY826" s="1"/>
  <c r="BA826" s="1"/>
  <c r="AS826"/>
  <c r="AR826"/>
  <c r="AE826"/>
  <c r="AC826"/>
  <c r="Q826"/>
  <c r="P826"/>
  <c r="R826" s="1"/>
  <c r="AB826" s="1"/>
  <c r="O826"/>
  <c r="AX825"/>
  <c r="AY825" s="1"/>
  <c r="BA825" s="1"/>
  <c r="AS825"/>
  <c r="AR825"/>
  <c r="AE825"/>
  <c r="AC825"/>
  <c r="Q825"/>
  <c r="P825"/>
  <c r="R825" s="1"/>
  <c r="AB825" s="1"/>
  <c r="O825"/>
  <c r="AX824"/>
  <c r="AY824" s="1"/>
  <c r="BA824" s="1"/>
  <c r="AS824"/>
  <c r="AR824"/>
  <c r="AE824"/>
  <c r="AC824"/>
  <c r="Q824"/>
  <c r="P824"/>
  <c r="R824" s="1"/>
  <c r="AB824" s="1"/>
  <c r="O824"/>
  <c r="AX823"/>
  <c r="AY823" s="1"/>
  <c r="BA823" s="1"/>
  <c r="AS823"/>
  <c r="AR823"/>
  <c r="AE823"/>
  <c r="AC823"/>
  <c r="Q823"/>
  <c r="P823"/>
  <c r="R823" s="1"/>
  <c r="AB823" s="1"/>
  <c r="O823"/>
  <c r="AX822"/>
  <c r="AY822" s="1"/>
  <c r="BA822" s="1"/>
  <c r="AS822"/>
  <c r="AR822"/>
  <c r="AE822"/>
  <c r="AC822"/>
  <c r="Q822"/>
  <c r="P822"/>
  <c r="R822" s="1"/>
  <c r="AB822" s="1"/>
  <c r="O822"/>
  <c r="AX821"/>
  <c r="AY821" s="1"/>
  <c r="BA821" s="1"/>
  <c r="AS821"/>
  <c r="AR821"/>
  <c r="AE821"/>
  <c r="AC821"/>
  <c r="Q821"/>
  <c r="P821"/>
  <c r="R821" s="1"/>
  <c r="AB821" s="1"/>
  <c r="O821"/>
  <c r="AX820"/>
  <c r="AY820" s="1"/>
  <c r="BA820" s="1"/>
  <c r="AS820"/>
  <c r="AR820"/>
  <c r="AE820"/>
  <c r="AC820"/>
  <c r="Q820"/>
  <c r="P820"/>
  <c r="R820" s="1"/>
  <c r="AB820" s="1"/>
  <c r="O820"/>
  <c r="AX819"/>
  <c r="AY819" s="1"/>
  <c r="BA819" s="1"/>
  <c r="AS819"/>
  <c r="AR819"/>
  <c r="AE819"/>
  <c r="AC819"/>
  <c r="Q819"/>
  <c r="P819"/>
  <c r="R819" s="1"/>
  <c r="AB819" s="1"/>
  <c r="O819"/>
  <c r="AX818"/>
  <c r="AY818" s="1"/>
  <c r="BA818" s="1"/>
  <c r="AS818"/>
  <c r="AR818"/>
  <c r="AE818"/>
  <c r="AC818"/>
  <c r="Q818"/>
  <c r="P818"/>
  <c r="R818" s="1"/>
  <c r="AB818" s="1"/>
  <c r="O818"/>
  <c r="AX817"/>
  <c r="AY817" s="1"/>
  <c r="BA817" s="1"/>
  <c r="AS817"/>
  <c r="AR817"/>
  <c r="AE817"/>
  <c r="AC817"/>
  <c r="Q817"/>
  <c r="P817"/>
  <c r="R817" s="1"/>
  <c r="AB817" s="1"/>
  <c r="O817"/>
  <c r="AX816"/>
  <c r="AY816" s="1"/>
  <c r="BA816" s="1"/>
  <c r="AS816"/>
  <c r="AR816"/>
  <c r="AE816"/>
  <c r="AC816"/>
  <c r="Q816"/>
  <c r="P816"/>
  <c r="R816" s="1"/>
  <c r="AB816" s="1"/>
  <c r="O816"/>
  <c r="AX815"/>
  <c r="AY815" s="1"/>
  <c r="BA815" s="1"/>
  <c r="AS815"/>
  <c r="AR815"/>
  <c r="AE815"/>
  <c r="AC815"/>
  <c r="Q815"/>
  <c r="P815"/>
  <c r="R815" s="1"/>
  <c r="AB815" s="1"/>
  <c r="O815"/>
  <c r="AX814"/>
  <c r="AY814" s="1"/>
  <c r="BA814" s="1"/>
  <c r="AS814"/>
  <c r="AR814"/>
  <c r="AE814"/>
  <c r="AC814"/>
  <c r="Q814"/>
  <c r="P814"/>
  <c r="R814" s="1"/>
  <c r="AB814" s="1"/>
  <c r="O814"/>
  <c r="AX813"/>
  <c r="AY813" s="1"/>
  <c r="BA813" s="1"/>
  <c r="AS813"/>
  <c r="AR813"/>
  <c r="AE813"/>
  <c r="AC813"/>
  <c r="Q813"/>
  <c r="P813"/>
  <c r="R813" s="1"/>
  <c r="AB813" s="1"/>
  <c r="O813"/>
  <c r="AX812"/>
  <c r="AY812" s="1"/>
  <c r="BA812" s="1"/>
  <c r="AS812"/>
  <c r="AR812"/>
  <c r="AE812"/>
  <c r="AC812"/>
  <c r="Q812"/>
  <c r="P812"/>
  <c r="R812" s="1"/>
  <c r="AB812" s="1"/>
  <c r="O812"/>
  <c r="AX811"/>
  <c r="AY811" s="1"/>
  <c r="BA811" s="1"/>
  <c r="AS811"/>
  <c r="AR811"/>
  <c r="AE811"/>
  <c r="AC811"/>
  <c r="Q811"/>
  <c r="P811"/>
  <c r="R811" s="1"/>
  <c r="AB811" s="1"/>
  <c r="O811"/>
  <c r="AX810"/>
  <c r="AY810" s="1"/>
  <c r="BA810" s="1"/>
  <c r="AS810"/>
  <c r="AR810"/>
  <c r="AE810"/>
  <c r="AC810"/>
  <c r="Q810"/>
  <c r="P810"/>
  <c r="R810" s="1"/>
  <c r="AB810" s="1"/>
  <c r="O810"/>
  <c r="AX809"/>
  <c r="AY809" s="1"/>
  <c r="BA809" s="1"/>
  <c r="AS809"/>
  <c r="AR809"/>
  <c r="AE809"/>
  <c r="AC809"/>
  <c r="Q809"/>
  <c r="P809"/>
  <c r="R809" s="1"/>
  <c r="AB809" s="1"/>
  <c r="O809"/>
  <c r="AX808"/>
  <c r="AY808" s="1"/>
  <c r="BA808" s="1"/>
  <c r="AS808"/>
  <c r="AR808"/>
  <c r="AE808"/>
  <c r="AC808"/>
  <c r="Q808"/>
  <c r="P808"/>
  <c r="R808" s="1"/>
  <c r="AB808" s="1"/>
  <c r="O808"/>
  <c r="AX807"/>
  <c r="AY807" s="1"/>
  <c r="BA807" s="1"/>
  <c r="AS807"/>
  <c r="AR807"/>
  <c r="AE807"/>
  <c r="AC807"/>
  <c r="Q807"/>
  <c r="P807"/>
  <c r="R807" s="1"/>
  <c r="AB807" s="1"/>
  <c r="O807"/>
  <c r="AX806"/>
  <c r="AY806" s="1"/>
  <c r="BA806" s="1"/>
  <c r="AS806"/>
  <c r="AR806"/>
  <c r="AE806"/>
  <c r="AC806"/>
  <c r="Q806"/>
  <c r="P806"/>
  <c r="R806" s="1"/>
  <c r="AB806" s="1"/>
  <c r="O806"/>
  <c r="AX805"/>
  <c r="AY805" s="1"/>
  <c r="BA805" s="1"/>
  <c r="AS805"/>
  <c r="AR805"/>
  <c r="AE805"/>
  <c r="AC805"/>
  <c r="Q805"/>
  <c r="P805"/>
  <c r="R805" s="1"/>
  <c r="AB805" s="1"/>
  <c r="O805"/>
  <c r="AX804"/>
  <c r="AY804" s="1"/>
  <c r="BA804" s="1"/>
  <c r="AS804"/>
  <c r="AR804"/>
  <c r="AE804"/>
  <c r="AC804"/>
  <c r="Q804"/>
  <c r="P804"/>
  <c r="R804" s="1"/>
  <c r="AB804" s="1"/>
  <c r="O804"/>
  <c r="AX803"/>
  <c r="AY803" s="1"/>
  <c r="BA803" s="1"/>
  <c r="AS803"/>
  <c r="AR803"/>
  <c r="AE803"/>
  <c r="AC803"/>
  <c r="Q803"/>
  <c r="P803"/>
  <c r="R803" s="1"/>
  <c r="AB803" s="1"/>
  <c r="O803"/>
  <c r="AX802"/>
  <c r="AY802" s="1"/>
  <c r="BA802" s="1"/>
  <c r="AS802"/>
  <c r="AR802"/>
  <c r="AE802"/>
  <c r="AC802"/>
  <c r="Q802"/>
  <c r="P802"/>
  <c r="R802" s="1"/>
  <c r="AB802" s="1"/>
  <c r="O802"/>
  <c r="AX801"/>
  <c r="AY801" s="1"/>
  <c r="BA801" s="1"/>
  <c r="AS801"/>
  <c r="AR801"/>
  <c r="AE801"/>
  <c r="AC801"/>
  <c r="Q801"/>
  <c r="P801"/>
  <c r="R801" s="1"/>
  <c r="AB801" s="1"/>
  <c r="O801"/>
  <c r="AX800"/>
  <c r="AY800" s="1"/>
  <c r="BA800" s="1"/>
  <c r="AS800"/>
  <c r="AR800"/>
  <c r="AE800"/>
  <c r="AC800"/>
  <c r="Q800"/>
  <c r="P800"/>
  <c r="R800" s="1"/>
  <c r="AB800" s="1"/>
  <c r="O800"/>
  <c r="AX799"/>
  <c r="AY799" s="1"/>
  <c r="BA799" s="1"/>
  <c r="AS799"/>
  <c r="AR799"/>
  <c r="AE799"/>
  <c r="AC799"/>
  <c r="Q799"/>
  <c r="P799"/>
  <c r="R799" s="1"/>
  <c r="AB799" s="1"/>
  <c r="O799"/>
  <c r="AX798"/>
  <c r="AY798" s="1"/>
  <c r="BA798" s="1"/>
  <c r="AS798"/>
  <c r="AR798"/>
  <c r="AE798"/>
  <c r="AC798"/>
  <c r="Q798"/>
  <c r="P798"/>
  <c r="R798" s="1"/>
  <c r="AB798" s="1"/>
  <c r="O798"/>
  <c r="AX797"/>
  <c r="AY797" s="1"/>
  <c r="BA797" s="1"/>
  <c r="AS797"/>
  <c r="AR797"/>
  <c r="AE797"/>
  <c r="AC797"/>
  <c r="Q797"/>
  <c r="P797"/>
  <c r="R797" s="1"/>
  <c r="AB797" s="1"/>
  <c r="O797"/>
  <c r="AX796"/>
  <c r="AY796" s="1"/>
  <c r="BA796" s="1"/>
  <c r="AS796"/>
  <c r="AR796"/>
  <c r="AE796"/>
  <c r="AC796"/>
  <c r="Q796"/>
  <c r="P796"/>
  <c r="R796" s="1"/>
  <c r="AB796" s="1"/>
  <c r="O796"/>
  <c r="AX795"/>
  <c r="AY795" s="1"/>
  <c r="BA795" s="1"/>
  <c r="AS795"/>
  <c r="AR795"/>
  <c r="AE795"/>
  <c r="AC795"/>
  <c r="Q795"/>
  <c r="P795"/>
  <c r="R795" s="1"/>
  <c r="AB795" s="1"/>
  <c r="O795"/>
  <c r="AX794"/>
  <c r="AY794" s="1"/>
  <c r="BA794" s="1"/>
  <c r="AS794"/>
  <c r="AR794"/>
  <c r="AE794"/>
  <c r="AC794"/>
  <c r="Q794"/>
  <c r="P794"/>
  <c r="R794" s="1"/>
  <c r="AB794" s="1"/>
  <c r="O794"/>
  <c r="AX793"/>
  <c r="AY793" s="1"/>
  <c r="BA793" s="1"/>
  <c r="AS793"/>
  <c r="AR793"/>
  <c r="AE793"/>
  <c r="AC793"/>
  <c r="Q793"/>
  <c r="P793"/>
  <c r="R793" s="1"/>
  <c r="AB793" s="1"/>
  <c r="O793"/>
  <c r="AX792"/>
  <c r="AY792" s="1"/>
  <c r="BA792" s="1"/>
  <c r="AS792"/>
  <c r="AR792"/>
  <c r="AE792"/>
  <c r="AC792"/>
  <c r="Q792"/>
  <c r="P792"/>
  <c r="R792" s="1"/>
  <c r="AB792" s="1"/>
  <c r="O792"/>
  <c r="AX791"/>
  <c r="AY791" s="1"/>
  <c r="BA791" s="1"/>
  <c r="AS791"/>
  <c r="AR791"/>
  <c r="AE791"/>
  <c r="AC791"/>
  <c r="Q791"/>
  <c r="P791"/>
  <c r="R791" s="1"/>
  <c r="AB791" s="1"/>
  <c r="O791"/>
  <c r="AX790"/>
  <c r="AY790" s="1"/>
  <c r="BA790" s="1"/>
  <c r="AS790"/>
  <c r="AR790"/>
  <c r="AE790"/>
  <c r="AC790"/>
  <c r="Q790"/>
  <c r="P790"/>
  <c r="R790" s="1"/>
  <c r="AB790" s="1"/>
  <c r="O790"/>
  <c r="AX789"/>
  <c r="AY789" s="1"/>
  <c r="BA789" s="1"/>
  <c r="AS789"/>
  <c r="AR789"/>
  <c r="AE789"/>
  <c r="AC789"/>
  <c r="Q789"/>
  <c r="P789"/>
  <c r="R789" s="1"/>
  <c r="AB789" s="1"/>
  <c r="O789"/>
  <c r="AX788"/>
  <c r="AY788" s="1"/>
  <c r="BA788" s="1"/>
  <c r="AS788"/>
  <c r="AR788"/>
  <c r="AE788"/>
  <c r="AC788"/>
  <c r="Q788"/>
  <c r="P788"/>
  <c r="R788" s="1"/>
  <c r="AB788" s="1"/>
  <c r="O788"/>
  <c r="AX787"/>
  <c r="AY787" s="1"/>
  <c r="BA787" s="1"/>
  <c r="AS787"/>
  <c r="AR787"/>
  <c r="AE787"/>
  <c r="AC787"/>
  <c r="Q787"/>
  <c r="P787"/>
  <c r="R787" s="1"/>
  <c r="AB787" s="1"/>
  <c r="O787"/>
  <c r="AX786"/>
  <c r="AY786" s="1"/>
  <c r="BA786" s="1"/>
  <c r="AS786"/>
  <c r="AR786"/>
  <c r="AE786"/>
  <c r="AC786"/>
  <c r="Q786"/>
  <c r="P786"/>
  <c r="R786" s="1"/>
  <c r="AB786" s="1"/>
  <c r="O786"/>
  <c r="AX785"/>
  <c r="AY785" s="1"/>
  <c r="BA785" s="1"/>
  <c r="AS785"/>
  <c r="AR785"/>
  <c r="AE785"/>
  <c r="AC785"/>
  <c r="Q785"/>
  <c r="P785"/>
  <c r="R785" s="1"/>
  <c r="AB785" s="1"/>
  <c r="O785"/>
  <c r="AX784"/>
  <c r="AY784" s="1"/>
  <c r="BA784" s="1"/>
  <c r="AS784"/>
  <c r="AR784"/>
  <c r="AE784"/>
  <c r="AC784"/>
  <c r="Q784"/>
  <c r="P784"/>
  <c r="R784" s="1"/>
  <c r="AB784" s="1"/>
  <c r="O784"/>
  <c r="AX783"/>
  <c r="AY783" s="1"/>
  <c r="BA783" s="1"/>
  <c r="AS783"/>
  <c r="AR783"/>
  <c r="AE783"/>
  <c r="AC783"/>
  <c r="Q783"/>
  <c r="P783"/>
  <c r="R783" s="1"/>
  <c r="AB783" s="1"/>
  <c r="O783"/>
  <c r="AX782"/>
  <c r="AY782" s="1"/>
  <c r="BA782" s="1"/>
  <c r="AS782"/>
  <c r="AR782"/>
  <c r="AE782"/>
  <c r="AC782"/>
  <c r="Q782"/>
  <c r="P782"/>
  <c r="R782" s="1"/>
  <c r="AB782" s="1"/>
  <c r="O782"/>
  <c r="AX781"/>
  <c r="AX835" s="1"/>
  <c r="AX836" s="1"/>
  <c r="AH1107" s="1"/>
  <c r="AS781"/>
  <c r="AS835" s="1"/>
  <c r="AR781"/>
  <c r="AR835" s="1"/>
  <c r="AR836" s="1"/>
  <c r="AB1107" s="1"/>
  <c r="AE781"/>
  <c r="AC781"/>
  <c r="AC835" s="1"/>
  <c r="AC836" s="1"/>
  <c r="M1107" s="1"/>
  <c r="Q781"/>
  <c r="Q835" s="1"/>
  <c r="P781"/>
  <c r="P835" s="1"/>
  <c r="P836" s="1"/>
  <c r="O781"/>
  <c r="O835" s="1"/>
  <c r="BD780"/>
  <c r="BC780"/>
  <c r="BB780"/>
  <c r="AZ780"/>
  <c r="AW780"/>
  <c r="AV780"/>
  <c r="AU780"/>
  <c r="AT780"/>
  <c r="AQ780"/>
  <c r="AP780"/>
  <c r="AO780"/>
  <c r="AN780"/>
  <c r="AM780"/>
  <c r="AL780"/>
  <c r="AK780"/>
  <c r="AJ780"/>
  <c r="AI780"/>
  <c r="AH780"/>
  <c r="AG780"/>
  <c r="AD780"/>
  <c r="AA780"/>
  <c r="Z780"/>
  <c r="Y780"/>
  <c r="X780"/>
  <c r="W780"/>
  <c r="V780"/>
  <c r="U780"/>
  <c r="T780"/>
  <c r="S780"/>
  <c r="N780"/>
  <c r="M780"/>
  <c r="L780"/>
  <c r="K780"/>
  <c r="J780"/>
  <c r="I780"/>
  <c r="H780"/>
  <c r="G780"/>
  <c r="AE780" s="1"/>
  <c r="AX779"/>
  <c r="AS779"/>
  <c r="AY779" s="1"/>
  <c r="BA779" s="1"/>
  <c r="AR779"/>
  <c r="AE779"/>
  <c r="AC779"/>
  <c r="Q779"/>
  <c r="P779"/>
  <c r="O779"/>
  <c r="R779" s="1"/>
  <c r="AB779" s="1"/>
  <c r="AX778"/>
  <c r="AS778"/>
  <c r="AY778" s="1"/>
  <c r="BA778" s="1"/>
  <c r="AR778"/>
  <c r="AE778"/>
  <c r="AC778"/>
  <c r="Q778"/>
  <c r="P778"/>
  <c r="O778"/>
  <c r="R778" s="1"/>
  <c r="AB778" s="1"/>
  <c r="AX777"/>
  <c r="AS777"/>
  <c r="AY777" s="1"/>
  <c r="BA777" s="1"/>
  <c r="AR777"/>
  <c r="AE777"/>
  <c r="AC777"/>
  <c r="Q777"/>
  <c r="P777"/>
  <c r="O777"/>
  <c r="R777" s="1"/>
  <c r="AB777" s="1"/>
  <c r="AX776"/>
  <c r="AS776"/>
  <c r="AY776" s="1"/>
  <c r="BA776" s="1"/>
  <c r="AR776"/>
  <c r="AE776"/>
  <c r="AC776"/>
  <c r="Q776"/>
  <c r="P776"/>
  <c r="O776"/>
  <c r="R776" s="1"/>
  <c r="AB776" s="1"/>
  <c r="AX775"/>
  <c r="AS775"/>
  <c r="AY775" s="1"/>
  <c r="BA775" s="1"/>
  <c r="AR775"/>
  <c r="AE775"/>
  <c r="AC775"/>
  <c r="Q775"/>
  <c r="P775"/>
  <c r="O775"/>
  <c r="R775" s="1"/>
  <c r="AB775" s="1"/>
  <c r="AX774"/>
  <c r="AS774"/>
  <c r="AY774" s="1"/>
  <c r="BA774" s="1"/>
  <c r="AR774"/>
  <c r="AE774"/>
  <c r="AC774"/>
  <c r="Q774"/>
  <c r="P774"/>
  <c r="O774"/>
  <c r="R774" s="1"/>
  <c r="AB774" s="1"/>
  <c r="AX773"/>
  <c r="AS773"/>
  <c r="AY773" s="1"/>
  <c r="BA773" s="1"/>
  <c r="AR773"/>
  <c r="AE773"/>
  <c r="AC773"/>
  <c r="Q773"/>
  <c r="P773"/>
  <c r="O773"/>
  <c r="R773" s="1"/>
  <c r="AB773" s="1"/>
  <c r="AX772"/>
  <c r="AS772"/>
  <c r="AY772" s="1"/>
  <c r="BA772" s="1"/>
  <c r="AR772"/>
  <c r="AE772"/>
  <c r="AC772"/>
  <c r="Q772"/>
  <c r="P772"/>
  <c r="O772"/>
  <c r="R772" s="1"/>
  <c r="AB772" s="1"/>
  <c r="AX771"/>
  <c r="AS771"/>
  <c r="AY771" s="1"/>
  <c r="BA771" s="1"/>
  <c r="AR771"/>
  <c r="AE771"/>
  <c r="AC771"/>
  <c r="Q771"/>
  <c r="P771"/>
  <c r="O771"/>
  <c r="R771" s="1"/>
  <c r="AB771" s="1"/>
  <c r="AX770"/>
  <c r="AS770"/>
  <c r="AY770" s="1"/>
  <c r="BA770" s="1"/>
  <c r="AR770"/>
  <c r="AE770"/>
  <c r="AC770"/>
  <c r="Q770"/>
  <c r="P770"/>
  <c r="O770"/>
  <c r="R770" s="1"/>
  <c r="AB770" s="1"/>
  <c r="AX769"/>
  <c r="AS769"/>
  <c r="AY769" s="1"/>
  <c r="BA769" s="1"/>
  <c r="AR769"/>
  <c r="AE769"/>
  <c r="AC769"/>
  <c r="Q769"/>
  <c r="P769"/>
  <c r="O769"/>
  <c r="R769" s="1"/>
  <c r="AB769" s="1"/>
  <c r="AX768"/>
  <c r="AS768"/>
  <c r="AY768" s="1"/>
  <c r="BA768" s="1"/>
  <c r="AR768"/>
  <c r="AE768"/>
  <c r="AC768"/>
  <c r="Q768"/>
  <c r="P768"/>
  <c r="O768"/>
  <c r="R768" s="1"/>
  <c r="AB768" s="1"/>
  <c r="AX767"/>
  <c r="AS767"/>
  <c r="AY767" s="1"/>
  <c r="BA767" s="1"/>
  <c r="AR767"/>
  <c r="AE767"/>
  <c r="AC767"/>
  <c r="Q767"/>
  <c r="P767"/>
  <c r="O767"/>
  <c r="R767" s="1"/>
  <c r="AB767" s="1"/>
  <c r="AX766"/>
  <c r="AS766"/>
  <c r="AY766" s="1"/>
  <c r="BA766" s="1"/>
  <c r="AR766"/>
  <c r="AE766"/>
  <c r="AC766"/>
  <c r="Q766"/>
  <c r="P766"/>
  <c r="O766"/>
  <c r="R766" s="1"/>
  <c r="AB766" s="1"/>
  <c r="AX765"/>
  <c r="AS765"/>
  <c r="AY765" s="1"/>
  <c r="BA765" s="1"/>
  <c r="AR765"/>
  <c r="AE765"/>
  <c r="AC765"/>
  <c r="Q765"/>
  <c r="P765"/>
  <c r="O765"/>
  <c r="R765" s="1"/>
  <c r="AB765" s="1"/>
  <c r="AX764"/>
  <c r="AS764"/>
  <c r="AY764" s="1"/>
  <c r="BA764" s="1"/>
  <c r="AR764"/>
  <c r="AE764"/>
  <c r="AC764"/>
  <c r="Q764"/>
  <c r="P764"/>
  <c r="O764"/>
  <c r="R764" s="1"/>
  <c r="AB764" s="1"/>
  <c r="AX763"/>
  <c r="AS763"/>
  <c r="AY763" s="1"/>
  <c r="BA763" s="1"/>
  <c r="AR763"/>
  <c r="AE763"/>
  <c r="AC763"/>
  <c r="Q763"/>
  <c r="P763"/>
  <c r="O763"/>
  <c r="R763" s="1"/>
  <c r="AB763" s="1"/>
  <c r="AX762"/>
  <c r="AS762"/>
  <c r="AY762" s="1"/>
  <c r="BA762" s="1"/>
  <c r="AR762"/>
  <c r="AE762"/>
  <c r="AC762"/>
  <c r="Q762"/>
  <c r="P762"/>
  <c r="O762"/>
  <c r="R762" s="1"/>
  <c r="AB762" s="1"/>
  <c r="AX761"/>
  <c r="AS761"/>
  <c r="AY761" s="1"/>
  <c r="BA761" s="1"/>
  <c r="AR761"/>
  <c r="AE761"/>
  <c r="AC761"/>
  <c r="Q761"/>
  <c r="P761"/>
  <c r="O761"/>
  <c r="R761" s="1"/>
  <c r="AB761" s="1"/>
  <c r="AX760"/>
  <c r="AS760"/>
  <c r="AY760" s="1"/>
  <c r="BA760" s="1"/>
  <c r="AR760"/>
  <c r="AE760"/>
  <c r="AC760"/>
  <c r="Q760"/>
  <c r="P760"/>
  <c r="O760"/>
  <c r="R760" s="1"/>
  <c r="AB760" s="1"/>
  <c r="AX759"/>
  <c r="AS759"/>
  <c r="AY759" s="1"/>
  <c r="BA759" s="1"/>
  <c r="AR759"/>
  <c r="AE759"/>
  <c r="AC759"/>
  <c r="Q759"/>
  <c r="P759"/>
  <c r="O759"/>
  <c r="R759" s="1"/>
  <c r="AB759" s="1"/>
  <c r="AX758"/>
  <c r="AS758"/>
  <c r="AY758" s="1"/>
  <c r="BA758" s="1"/>
  <c r="AR758"/>
  <c r="AE758"/>
  <c r="AC758"/>
  <c r="Q758"/>
  <c r="P758"/>
  <c r="O758"/>
  <c r="R758" s="1"/>
  <c r="AB758" s="1"/>
  <c r="AX757"/>
  <c r="AS757"/>
  <c r="AY757" s="1"/>
  <c r="BA757" s="1"/>
  <c r="AR757"/>
  <c r="AE757"/>
  <c r="AC757"/>
  <c r="Q757"/>
  <c r="P757"/>
  <c r="O757"/>
  <c r="R757" s="1"/>
  <c r="AB757" s="1"/>
  <c r="AX756"/>
  <c r="AS756"/>
  <c r="AY756" s="1"/>
  <c r="BA756" s="1"/>
  <c r="AR756"/>
  <c r="AE756"/>
  <c r="AC756"/>
  <c r="Q756"/>
  <c r="P756"/>
  <c r="O756"/>
  <c r="R756" s="1"/>
  <c r="AB756" s="1"/>
  <c r="AX755"/>
  <c r="AX780" s="1"/>
  <c r="AS755"/>
  <c r="AS780" s="1"/>
  <c r="AR755"/>
  <c r="AR780" s="1"/>
  <c r="AE755"/>
  <c r="AC755"/>
  <c r="AC780" s="1"/>
  <c r="Q755"/>
  <c r="Q780" s="1"/>
  <c r="P755"/>
  <c r="P780" s="1"/>
  <c r="O755"/>
  <c r="R755" s="1"/>
  <c r="BD750"/>
  <c r="AN1105" s="1"/>
  <c r="BC750"/>
  <c r="AM1105" s="1"/>
  <c r="BB750"/>
  <c r="AL1105" s="1"/>
  <c r="AZ750"/>
  <c r="AJ1105" s="1"/>
  <c r="AW750"/>
  <c r="AG1105" s="1"/>
  <c r="AV750"/>
  <c r="AF1105" s="1"/>
  <c r="AU750"/>
  <c r="AE1105" s="1"/>
  <c r="AT750"/>
  <c r="AD1105" s="1"/>
  <c r="AQ750"/>
  <c r="AA1105" s="1"/>
  <c r="AP750"/>
  <c r="Z1105" s="1"/>
  <c r="AO750"/>
  <c r="Y1105" s="1"/>
  <c r="AN750"/>
  <c r="X1105" s="1"/>
  <c r="AM750"/>
  <c r="W1105" s="1"/>
  <c r="AL750"/>
  <c r="V1105" s="1"/>
  <c r="AK750"/>
  <c r="U1105" s="1"/>
  <c r="AJ750"/>
  <c r="T1105" s="1"/>
  <c r="AI750"/>
  <c r="S1105" s="1"/>
  <c r="AH750"/>
  <c r="R1105" s="1"/>
  <c r="AG750"/>
  <c r="Q1105" s="1"/>
  <c r="AD750"/>
  <c r="N1105" s="1"/>
  <c r="AA750"/>
  <c r="K1105" s="1"/>
  <c r="Z750"/>
  <c r="J1105" s="1"/>
  <c r="Y750"/>
  <c r="X750"/>
  <c r="W750"/>
  <c r="V750"/>
  <c r="U750"/>
  <c r="T750"/>
  <c r="S750"/>
  <c r="I1105" s="1"/>
  <c r="N750"/>
  <c r="M750"/>
  <c r="L750"/>
  <c r="K750"/>
  <c r="J750"/>
  <c r="I750"/>
  <c r="H750"/>
  <c r="G1105" s="1"/>
  <c r="G750"/>
  <c r="F1105" s="1"/>
  <c r="AX749"/>
  <c r="AY749" s="1"/>
  <c r="BA749" s="1"/>
  <c r="AS749"/>
  <c r="AR749"/>
  <c r="AE749"/>
  <c r="AC749"/>
  <c r="Q749"/>
  <c r="P749"/>
  <c r="O749"/>
  <c r="R749" s="1"/>
  <c r="AB749" s="1"/>
  <c r="AX748"/>
  <c r="AY748" s="1"/>
  <c r="BA748" s="1"/>
  <c r="AS748"/>
  <c r="AR748"/>
  <c r="AE748"/>
  <c r="AC748"/>
  <c r="Q748"/>
  <c r="P748"/>
  <c r="R748" s="1"/>
  <c r="AB748" s="1"/>
  <c r="O748"/>
  <c r="AX747"/>
  <c r="AY747" s="1"/>
  <c r="BA747" s="1"/>
  <c r="AS747"/>
  <c r="AR747"/>
  <c r="AE747"/>
  <c r="AC747"/>
  <c r="Q747"/>
  <c r="P747"/>
  <c r="R747" s="1"/>
  <c r="AB747" s="1"/>
  <c r="O747"/>
  <c r="AX746"/>
  <c r="AY746" s="1"/>
  <c r="BA746" s="1"/>
  <c r="AS746"/>
  <c r="AR746"/>
  <c r="AE746"/>
  <c r="AC746"/>
  <c r="Q746"/>
  <c r="P746"/>
  <c r="R746" s="1"/>
  <c r="AB746" s="1"/>
  <c r="O746"/>
  <c r="AX745"/>
  <c r="AY745" s="1"/>
  <c r="BA745" s="1"/>
  <c r="AS745"/>
  <c r="AR745"/>
  <c r="AE745"/>
  <c r="AC745"/>
  <c r="Q745"/>
  <c r="P745"/>
  <c r="R745" s="1"/>
  <c r="AB745" s="1"/>
  <c r="O745"/>
  <c r="AX744"/>
  <c r="AY744" s="1"/>
  <c r="BA744" s="1"/>
  <c r="AS744"/>
  <c r="AR744"/>
  <c r="AE744"/>
  <c r="AC744"/>
  <c r="Q744"/>
  <c r="P744"/>
  <c r="R744" s="1"/>
  <c r="AB744" s="1"/>
  <c r="O744"/>
  <c r="AX743"/>
  <c r="AY743" s="1"/>
  <c r="BA743" s="1"/>
  <c r="AS743"/>
  <c r="AR743"/>
  <c r="AE743"/>
  <c r="AC743"/>
  <c r="Q743"/>
  <c r="P743"/>
  <c r="R743" s="1"/>
  <c r="AB743" s="1"/>
  <c r="O743"/>
  <c r="AX742"/>
  <c r="AY742" s="1"/>
  <c r="BA742" s="1"/>
  <c r="AS742"/>
  <c r="AR742"/>
  <c r="AE742"/>
  <c r="AC742"/>
  <c r="Q742"/>
  <c r="P742"/>
  <c r="R742" s="1"/>
  <c r="AB742" s="1"/>
  <c r="O742"/>
  <c r="AX741"/>
  <c r="AY741" s="1"/>
  <c r="BA741" s="1"/>
  <c r="AS741"/>
  <c r="AR741"/>
  <c r="AE741"/>
  <c r="AC741"/>
  <c r="Q741"/>
  <c r="P741"/>
  <c r="R741" s="1"/>
  <c r="AB741" s="1"/>
  <c r="O741"/>
  <c r="AX740"/>
  <c r="AY740" s="1"/>
  <c r="BA740" s="1"/>
  <c r="AS740"/>
  <c r="AR740"/>
  <c r="AE740"/>
  <c r="AC740"/>
  <c r="Q740"/>
  <c r="P740"/>
  <c r="R740" s="1"/>
  <c r="AB740" s="1"/>
  <c r="O740"/>
  <c r="AX739"/>
  <c r="AY739" s="1"/>
  <c r="BA739" s="1"/>
  <c r="AS739"/>
  <c r="AR739"/>
  <c r="AE739"/>
  <c r="AC739"/>
  <c r="Q739"/>
  <c r="P739"/>
  <c r="R739" s="1"/>
  <c r="AB739" s="1"/>
  <c r="O739"/>
  <c r="AX738"/>
  <c r="AY738" s="1"/>
  <c r="BA738" s="1"/>
  <c r="AS738"/>
  <c r="AR738"/>
  <c r="AE738"/>
  <c r="AC738"/>
  <c r="Q738"/>
  <c r="P738"/>
  <c r="R738" s="1"/>
  <c r="AB738" s="1"/>
  <c r="O738"/>
  <c r="AX737"/>
  <c r="AY737" s="1"/>
  <c r="BA737" s="1"/>
  <c r="AS737"/>
  <c r="AR737"/>
  <c r="AE737"/>
  <c r="AC737"/>
  <c r="Q737"/>
  <c r="P737"/>
  <c r="R737" s="1"/>
  <c r="AB737" s="1"/>
  <c r="O737"/>
  <c r="AX736"/>
  <c r="AY736" s="1"/>
  <c r="BA736" s="1"/>
  <c r="AS736"/>
  <c r="AR736"/>
  <c r="AE736"/>
  <c r="AC736"/>
  <c r="Q736"/>
  <c r="P736"/>
  <c r="R736" s="1"/>
  <c r="AB736" s="1"/>
  <c r="O736"/>
  <c r="AX735"/>
  <c r="AY735" s="1"/>
  <c r="BA735" s="1"/>
  <c r="AS735"/>
  <c r="AR735"/>
  <c r="AE735"/>
  <c r="AC735"/>
  <c r="Q735"/>
  <c r="P735"/>
  <c r="R735" s="1"/>
  <c r="AB735" s="1"/>
  <c r="O735"/>
  <c r="AX734"/>
  <c r="AY734" s="1"/>
  <c r="BA734" s="1"/>
  <c r="AS734"/>
  <c r="AR734"/>
  <c r="AE734"/>
  <c r="AC734"/>
  <c r="Q734"/>
  <c r="P734"/>
  <c r="R734" s="1"/>
  <c r="AB734" s="1"/>
  <c r="O734"/>
  <c r="AX733"/>
  <c r="AY733" s="1"/>
  <c r="BA733" s="1"/>
  <c r="AS733"/>
  <c r="AR733"/>
  <c r="AE733"/>
  <c r="AC733"/>
  <c r="Q733"/>
  <c r="P733"/>
  <c r="R733" s="1"/>
  <c r="AB733" s="1"/>
  <c r="O733"/>
  <c r="AX732"/>
  <c r="AY732" s="1"/>
  <c r="BA732" s="1"/>
  <c r="AS732"/>
  <c r="AR732"/>
  <c r="AE732"/>
  <c r="AC732"/>
  <c r="Q732"/>
  <c r="P732"/>
  <c r="R732" s="1"/>
  <c r="AB732" s="1"/>
  <c r="O732"/>
  <c r="AX731"/>
  <c r="AY731" s="1"/>
  <c r="BA731" s="1"/>
  <c r="AS731"/>
  <c r="AR731"/>
  <c r="AE731"/>
  <c r="AC731"/>
  <c r="Q731"/>
  <c r="P731"/>
  <c r="R731" s="1"/>
  <c r="AB731" s="1"/>
  <c r="O731"/>
  <c r="AX730"/>
  <c r="AY730" s="1"/>
  <c r="BA730" s="1"/>
  <c r="AS730"/>
  <c r="AR730"/>
  <c r="AE730"/>
  <c r="AC730"/>
  <c r="Q730"/>
  <c r="P730"/>
  <c r="R730" s="1"/>
  <c r="AB730" s="1"/>
  <c r="O730"/>
  <c r="AX729"/>
  <c r="AY729" s="1"/>
  <c r="BA729" s="1"/>
  <c r="AS729"/>
  <c r="AR729"/>
  <c r="AE729"/>
  <c r="AC729"/>
  <c r="Q729"/>
  <c r="P729"/>
  <c r="R729" s="1"/>
  <c r="AB729" s="1"/>
  <c r="O729"/>
  <c r="AX728"/>
  <c r="AY728" s="1"/>
  <c r="BA728" s="1"/>
  <c r="AS728"/>
  <c r="AR728"/>
  <c r="AE728"/>
  <c r="AC728"/>
  <c r="Q728"/>
  <c r="P728"/>
  <c r="R728" s="1"/>
  <c r="AB728" s="1"/>
  <c r="O728"/>
  <c r="AX727"/>
  <c r="AY727" s="1"/>
  <c r="BA727" s="1"/>
  <c r="AS727"/>
  <c r="AR727"/>
  <c r="AE727"/>
  <c r="AC727"/>
  <c r="Q727"/>
  <c r="P727"/>
  <c r="R727" s="1"/>
  <c r="AB727" s="1"/>
  <c r="O727"/>
  <c r="AX726"/>
  <c r="AY726" s="1"/>
  <c r="BA726" s="1"/>
  <c r="AS726"/>
  <c r="AR726"/>
  <c r="AE726"/>
  <c r="AC726"/>
  <c r="Q726"/>
  <c r="P726"/>
  <c r="R726" s="1"/>
  <c r="AB726" s="1"/>
  <c r="O726"/>
  <c r="AX725"/>
  <c r="AY725" s="1"/>
  <c r="BA725" s="1"/>
  <c r="AS725"/>
  <c r="AR725"/>
  <c r="AE725"/>
  <c r="AC725"/>
  <c r="Q725"/>
  <c r="P725"/>
  <c r="R725" s="1"/>
  <c r="AB725" s="1"/>
  <c r="O725"/>
  <c r="AX724"/>
  <c r="AY724" s="1"/>
  <c r="BA724" s="1"/>
  <c r="AS724"/>
  <c r="AR724"/>
  <c r="AE724"/>
  <c r="AC724"/>
  <c r="Q724"/>
  <c r="P724"/>
  <c r="R724" s="1"/>
  <c r="AB724" s="1"/>
  <c r="O724"/>
  <c r="AX723"/>
  <c r="AY723" s="1"/>
  <c r="BA723" s="1"/>
  <c r="AS723"/>
  <c r="AR723"/>
  <c r="AE723"/>
  <c r="AC723"/>
  <c r="Q723"/>
  <c r="P723"/>
  <c r="R723" s="1"/>
  <c r="AB723" s="1"/>
  <c r="O723"/>
  <c r="AX722"/>
  <c r="AY722" s="1"/>
  <c r="BA722" s="1"/>
  <c r="AS722"/>
  <c r="AR722"/>
  <c r="AE722"/>
  <c r="AC722"/>
  <c r="Q722"/>
  <c r="P722"/>
  <c r="R722" s="1"/>
  <c r="AB722" s="1"/>
  <c r="O722"/>
  <c r="AX721"/>
  <c r="AY721" s="1"/>
  <c r="BA721" s="1"/>
  <c r="AS721"/>
  <c r="AR721"/>
  <c r="AE721"/>
  <c r="AC721"/>
  <c r="Q721"/>
  <c r="P721"/>
  <c r="R721" s="1"/>
  <c r="AB721" s="1"/>
  <c r="O721"/>
  <c r="AX720"/>
  <c r="AY720" s="1"/>
  <c r="BA720" s="1"/>
  <c r="AS720"/>
  <c r="AR720"/>
  <c r="AE720"/>
  <c r="AC720"/>
  <c r="Q720"/>
  <c r="P720"/>
  <c r="R720" s="1"/>
  <c r="AB720" s="1"/>
  <c r="O720"/>
  <c r="AX719"/>
  <c r="AY719" s="1"/>
  <c r="BA719" s="1"/>
  <c r="AS719"/>
  <c r="AR719"/>
  <c r="AE719"/>
  <c r="AC719"/>
  <c r="Q719"/>
  <c r="P719"/>
  <c r="R719" s="1"/>
  <c r="AB719" s="1"/>
  <c r="O719"/>
  <c r="AX718"/>
  <c r="AY718" s="1"/>
  <c r="BA718" s="1"/>
  <c r="AS718"/>
  <c r="AR718"/>
  <c r="AE718"/>
  <c r="AC718"/>
  <c r="Q718"/>
  <c r="P718"/>
  <c r="R718" s="1"/>
  <c r="AB718" s="1"/>
  <c r="O718"/>
  <c r="AX717"/>
  <c r="AY717" s="1"/>
  <c r="BA717" s="1"/>
  <c r="AS717"/>
  <c r="AR717"/>
  <c r="AE717"/>
  <c r="AC717"/>
  <c r="Q717"/>
  <c r="P717"/>
  <c r="R717" s="1"/>
  <c r="AB717" s="1"/>
  <c r="O717"/>
  <c r="AX716"/>
  <c r="AY716" s="1"/>
  <c r="BA716" s="1"/>
  <c r="AS716"/>
  <c r="AR716"/>
  <c r="AE716"/>
  <c r="AC716"/>
  <c r="Q716"/>
  <c r="P716"/>
  <c r="R716" s="1"/>
  <c r="AB716" s="1"/>
  <c r="O716"/>
  <c r="AX715"/>
  <c r="AY715" s="1"/>
  <c r="BA715" s="1"/>
  <c r="AS715"/>
  <c r="AR715"/>
  <c r="AE715"/>
  <c r="AC715"/>
  <c r="Q715"/>
  <c r="P715"/>
  <c r="R715" s="1"/>
  <c r="AB715" s="1"/>
  <c r="O715"/>
  <c r="AX714"/>
  <c r="AY714" s="1"/>
  <c r="BA714" s="1"/>
  <c r="AS714"/>
  <c r="AR714"/>
  <c r="AE714"/>
  <c r="AC714"/>
  <c r="Q714"/>
  <c r="P714"/>
  <c r="R714" s="1"/>
  <c r="AB714" s="1"/>
  <c r="O714"/>
  <c r="AX713"/>
  <c r="AY713" s="1"/>
  <c r="BA713" s="1"/>
  <c r="AS713"/>
  <c r="AR713"/>
  <c r="AE713"/>
  <c r="AC713"/>
  <c r="Q713"/>
  <c r="P713"/>
  <c r="R713" s="1"/>
  <c r="AB713" s="1"/>
  <c r="O713"/>
  <c r="AX712"/>
  <c r="AY712" s="1"/>
  <c r="BA712" s="1"/>
  <c r="AS712"/>
  <c r="AR712"/>
  <c r="AE712"/>
  <c r="AC712"/>
  <c r="Q712"/>
  <c r="P712"/>
  <c r="R712" s="1"/>
  <c r="AB712" s="1"/>
  <c r="O712"/>
  <c r="AX711"/>
  <c r="AY711" s="1"/>
  <c r="BA711" s="1"/>
  <c r="AS711"/>
  <c r="AR711"/>
  <c r="AE711"/>
  <c r="AC711"/>
  <c r="Q711"/>
  <c r="P711"/>
  <c r="R711" s="1"/>
  <c r="AB711" s="1"/>
  <c r="O711"/>
  <c r="AX710"/>
  <c r="AY710" s="1"/>
  <c r="BA710" s="1"/>
  <c r="AS710"/>
  <c r="AR710"/>
  <c r="AE710"/>
  <c r="AC710"/>
  <c r="Q710"/>
  <c r="P710"/>
  <c r="R710" s="1"/>
  <c r="AB710" s="1"/>
  <c r="O710"/>
  <c r="AX709"/>
  <c r="AY709" s="1"/>
  <c r="BA709" s="1"/>
  <c r="AS709"/>
  <c r="AR709"/>
  <c r="AE709"/>
  <c r="AC709"/>
  <c r="Q709"/>
  <c r="P709"/>
  <c r="R709" s="1"/>
  <c r="AB709" s="1"/>
  <c r="O709"/>
  <c r="AX708"/>
  <c r="AY708" s="1"/>
  <c r="BA708" s="1"/>
  <c r="AS708"/>
  <c r="AR708"/>
  <c r="AE708"/>
  <c r="AC708"/>
  <c r="Q708"/>
  <c r="P708"/>
  <c r="R708" s="1"/>
  <c r="AB708" s="1"/>
  <c r="O708"/>
  <c r="AX707"/>
  <c r="AY707" s="1"/>
  <c r="BA707" s="1"/>
  <c r="AS707"/>
  <c r="AR707"/>
  <c r="AE707"/>
  <c r="AC707"/>
  <c r="Q707"/>
  <c r="P707"/>
  <c r="R707" s="1"/>
  <c r="AB707" s="1"/>
  <c r="O707"/>
  <c r="AX706"/>
  <c r="AY706" s="1"/>
  <c r="BA706" s="1"/>
  <c r="AS706"/>
  <c r="AR706"/>
  <c r="AE706"/>
  <c r="AC706"/>
  <c r="Q706"/>
  <c r="P706"/>
  <c r="R706" s="1"/>
  <c r="AB706" s="1"/>
  <c r="O706"/>
  <c r="AX705"/>
  <c r="AY705" s="1"/>
  <c r="BA705" s="1"/>
  <c r="AS705"/>
  <c r="AR705"/>
  <c r="AE705"/>
  <c r="AC705"/>
  <c r="Q705"/>
  <c r="P705"/>
  <c r="R705" s="1"/>
  <c r="AB705" s="1"/>
  <c r="O705"/>
  <c r="AX704"/>
  <c r="AY704" s="1"/>
  <c r="BA704" s="1"/>
  <c r="AS704"/>
  <c r="AR704"/>
  <c r="AE704"/>
  <c r="AC704"/>
  <c r="Q704"/>
  <c r="P704"/>
  <c r="R704" s="1"/>
  <c r="AB704" s="1"/>
  <c r="O704"/>
  <c r="AX703"/>
  <c r="AY703" s="1"/>
  <c r="BA703" s="1"/>
  <c r="AS703"/>
  <c r="AR703"/>
  <c r="AE703"/>
  <c r="AC703"/>
  <c r="Q703"/>
  <c r="P703"/>
  <c r="R703" s="1"/>
  <c r="AB703" s="1"/>
  <c r="O703"/>
  <c r="AX702"/>
  <c r="AY702" s="1"/>
  <c r="BA702" s="1"/>
  <c r="AS702"/>
  <c r="AR702"/>
  <c r="AE702"/>
  <c r="AC702"/>
  <c r="Q702"/>
  <c r="P702"/>
  <c r="R702" s="1"/>
  <c r="AB702" s="1"/>
  <c r="O702"/>
  <c r="AX701"/>
  <c r="AY701" s="1"/>
  <c r="BA701" s="1"/>
  <c r="AS701"/>
  <c r="AR701"/>
  <c r="AE701"/>
  <c r="AC701"/>
  <c r="Q701"/>
  <c r="P701"/>
  <c r="R701" s="1"/>
  <c r="AB701" s="1"/>
  <c r="O701"/>
  <c r="AX700"/>
  <c r="AY700" s="1"/>
  <c r="BA700" s="1"/>
  <c r="AS700"/>
  <c r="AR700"/>
  <c r="AE700"/>
  <c r="AC700"/>
  <c r="Q700"/>
  <c r="P700"/>
  <c r="R700" s="1"/>
  <c r="AB700" s="1"/>
  <c r="O700"/>
  <c r="AX699"/>
  <c r="AY699" s="1"/>
  <c r="BA699" s="1"/>
  <c r="AS699"/>
  <c r="AR699"/>
  <c r="AE699"/>
  <c r="AC699"/>
  <c r="Q699"/>
  <c r="P699"/>
  <c r="R699" s="1"/>
  <c r="AB699" s="1"/>
  <c r="O699"/>
  <c r="AX698"/>
  <c r="AY698" s="1"/>
  <c r="BA698" s="1"/>
  <c r="AS698"/>
  <c r="AR698"/>
  <c r="AE698"/>
  <c r="AC698"/>
  <c r="Q698"/>
  <c r="P698"/>
  <c r="R698" s="1"/>
  <c r="AB698" s="1"/>
  <c r="O698"/>
  <c r="AX697"/>
  <c r="AY697" s="1"/>
  <c r="BA697" s="1"/>
  <c r="AS697"/>
  <c r="AR697"/>
  <c r="AE697"/>
  <c r="AC697"/>
  <c r="Q697"/>
  <c r="P697"/>
  <c r="R697" s="1"/>
  <c r="AB697" s="1"/>
  <c r="O697"/>
  <c r="AX696"/>
  <c r="AY696" s="1"/>
  <c r="BA696" s="1"/>
  <c r="AS696"/>
  <c r="AR696"/>
  <c r="AE696"/>
  <c r="AC696"/>
  <c r="Q696"/>
  <c r="P696"/>
  <c r="R696" s="1"/>
  <c r="AB696" s="1"/>
  <c r="O696"/>
  <c r="AX695"/>
  <c r="AY695" s="1"/>
  <c r="BA695" s="1"/>
  <c r="AS695"/>
  <c r="AR695"/>
  <c r="AE695"/>
  <c r="AC695"/>
  <c r="Q695"/>
  <c r="P695"/>
  <c r="R695" s="1"/>
  <c r="AB695" s="1"/>
  <c r="O695"/>
  <c r="AX694"/>
  <c r="AY694" s="1"/>
  <c r="BA694" s="1"/>
  <c r="AS694"/>
  <c r="AR694"/>
  <c r="AE694"/>
  <c r="AC694"/>
  <c r="Q694"/>
  <c r="P694"/>
  <c r="R694" s="1"/>
  <c r="AB694" s="1"/>
  <c r="O694"/>
  <c r="AX693"/>
  <c r="AY693" s="1"/>
  <c r="BA693" s="1"/>
  <c r="AS693"/>
  <c r="AR693"/>
  <c r="AE693"/>
  <c r="AC693"/>
  <c r="Q693"/>
  <c r="P693"/>
  <c r="R693" s="1"/>
  <c r="AB693" s="1"/>
  <c r="O693"/>
  <c r="AX692"/>
  <c r="AY692" s="1"/>
  <c r="BA692" s="1"/>
  <c r="AS692"/>
  <c r="AR692"/>
  <c r="AE692"/>
  <c r="AC692"/>
  <c r="Q692"/>
  <c r="P692"/>
  <c r="R692" s="1"/>
  <c r="AB692" s="1"/>
  <c r="O692"/>
  <c r="AX691"/>
  <c r="AY691" s="1"/>
  <c r="BA691" s="1"/>
  <c r="AS691"/>
  <c r="AR691"/>
  <c r="AE691"/>
  <c r="AC691"/>
  <c r="Q691"/>
  <c r="P691"/>
  <c r="R691" s="1"/>
  <c r="AB691" s="1"/>
  <c r="O691"/>
  <c r="AX690"/>
  <c r="AY690" s="1"/>
  <c r="BA690" s="1"/>
  <c r="AS690"/>
  <c r="AR690"/>
  <c r="AE690"/>
  <c r="AC690"/>
  <c r="Q690"/>
  <c r="P690"/>
  <c r="R690" s="1"/>
  <c r="AB690" s="1"/>
  <c r="O690"/>
  <c r="AX689"/>
  <c r="AX750" s="1"/>
  <c r="AS689"/>
  <c r="AS750" s="1"/>
  <c r="AR689"/>
  <c r="AR750" s="1"/>
  <c r="AE689"/>
  <c r="AC689"/>
  <c r="AC750" s="1"/>
  <c r="Q689"/>
  <c r="Q750" s="1"/>
  <c r="P689"/>
  <c r="P750" s="1"/>
  <c r="O689"/>
  <c r="O750" s="1"/>
  <c r="AF688"/>
  <c r="E688"/>
  <c r="BD687"/>
  <c r="BC687"/>
  <c r="BC688" s="1"/>
  <c r="AM1104" s="1"/>
  <c r="AM1106" s="1"/>
  <c r="BB687"/>
  <c r="AZ687"/>
  <c r="AW687"/>
  <c r="AW688" s="1"/>
  <c r="AG1104" s="1"/>
  <c r="AG1106" s="1"/>
  <c r="AV687"/>
  <c r="AU687"/>
  <c r="AU688" s="1"/>
  <c r="AE1104" s="1"/>
  <c r="AE1106" s="1"/>
  <c r="AT687"/>
  <c r="AQ687"/>
  <c r="AQ688" s="1"/>
  <c r="AA1104" s="1"/>
  <c r="AA1106" s="1"/>
  <c r="AP687"/>
  <c r="AO687"/>
  <c r="AO688" s="1"/>
  <c r="Y1104" s="1"/>
  <c r="Y1106" s="1"/>
  <c r="AN687"/>
  <c r="AM687"/>
  <c r="AM688" s="1"/>
  <c r="W1104" s="1"/>
  <c r="W1106" s="1"/>
  <c r="AL687"/>
  <c r="AK687"/>
  <c r="AK688" s="1"/>
  <c r="U1104" s="1"/>
  <c r="U1106" s="1"/>
  <c r="AJ687"/>
  <c r="AI687"/>
  <c r="AI688" s="1"/>
  <c r="S1104" s="1"/>
  <c r="S1106" s="1"/>
  <c r="AH687"/>
  <c r="AG687"/>
  <c r="AG688" s="1"/>
  <c r="Q1104" s="1"/>
  <c r="Q1106" s="1"/>
  <c r="AD687"/>
  <c r="AE687" s="1"/>
  <c r="AA687"/>
  <c r="AA688" s="1"/>
  <c r="K1104" s="1"/>
  <c r="K1106" s="1"/>
  <c r="Z687"/>
  <c r="Z688" s="1"/>
  <c r="J1104" s="1"/>
  <c r="J1106" s="1"/>
  <c r="Y687"/>
  <c r="Y688" s="1"/>
  <c r="X687"/>
  <c r="X688" s="1"/>
  <c r="W687"/>
  <c r="W688" s="1"/>
  <c r="V687"/>
  <c r="V688" s="1"/>
  <c r="U687"/>
  <c r="U688" s="1"/>
  <c r="T687"/>
  <c r="T688" s="1"/>
  <c r="S687"/>
  <c r="S688" s="1"/>
  <c r="I1104" s="1"/>
  <c r="I1106" s="1"/>
  <c r="N687"/>
  <c r="N688" s="1"/>
  <c r="M687"/>
  <c r="M688" s="1"/>
  <c r="L687"/>
  <c r="L688" s="1"/>
  <c r="K687"/>
  <c r="K688" s="1"/>
  <c r="J687"/>
  <c r="J688" s="1"/>
  <c r="I687"/>
  <c r="I688" s="1"/>
  <c r="H687"/>
  <c r="H688" s="1"/>
  <c r="G1104" s="1"/>
  <c r="G1106" s="1"/>
  <c r="G687"/>
  <c r="G688" s="1"/>
  <c r="F1104" s="1"/>
  <c r="F1106" s="1"/>
  <c r="AX686"/>
  <c r="AY686" s="1"/>
  <c r="BA686" s="1"/>
  <c r="AS686"/>
  <c r="AR686"/>
  <c r="AE686"/>
  <c r="AC686"/>
  <c r="Q686"/>
  <c r="P686"/>
  <c r="R686" s="1"/>
  <c r="AB686" s="1"/>
  <c r="O686"/>
  <c r="AX685"/>
  <c r="AY685" s="1"/>
  <c r="BA685" s="1"/>
  <c r="AS685"/>
  <c r="AR685"/>
  <c r="AE685"/>
  <c r="AC685"/>
  <c r="Q685"/>
  <c r="P685"/>
  <c r="R685" s="1"/>
  <c r="AB685" s="1"/>
  <c r="O685"/>
  <c r="AX684"/>
  <c r="AY684" s="1"/>
  <c r="BA684" s="1"/>
  <c r="AS684"/>
  <c r="AR684"/>
  <c r="AE684"/>
  <c r="AC684"/>
  <c r="Q684"/>
  <c r="P684"/>
  <c r="R684" s="1"/>
  <c r="AB684" s="1"/>
  <c r="O684"/>
  <c r="AX683"/>
  <c r="AY683" s="1"/>
  <c r="BA683" s="1"/>
  <c r="AS683"/>
  <c r="AR683"/>
  <c r="AE683"/>
  <c r="AC683"/>
  <c r="Q683"/>
  <c r="P683"/>
  <c r="R683" s="1"/>
  <c r="AB683" s="1"/>
  <c r="O683"/>
  <c r="AX682"/>
  <c r="AY682" s="1"/>
  <c r="BA682" s="1"/>
  <c r="AS682"/>
  <c r="AR682"/>
  <c r="AE682"/>
  <c r="AC682"/>
  <c r="Q682"/>
  <c r="P682"/>
  <c r="R682" s="1"/>
  <c r="AB682" s="1"/>
  <c r="O682"/>
  <c r="AX681"/>
  <c r="AY681" s="1"/>
  <c r="BA681" s="1"/>
  <c r="AS681"/>
  <c r="AR681"/>
  <c r="AE681"/>
  <c r="AC681"/>
  <c r="Q681"/>
  <c r="P681"/>
  <c r="R681" s="1"/>
  <c r="AB681" s="1"/>
  <c r="O681"/>
  <c r="AX680"/>
  <c r="AY680" s="1"/>
  <c r="BA680" s="1"/>
  <c r="AS680"/>
  <c r="AR680"/>
  <c r="AE680"/>
  <c r="AC680"/>
  <c r="Q680"/>
  <c r="P680"/>
  <c r="R680" s="1"/>
  <c r="AB680" s="1"/>
  <c r="O680"/>
  <c r="AX679"/>
  <c r="AY679" s="1"/>
  <c r="BA679" s="1"/>
  <c r="AS679"/>
  <c r="AR679"/>
  <c r="AE679"/>
  <c r="AC679"/>
  <c r="Q679"/>
  <c r="P679"/>
  <c r="R679" s="1"/>
  <c r="AB679" s="1"/>
  <c r="O679"/>
  <c r="AX678"/>
  <c r="AY678" s="1"/>
  <c r="BA678" s="1"/>
  <c r="AS678"/>
  <c r="AR678"/>
  <c r="AE678"/>
  <c r="AC678"/>
  <c r="Q678"/>
  <c r="P678"/>
  <c r="R678" s="1"/>
  <c r="AB678" s="1"/>
  <c r="O678"/>
  <c r="AX677"/>
  <c r="AY677" s="1"/>
  <c r="BA677" s="1"/>
  <c r="AS677"/>
  <c r="AR677"/>
  <c r="AE677"/>
  <c r="AC677"/>
  <c r="Q677"/>
  <c r="P677"/>
  <c r="R677" s="1"/>
  <c r="AB677" s="1"/>
  <c r="O677"/>
  <c r="AX676"/>
  <c r="AY676" s="1"/>
  <c r="BA676" s="1"/>
  <c r="AS676"/>
  <c r="AR676"/>
  <c r="AE676"/>
  <c r="AC676"/>
  <c r="Q676"/>
  <c r="P676"/>
  <c r="R676" s="1"/>
  <c r="AB676" s="1"/>
  <c r="O676"/>
  <c r="AX675"/>
  <c r="AY675" s="1"/>
  <c r="BA675" s="1"/>
  <c r="AS675"/>
  <c r="AR675"/>
  <c r="AE675"/>
  <c r="AC675"/>
  <c r="Q675"/>
  <c r="P675"/>
  <c r="R675" s="1"/>
  <c r="AB675" s="1"/>
  <c r="O675"/>
  <c r="AX674"/>
  <c r="AY674" s="1"/>
  <c r="BA674" s="1"/>
  <c r="AS674"/>
  <c r="AR674"/>
  <c r="AE674"/>
  <c r="AC674"/>
  <c r="Q674"/>
  <c r="P674"/>
  <c r="R674" s="1"/>
  <c r="AB674" s="1"/>
  <c r="O674"/>
  <c r="AX673"/>
  <c r="AY673" s="1"/>
  <c r="BA673" s="1"/>
  <c r="AS673"/>
  <c r="AR673"/>
  <c r="AE673"/>
  <c r="AC673"/>
  <c r="Q673"/>
  <c r="P673"/>
  <c r="R673" s="1"/>
  <c r="AB673" s="1"/>
  <c r="O673"/>
  <c r="AX672"/>
  <c r="AY672" s="1"/>
  <c r="BA672" s="1"/>
  <c r="AS672"/>
  <c r="AR672"/>
  <c r="AE672"/>
  <c r="AC672"/>
  <c r="Q672"/>
  <c r="P672"/>
  <c r="R672" s="1"/>
  <c r="AB672" s="1"/>
  <c r="O672"/>
  <c r="AX671"/>
  <c r="AY671" s="1"/>
  <c r="BA671" s="1"/>
  <c r="AS671"/>
  <c r="AR671"/>
  <c r="AE671"/>
  <c r="AC671"/>
  <c r="Q671"/>
  <c r="P671"/>
  <c r="R671" s="1"/>
  <c r="AB671" s="1"/>
  <c r="O671"/>
  <c r="AX670"/>
  <c r="AY670" s="1"/>
  <c r="BA670" s="1"/>
  <c r="AS670"/>
  <c r="AR670"/>
  <c r="AE670"/>
  <c r="AC670"/>
  <c r="Q670"/>
  <c r="P670"/>
  <c r="R670" s="1"/>
  <c r="AB670" s="1"/>
  <c r="O670"/>
  <c r="AX669"/>
  <c r="AY669" s="1"/>
  <c r="BA669" s="1"/>
  <c r="AS669"/>
  <c r="AR669"/>
  <c r="AE669"/>
  <c r="AC669"/>
  <c r="Q669"/>
  <c r="P669"/>
  <c r="R669" s="1"/>
  <c r="AB669" s="1"/>
  <c r="O669"/>
  <c r="AX668"/>
  <c r="AY668" s="1"/>
  <c r="BA668" s="1"/>
  <c r="AS668"/>
  <c r="AR668"/>
  <c r="AE668"/>
  <c r="AC668"/>
  <c r="Q668"/>
  <c r="P668"/>
  <c r="R668" s="1"/>
  <c r="AB668" s="1"/>
  <c r="O668"/>
  <c r="AX667"/>
  <c r="AY667" s="1"/>
  <c r="BA667" s="1"/>
  <c r="AS667"/>
  <c r="AR667"/>
  <c r="AE667"/>
  <c r="AC667"/>
  <c r="Q667"/>
  <c r="P667"/>
  <c r="R667" s="1"/>
  <c r="AB667" s="1"/>
  <c r="O667"/>
  <c r="AX666"/>
  <c r="AY666" s="1"/>
  <c r="BA666" s="1"/>
  <c r="AS666"/>
  <c r="AR666"/>
  <c r="AE666"/>
  <c r="AC666"/>
  <c r="Q666"/>
  <c r="P666"/>
  <c r="R666" s="1"/>
  <c r="AB666" s="1"/>
  <c r="O666"/>
  <c r="AX665"/>
  <c r="AY665" s="1"/>
  <c r="BA665" s="1"/>
  <c r="AS665"/>
  <c r="AR665"/>
  <c r="AE665"/>
  <c r="AC665"/>
  <c r="Q665"/>
  <c r="P665"/>
  <c r="R665" s="1"/>
  <c r="AB665" s="1"/>
  <c r="O665"/>
  <c r="AX664"/>
  <c r="AY664" s="1"/>
  <c r="BA664" s="1"/>
  <c r="AS664"/>
  <c r="AR664"/>
  <c r="AE664"/>
  <c r="AC664"/>
  <c r="Q664"/>
  <c r="P664"/>
  <c r="R664" s="1"/>
  <c r="AB664" s="1"/>
  <c r="O664"/>
  <c r="AX663"/>
  <c r="AY663" s="1"/>
  <c r="BA663" s="1"/>
  <c r="AS663"/>
  <c r="AR663"/>
  <c r="AE663"/>
  <c r="AC663"/>
  <c r="Q663"/>
  <c r="P663"/>
  <c r="R663" s="1"/>
  <c r="AB663" s="1"/>
  <c r="O663"/>
  <c r="AX662"/>
  <c r="AY662" s="1"/>
  <c r="BA662" s="1"/>
  <c r="AS662"/>
  <c r="AR662"/>
  <c r="AE662"/>
  <c r="AC662"/>
  <c r="Q662"/>
  <c r="P662"/>
  <c r="R662" s="1"/>
  <c r="AB662" s="1"/>
  <c r="O662"/>
  <c r="AX661"/>
  <c r="AY661" s="1"/>
  <c r="BA661" s="1"/>
  <c r="AS661"/>
  <c r="AR661"/>
  <c r="AE661"/>
  <c r="AC661"/>
  <c r="Q661"/>
  <c r="P661"/>
  <c r="R661" s="1"/>
  <c r="AB661" s="1"/>
  <c r="O661"/>
  <c r="AX660"/>
  <c r="AY660" s="1"/>
  <c r="BA660" s="1"/>
  <c r="AS660"/>
  <c r="AR660"/>
  <c r="AE660"/>
  <c r="AC660"/>
  <c r="Q660"/>
  <c r="P660"/>
  <c r="R660" s="1"/>
  <c r="AB660" s="1"/>
  <c r="O660"/>
  <c r="AX659"/>
  <c r="AY659" s="1"/>
  <c r="BA659" s="1"/>
  <c r="AS659"/>
  <c r="AR659"/>
  <c r="AE659"/>
  <c r="AC659"/>
  <c r="Q659"/>
  <c r="P659"/>
  <c r="R659" s="1"/>
  <c r="AB659" s="1"/>
  <c r="O659"/>
  <c r="AX658"/>
  <c r="AY658" s="1"/>
  <c r="BA658" s="1"/>
  <c r="AS658"/>
  <c r="AR658"/>
  <c r="AE658"/>
  <c r="AC658"/>
  <c r="Q658"/>
  <c r="P658"/>
  <c r="R658" s="1"/>
  <c r="AB658" s="1"/>
  <c r="O658"/>
  <c r="AX657"/>
  <c r="AY657" s="1"/>
  <c r="BA657" s="1"/>
  <c r="AS657"/>
  <c r="AR657"/>
  <c r="AE657"/>
  <c r="AC657"/>
  <c r="Q657"/>
  <c r="P657"/>
  <c r="R657" s="1"/>
  <c r="AB657" s="1"/>
  <c r="O657"/>
  <c r="AX656"/>
  <c r="AY656" s="1"/>
  <c r="BA656" s="1"/>
  <c r="AS656"/>
  <c r="AR656"/>
  <c r="AE656"/>
  <c r="AC656"/>
  <c r="Q656"/>
  <c r="P656"/>
  <c r="R656" s="1"/>
  <c r="AB656" s="1"/>
  <c r="O656"/>
  <c r="AX655"/>
  <c r="AY655" s="1"/>
  <c r="BA655" s="1"/>
  <c r="AS655"/>
  <c r="AR655"/>
  <c r="AE655"/>
  <c r="AC655"/>
  <c r="Q655"/>
  <c r="P655"/>
  <c r="R655" s="1"/>
  <c r="AB655" s="1"/>
  <c r="O655"/>
  <c r="AX654"/>
  <c r="AY654" s="1"/>
  <c r="BA654" s="1"/>
  <c r="AS654"/>
  <c r="AR654"/>
  <c r="AE654"/>
  <c r="AC654"/>
  <c r="Q654"/>
  <c r="P654"/>
  <c r="R654" s="1"/>
  <c r="AB654" s="1"/>
  <c r="O654"/>
  <c r="AX653"/>
  <c r="AY653" s="1"/>
  <c r="BA653" s="1"/>
  <c r="AS653"/>
  <c r="AR653"/>
  <c r="AE653"/>
  <c r="AC653"/>
  <c r="Q653"/>
  <c r="P653"/>
  <c r="R653" s="1"/>
  <c r="AB653" s="1"/>
  <c r="O653"/>
  <c r="AX652"/>
  <c r="AY652" s="1"/>
  <c r="BA652" s="1"/>
  <c r="AS652"/>
  <c r="AR652"/>
  <c r="AE652"/>
  <c r="AC652"/>
  <c r="Q652"/>
  <c r="P652"/>
  <c r="R652" s="1"/>
  <c r="AB652" s="1"/>
  <c r="O652"/>
  <c r="AX651"/>
  <c r="AY651" s="1"/>
  <c r="BA651" s="1"/>
  <c r="AS651"/>
  <c r="AR651"/>
  <c r="AE651"/>
  <c r="AC651"/>
  <c r="Q651"/>
  <c r="P651"/>
  <c r="R651" s="1"/>
  <c r="AB651" s="1"/>
  <c r="O651"/>
  <c r="AX650"/>
  <c r="AY650" s="1"/>
  <c r="BA650" s="1"/>
  <c r="AS650"/>
  <c r="AR650"/>
  <c r="AE650"/>
  <c r="AC650"/>
  <c r="Q650"/>
  <c r="P650"/>
  <c r="R650" s="1"/>
  <c r="AB650" s="1"/>
  <c r="O650"/>
  <c r="AX649"/>
  <c r="AY649" s="1"/>
  <c r="BA649" s="1"/>
  <c r="AS649"/>
  <c r="AR649"/>
  <c r="AE649"/>
  <c r="AC649"/>
  <c r="Q649"/>
  <c r="P649"/>
  <c r="R649" s="1"/>
  <c r="AB649" s="1"/>
  <c r="O649"/>
  <c r="AX648"/>
  <c r="AY648" s="1"/>
  <c r="BA648" s="1"/>
  <c r="AS648"/>
  <c r="AR648"/>
  <c r="AE648"/>
  <c r="AC648"/>
  <c r="Q648"/>
  <c r="P648"/>
  <c r="R648" s="1"/>
  <c r="AB648" s="1"/>
  <c r="O648"/>
  <c r="AX647"/>
  <c r="AY647" s="1"/>
  <c r="BA647" s="1"/>
  <c r="AS647"/>
  <c r="AR647"/>
  <c r="AE647"/>
  <c r="AC647"/>
  <c r="Q647"/>
  <c r="P647"/>
  <c r="R647" s="1"/>
  <c r="AB647" s="1"/>
  <c r="O647"/>
  <c r="AX646"/>
  <c r="AY646" s="1"/>
  <c r="BA646" s="1"/>
  <c r="AS646"/>
  <c r="AR646"/>
  <c r="AE646"/>
  <c r="AC646"/>
  <c r="Q646"/>
  <c r="P646"/>
  <c r="R646" s="1"/>
  <c r="AB646" s="1"/>
  <c r="O646"/>
  <c r="AX645"/>
  <c r="AY645" s="1"/>
  <c r="BA645" s="1"/>
  <c r="AS645"/>
  <c r="AR645"/>
  <c r="AE645"/>
  <c r="AC645"/>
  <c r="Q645"/>
  <c r="P645"/>
  <c r="R645" s="1"/>
  <c r="AB645" s="1"/>
  <c r="O645"/>
  <c r="AX644"/>
  <c r="AY644" s="1"/>
  <c r="BA644" s="1"/>
  <c r="AS644"/>
  <c r="AR644"/>
  <c r="AE644"/>
  <c r="AC644"/>
  <c r="Q644"/>
  <c r="P644"/>
  <c r="R644" s="1"/>
  <c r="AB644" s="1"/>
  <c r="O644"/>
  <c r="AX643"/>
  <c r="AY643" s="1"/>
  <c r="BA643" s="1"/>
  <c r="AS643"/>
  <c r="AR643"/>
  <c r="AE643"/>
  <c r="AC643"/>
  <c r="Q643"/>
  <c r="P643"/>
  <c r="R643" s="1"/>
  <c r="AB643" s="1"/>
  <c r="O643"/>
  <c r="AX642"/>
  <c r="AY642" s="1"/>
  <c r="BA642" s="1"/>
  <c r="AS642"/>
  <c r="AR642"/>
  <c r="AE642"/>
  <c r="AC642"/>
  <c r="Q642"/>
  <c r="P642"/>
  <c r="R642" s="1"/>
  <c r="AB642" s="1"/>
  <c r="O642"/>
  <c r="AX641"/>
  <c r="AY641" s="1"/>
  <c r="BA641" s="1"/>
  <c r="AS641"/>
  <c r="AR641"/>
  <c r="AE641"/>
  <c r="AC641"/>
  <c r="Q641"/>
  <c r="P641"/>
  <c r="R641" s="1"/>
  <c r="AB641" s="1"/>
  <c r="O641"/>
  <c r="AX640"/>
  <c r="AY640" s="1"/>
  <c r="BA640" s="1"/>
  <c r="AS640"/>
  <c r="AR640"/>
  <c r="AE640"/>
  <c r="AC640"/>
  <c r="Q640"/>
  <c r="P640"/>
  <c r="R640" s="1"/>
  <c r="AB640" s="1"/>
  <c r="O640"/>
  <c r="AX639"/>
  <c r="AY639" s="1"/>
  <c r="BA639" s="1"/>
  <c r="AS639"/>
  <c r="AR639"/>
  <c r="AE639"/>
  <c r="AC639"/>
  <c r="Q639"/>
  <c r="P639"/>
  <c r="R639" s="1"/>
  <c r="AB639" s="1"/>
  <c r="O639"/>
  <c r="AX638"/>
  <c r="AY638" s="1"/>
  <c r="BA638" s="1"/>
  <c r="AS638"/>
  <c r="AR638"/>
  <c r="AE638"/>
  <c r="AC638"/>
  <c r="Q638"/>
  <c r="P638"/>
  <c r="R638" s="1"/>
  <c r="AB638" s="1"/>
  <c r="O638"/>
  <c r="AX637"/>
  <c r="AY637" s="1"/>
  <c r="BA637" s="1"/>
  <c r="AS637"/>
  <c r="AR637"/>
  <c r="AE637"/>
  <c r="AC637"/>
  <c r="Q637"/>
  <c r="P637"/>
  <c r="R637" s="1"/>
  <c r="AB637" s="1"/>
  <c r="O637"/>
  <c r="AX636"/>
  <c r="AY636" s="1"/>
  <c r="BA636" s="1"/>
  <c r="AS636"/>
  <c r="AR636"/>
  <c r="AE636"/>
  <c r="AC636"/>
  <c r="Q636"/>
  <c r="P636"/>
  <c r="R636" s="1"/>
  <c r="AB636" s="1"/>
  <c r="O636"/>
  <c r="AX635"/>
  <c r="AY635" s="1"/>
  <c r="BA635" s="1"/>
  <c r="AS635"/>
  <c r="AR635"/>
  <c r="AE635"/>
  <c r="AC635"/>
  <c r="Q635"/>
  <c r="P635"/>
  <c r="R635" s="1"/>
  <c r="AB635" s="1"/>
  <c r="O635"/>
  <c r="AX634"/>
  <c r="AY634" s="1"/>
  <c r="BA634" s="1"/>
  <c r="AS634"/>
  <c r="AR634"/>
  <c r="AE634"/>
  <c r="AC634"/>
  <c r="Q634"/>
  <c r="P634"/>
  <c r="R634" s="1"/>
  <c r="AB634" s="1"/>
  <c r="O634"/>
  <c r="AX633"/>
  <c r="AY633" s="1"/>
  <c r="BA633" s="1"/>
  <c r="AS633"/>
  <c r="AR633"/>
  <c r="AE633"/>
  <c r="AC633"/>
  <c r="Q633"/>
  <c r="P633"/>
  <c r="R633" s="1"/>
  <c r="AB633" s="1"/>
  <c r="O633"/>
  <c r="AX632"/>
  <c r="AY632" s="1"/>
  <c r="BA632" s="1"/>
  <c r="AS632"/>
  <c r="AR632"/>
  <c r="AE632"/>
  <c r="AC632"/>
  <c r="Q632"/>
  <c r="P632"/>
  <c r="R632" s="1"/>
  <c r="AB632" s="1"/>
  <c r="O632"/>
  <c r="AX631"/>
  <c r="AY631" s="1"/>
  <c r="BA631" s="1"/>
  <c r="AS631"/>
  <c r="AR631"/>
  <c r="AE631"/>
  <c r="AC631"/>
  <c r="Q631"/>
  <c r="P631"/>
  <c r="R631" s="1"/>
  <c r="AB631" s="1"/>
  <c r="O631"/>
  <c r="AX630"/>
  <c r="AY630" s="1"/>
  <c r="BA630" s="1"/>
  <c r="AS630"/>
  <c r="AR630"/>
  <c r="AE630"/>
  <c r="AC630"/>
  <c r="Q630"/>
  <c r="P630"/>
  <c r="R630" s="1"/>
  <c r="AB630" s="1"/>
  <c r="O630"/>
  <c r="AX629"/>
  <c r="AY629" s="1"/>
  <c r="BA629" s="1"/>
  <c r="AS629"/>
  <c r="AR629"/>
  <c r="AE629"/>
  <c r="AC629"/>
  <c r="Q629"/>
  <c r="P629"/>
  <c r="R629" s="1"/>
  <c r="AB629" s="1"/>
  <c r="O629"/>
  <c r="AX628"/>
  <c r="AY628" s="1"/>
  <c r="BA628" s="1"/>
  <c r="AS628"/>
  <c r="AR628"/>
  <c r="AE628"/>
  <c r="AC628"/>
  <c r="Q628"/>
  <c r="P628"/>
  <c r="R628" s="1"/>
  <c r="AB628" s="1"/>
  <c r="O628"/>
  <c r="AX627"/>
  <c r="AY627" s="1"/>
  <c r="BA627" s="1"/>
  <c r="AS627"/>
  <c r="AR627"/>
  <c r="AE627"/>
  <c r="AC627"/>
  <c r="Q627"/>
  <c r="P627"/>
  <c r="R627" s="1"/>
  <c r="AB627" s="1"/>
  <c r="O627"/>
  <c r="AX626"/>
  <c r="AY626" s="1"/>
  <c r="BA626" s="1"/>
  <c r="AS626"/>
  <c r="AR626"/>
  <c r="AE626"/>
  <c r="AC626"/>
  <c r="Q626"/>
  <c r="P626"/>
  <c r="R626" s="1"/>
  <c r="AB626" s="1"/>
  <c r="O626"/>
  <c r="AX625"/>
  <c r="AY625" s="1"/>
  <c r="BA625" s="1"/>
  <c r="AS625"/>
  <c r="AR625"/>
  <c r="AE625"/>
  <c r="AC625"/>
  <c r="Q625"/>
  <c r="P625"/>
  <c r="R625" s="1"/>
  <c r="AB625" s="1"/>
  <c r="O625"/>
  <c r="AX624"/>
  <c r="AY624" s="1"/>
  <c r="BA624" s="1"/>
  <c r="AS624"/>
  <c r="AR624"/>
  <c r="AE624"/>
  <c r="AC624"/>
  <c r="Q624"/>
  <c r="P624"/>
  <c r="R624" s="1"/>
  <c r="AB624" s="1"/>
  <c r="O624"/>
  <c r="AX623"/>
  <c r="AY623" s="1"/>
  <c r="BA623" s="1"/>
  <c r="AS623"/>
  <c r="AR623"/>
  <c r="AE623"/>
  <c r="AC623"/>
  <c r="Q623"/>
  <c r="P623"/>
  <c r="R623" s="1"/>
  <c r="AB623" s="1"/>
  <c r="O623"/>
  <c r="AX622"/>
  <c r="AY622" s="1"/>
  <c r="BA622" s="1"/>
  <c r="AS622"/>
  <c r="AR622"/>
  <c r="AE622"/>
  <c r="AC622"/>
  <c r="Q622"/>
  <c r="P622"/>
  <c r="R622" s="1"/>
  <c r="AB622" s="1"/>
  <c r="O622"/>
  <c r="AX621"/>
  <c r="AY621" s="1"/>
  <c r="BA621" s="1"/>
  <c r="AS621"/>
  <c r="AR621"/>
  <c r="AE621"/>
  <c r="AC621"/>
  <c r="Q621"/>
  <c r="P621"/>
  <c r="R621" s="1"/>
  <c r="AB621" s="1"/>
  <c r="O621"/>
  <c r="AX620"/>
  <c r="AY620" s="1"/>
  <c r="BA620" s="1"/>
  <c r="AS620"/>
  <c r="AR620"/>
  <c r="AE620"/>
  <c r="AC620"/>
  <c r="Q620"/>
  <c r="P620"/>
  <c r="R620" s="1"/>
  <c r="AB620" s="1"/>
  <c r="O620"/>
  <c r="AX619"/>
  <c r="AY619" s="1"/>
  <c r="BA619" s="1"/>
  <c r="AS619"/>
  <c r="AR619"/>
  <c r="AE619"/>
  <c r="AC619"/>
  <c r="Q619"/>
  <c r="P619"/>
  <c r="R619" s="1"/>
  <c r="AB619" s="1"/>
  <c r="O619"/>
  <c r="AX618"/>
  <c r="AY618" s="1"/>
  <c r="BA618" s="1"/>
  <c r="AS618"/>
  <c r="AR618"/>
  <c r="AE618"/>
  <c r="AC618"/>
  <c r="Q618"/>
  <c r="P618"/>
  <c r="R618" s="1"/>
  <c r="AB618" s="1"/>
  <c r="O618"/>
  <c r="AX617"/>
  <c r="AY617" s="1"/>
  <c r="BA617" s="1"/>
  <c r="AS617"/>
  <c r="AR617"/>
  <c r="AE617"/>
  <c r="AC617"/>
  <c r="Q617"/>
  <c r="P617"/>
  <c r="R617" s="1"/>
  <c r="AB617" s="1"/>
  <c r="O617"/>
  <c r="AX616"/>
  <c r="AY616" s="1"/>
  <c r="BA616" s="1"/>
  <c r="AS616"/>
  <c r="AR616"/>
  <c r="AE616"/>
  <c r="AC616"/>
  <c r="Q616"/>
  <c r="P616"/>
  <c r="R616" s="1"/>
  <c r="AB616" s="1"/>
  <c r="O616"/>
  <c r="AX615"/>
  <c r="AY615" s="1"/>
  <c r="BA615" s="1"/>
  <c r="AS615"/>
  <c r="AR615"/>
  <c r="AE615"/>
  <c r="AC615"/>
  <c r="Q615"/>
  <c r="P615"/>
  <c r="R615" s="1"/>
  <c r="AB615" s="1"/>
  <c r="O615"/>
  <c r="AX614"/>
  <c r="AY614" s="1"/>
  <c r="BA614" s="1"/>
  <c r="AS614"/>
  <c r="AR614"/>
  <c r="AE614"/>
  <c r="AC614"/>
  <c r="Q614"/>
  <c r="P614"/>
  <c r="R614" s="1"/>
  <c r="AB614" s="1"/>
  <c r="O614"/>
  <c r="AX613"/>
  <c r="AY613" s="1"/>
  <c r="BA613" s="1"/>
  <c r="AS613"/>
  <c r="AR613"/>
  <c r="AE613"/>
  <c r="AC613"/>
  <c r="Q613"/>
  <c r="P613"/>
  <c r="R613" s="1"/>
  <c r="AB613" s="1"/>
  <c r="O613"/>
  <c r="AX612"/>
  <c r="AY612" s="1"/>
  <c r="BA612" s="1"/>
  <c r="AS612"/>
  <c r="AR612"/>
  <c r="AE612"/>
  <c r="AC612"/>
  <c r="Q612"/>
  <c r="P612"/>
  <c r="R612" s="1"/>
  <c r="AB612" s="1"/>
  <c r="O612"/>
  <c r="AX611"/>
  <c r="AY611" s="1"/>
  <c r="BA611" s="1"/>
  <c r="AS611"/>
  <c r="AR611"/>
  <c r="AE611"/>
  <c r="AC611"/>
  <c r="Q611"/>
  <c r="P611"/>
  <c r="R611" s="1"/>
  <c r="AB611" s="1"/>
  <c r="O611"/>
  <c r="AX610"/>
  <c r="AY610" s="1"/>
  <c r="BA610" s="1"/>
  <c r="AS610"/>
  <c r="AR610"/>
  <c r="AE610"/>
  <c r="AC610"/>
  <c r="Q610"/>
  <c r="P610"/>
  <c r="R610" s="1"/>
  <c r="AB610" s="1"/>
  <c r="O610"/>
  <c r="AX609"/>
  <c r="AY609" s="1"/>
  <c r="BA609" s="1"/>
  <c r="AS609"/>
  <c r="AR609"/>
  <c r="AE609"/>
  <c r="AC609"/>
  <c r="Q609"/>
  <c r="P609"/>
  <c r="R609" s="1"/>
  <c r="AB609" s="1"/>
  <c r="O609"/>
  <c r="AX608"/>
  <c r="AY608" s="1"/>
  <c r="BA608" s="1"/>
  <c r="AS608"/>
  <c r="AR608"/>
  <c r="AE608"/>
  <c r="AC608"/>
  <c r="Q608"/>
  <c r="P608"/>
  <c r="R608" s="1"/>
  <c r="AB608" s="1"/>
  <c r="O608"/>
  <c r="AX607"/>
  <c r="AY607" s="1"/>
  <c r="BA607" s="1"/>
  <c r="AS607"/>
  <c r="AR607"/>
  <c r="AE607"/>
  <c r="AC607"/>
  <c r="Q607"/>
  <c r="P607"/>
  <c r="R607" s="1"/>
  <c r="AB607" s="1"/>
  <c r="O607"/>
  <c r="AX606"/>
  <c r="AY606" s="1"/>
  <c r="BA606" s="1"/>
  <c r="AS606"/>
  <c r="AR606"/>
  <c r="AE606"/>
  <c r="AC606"/>
  <c r="Q606"/>
  <c r="P606"/>
  <c r="R606" s="1"/>
  <c r="AB606" s="1"/>
  <c r="O606"/>
  <c r="AX605"/>
  <c r="AY605" s="1"/>
  <c r="BA605" s="1"/>
  <c r="AS605"/>
  <c r="AR605"/>
  <c r="AE605"/>
  <c r="AC605"/>
  <c r="Q605"/>
  <c r="P605"/>
  <c r="R605" s="1"/>
  <c r="AB605" s="1"/>
  <c r="O605"/>
  <c r="AX604"/>
  <c r="AY604" s="1"/>
  <c r="BA604" s="1"/>
  <c r="AS604"/>
  <c r="AR604"/>
  <c r="AE604"/>
  <c r="AC604"/>
  <c r="Q604"/>
  <c r="P604"/>
  <c r="R604" s="1"/>
  <c r="AB604" s="1"/>
  <c r="O604"/>
  <c r="AX603"/>
  <c r="AY603" s="1"/>
  <c r="BA603" s="1"/>
  <c r="AS603"/>
  <c r="AR603"/>
  <c r="AE603"/>
  <c r="AC603"/>
  <c r="Q603"/>
  <c r="P603"/>
  <c r="R603" s="1"/>
  <c r="AB603" s="1"/>
  <c r="O603"/>
  <c r="AX602"/>
  <c r="AY602" s="1"/>
  <c r="BA602" s="1"/>
  <c r="AS602"/>
  <c r="AR602"/>
  <c r="AE602"/>
  <c r="AC602"/>
  <c r="Q602"/>
  <c r="P602"/>
  <c r="R602" s="1"/>
  <c r="AB602" s="1"/>
  <c r="O602"/>
  <c r="AX601"/>
  <c r="AY601" s="1"/>
  <c r="BA601" s="1"/>
  <c r="AS601"/>
  <c r="AR601"/>
  <c r="AE601"/>
  <c r="AC601"/>
  <c r="Q601"/>
  <c r="P601"/>
  <c r="R601" s="1"/>
  <c r="AB601" s="1"/>
  <c r="O601"/>
  <c r="AX600"/>
  <c r="AY600" s="1"/>
  <c r="BA600" s="1"/>
  <c r="AS600"/>
  <c r="AR600"/>
  <c r="AE600"/>
  <c r="AC600"/>
  <c r="Q600"/>
  <c r="P600"/>
  <c r="R600" s="1"/>
  <c r="AB600" s="1"/>
  <c r="O600"/>
  <c r="AX599"/>
  <c r="AY599" s="1"/>
  <c r="BA599" s="1"/>
  <c r="AS599"/>
  <c r="AR599"/>
  <c r="AE599"/>
  <c r="AC599"/>
  <c r="Q599"/>
  <c r="P599"/>
  <c r="R599" s="1"/>
  <c r="AB599" s="1"/>
  <c r="O599"/>
  <c r="AX598"/>
  <c r="AY598" s="1"/>
  <c r="BA598" s="1"/>
  <c r="AS598"/>
  <c r="AR598"/>
  <c r="AE598"/>
  <c r="AC598"/>
  <c r="Q598"/>
  <c r="P598"/>
  <c r="R598" s="1"/>
  <c r="AB598" s="1"/>
  <c r="O598"/>
  <c r="AX597"/>
  <c r="AY597" s="1"/>
  <c r="BA597" s="1"/>
  <c r="AS597"/>
  <c r="AR597"/>
  <c r="AE597"/>
  <c r="AC597"/>
  <c r="Q597"/>
  <c r="P597"/>
  <c r="R597" s="1"/>
  <c r="AB597" s="1"/>
  <c r="O597"/>
  <c r="AX596"/>
  <c r="AY596" s="1"/>
  <c r="BA596" s="1"/>
  <c r="AS596"/>
  <c r="AR596"/>
  <c r="AE596"/>
  <c r="AC596"/>
  <c r="Q596"/>
  <c r="P596"/>
  <c r="R596" s="1"/>
  <c r="AB596" s="1"/>
  <c r="O596"/>
  <c r="AX595"/>
  <c r="AY595" s="1"/>
  <c r="BA595" s="1"/>
  <c r="AS595"/>
  <c r="AR595"/>
  <c r="AE595"/>
  <c r="AC595"/>
  <c r="Q595"/>
  <c r="P595"/>
  <c r="R595" s="1"/>
  <c r="AB595" s="1"/>
  <c r="O595"/>
  <c r="AX594"/>
  <c r="AY594" s="1"/>
  <c r="BA594" s="1"/>
  <c r="AS594"/>
  <c r="AR594"/>
  <c r="AE594"/>
  <c r="AC594"/>
  <c r="Q594"/>
  <c r="P594"/>
  <c r="R594" s="1"/>
  <c r="AB594" s="1"/>
  <c r="O594"/>
  <c r="AX593"/>
  <c r="AY593" s="1"/>
  <c r="BA593" s="1"/>
  <c r="AS593"/>
  <c r="AR593"/>
  <c r="AE593"/>
  <c r="AC593"/>
  <c r="Q593"/>
  <c r="P593"/>
  <c r="R593" s="1"/>
  <c r="AB593" s="1"/>
  <c r="O593"/>
  <c r="AX592"/>
  <c r="AY592" s="1"/>
  <c r="BA592" s="1"/>
  <c r="AS592"/>
  <c r="AR592"/>
  <c r="AE592"/>
  <c r="AC592"/>
  <c r="Q592"/>
  <c r="P592"/>
  <c r="R592" s="1"/>
  <c r="AB592" s="1"/>
  <c r="O592"/>
  <c r="AX591"/>
  <c r="AY591" s="1"/>
  <c r="BA591" s="1"/>
  <c r="AS591"/>
  <c r="AR591"/>
  <c r="AE591"/>
  <c r="AC591"/>
  <c r="Q591"/>
  <c r="P591"/>
  <c r="R591" s="1"/>
  <c r="AB591" s="1"/>
  <c r="O591"/>
  <c r="AX590"/>
  <c r="AX687" s="1"/>
  <c r="AX688" s="1"/>
  <c r="AH1104" s="1"/>
  <c r="AS590"/>
  <c r="AS687" s="1"/>
  <c r="AR590"/>
  <c r="AR687" s="1"/>
  <c r="AR688" s="1"/>
  <c r="AB1104" s="1"/>
  <c r="AE590"/>
  <c r="AC590"/>
  <c r="AC687" s="1"/>
  <c r="AC688" s="1"/>
  <c r="M1104" s="1"/>
  <c r="Q590"/>
  <c r="Q687" s="1"/>
  <c r="P590"/>
  <c r="P687" s="1"/>
  <c r="P688" s="1"/>
  <c r="O590"/>
  <c r="O687" s="1"/>
  <c r="BD589"/>
  <c r="BD688" s="1"/>
  <c r="AN1104" s="1"/>
  <c r="AN1106" s="1"/>
  <c r="BC589"/>
  <c r="BB589"/>
  <c r="BB688" s="1"/>
  <c r="AL1104" s="1"/>
  <c r="AL1106" s="1"/>
  <c r="AZ589"/>
  <c r="AZ688" s="1"/>
  <c r="AJ1104" s="1"/>
  <c r="AJ1106" s="1"/>
  <c r="AW589"/>
  <c r="AV589"/>
  <c r="AV688" s="1"/>
  <c r="AF1104" s="1"/>
  <c r="AF1106" s="1"/>
  <c r="AU589"/>
  <c r="AT589"/>
  <c r="AT688" s="1"/>
  <c r="AD1104" s="1"/>
  <c r="AD1106" s="1"/>
  <c r="AQ589"/>
  <c r="AP589"/>
  <c r="AP688" s="1"/>
  <c r="Z1104" s="1"/>
  <c r="Z1106" s="1"/>
  <c r="AO589"/>
  <c r="AN589"/>
  <c r="AN688" s="1"/>
  <c r="X1104" s="1"/>
  <c r="X1106" s="1"/>
  <c r="AM589"/>
  <c r="AL589"/>
  <c r="AL688" s="1"/>
  <c r="V1104" s="1"/>
  <c r="V1106" s="1"/>
  <c r="AK589"/>
  <c r="AJ589"/>
  <c r="AJ688" s="1"/>
  <c r="T1104" s="1"/>
  <c r="T1106" s="1"/>
  <c r="AI589"/>
  <c r="AH589"/>
  <c r="AH688" s="1"/>
  <c r="R1104" s="1"/>
  <c r="R1106" s="1"/>
  <c r="AG589"/>
  <c r="AD589"/>
  <c r="AA589"/>
  <c r="Z589"/>
  <c r="Y589"/>
  <c r="X589"/>
  <c r="W589"/>
  <c r="V589"/>
  <c r="U589"/>
  <c r="T589"/>
  <c r="S589"/>
  <c r="N589"/>
  <c r="M589"/>
  <c r="L589"/>
  <c r="K589"/>
  <c r="J589"/>
  <c r="I589"/>
  <c r="H589"/>
  <c r="G589"/>
  <c r="AE589" s="1"/>
  <c r="AX588"/>
  <c r="AS588"/>
  <c r="AY588" s="1"/>
  <c r="BA588" s="1"/>
  <c r="AR588"/>
  <c r="AE588"/>
  <c r="AC588"/>
  <c r="Q588"/>
  <c r="P588"/>
  <c r="O588"/>
  <c r="R588" s="1"/>
  <c r="AB588" s="1"/>
  <c r="AX587"/>
  <c r="AS587"/>
  <c r="AY587" s="1"/>
  <c r="BA587" s="1"/>
  <c r="AR587"/>
  <c r="AE587"/>
  <c r="AC587"/>
  <c r="Q587"/>
  <c r="P587"/>
  <c r="O587"/>
  <c r="R587" s="1"/>
  <c r="AB587" s="1"/>
  <c r="AX586"/>
  <c r="AS586"/>
  <c r="AY586" s="1"/>
  <c r="BA586" s="1"/>
  <c r="AR586"/>
  <c r="AE586"/>
  <c r="AC586"/>
  <c r="Q586"/>
  <c r="P586"/>
  <c r="O586"/>
  <c r="R586" s="1"/>
  <c r="AB586" s="1"/>
  <c r="AX585"/>
  <c r="AS585"/>
  <c r="AY585" s="1"/>
  <c r="BA585" s="1"/>
  <c r="AR585"/>
  <c r="AE585"/>
  <c r="AC585"/>
  <c r="Q585"/>
  <c r="P585"/>
  <c r="O585"/>
  <c r="R585" s="1"/>
  <c r="AB585" s="1"/>
  <c r="AX584"/>
  <c r="AS584"/>
  <c r="AY584" s="1"/>
  <c r="BA584" s="1"/>
  <c r="AR584"/>
  <c r="AE584"/>
  <c r="AC584"/>
  <c r="Q584"/>
  <c r="P584"/>
  <c r="O584"/>
  <c r="R584" s="1"/>
  <c r="AB584" s="1"/>
  <c r="AX583"/>
  <c r="AS583"/>
  <c r="AY583" s="1"/>
  <c r="BA583" s="1"/>
  <c r="AR583"/>
  <c r="AE583"/>
  <c r="AC583"/>
  <c r="Q583"/>
  <c r="P583"/>
  <c r="O583"/>
  <c r="R583" s="1"/>
  <c r="AB583" s="1"/>
  <c r="AX582"/>
  <c r="AS582"/>
  <c r="AY582" s="1"/>
  <c r="BA582" s="1"/>
  <c r="AR582"/>
  <c r="AE582"/>
  <c r="AC582"/>
  <c r="Q582"/>
  <c r="P582"/>
  <c r="O582"/>
  <c r="R582" s="1"/>
  <c r="AB582" s="1"/>
  <c r="AX581"/>
  <c r="AS581"/>
  <c r="AY581" s="1"/>
  <c r="BA581" s="1"/>
  <c r="AR581"/>
  <c r="AE581"/>
  <c r="AC581"/>
  <c r="Q581"/>
  <c r="P581"/>
  <c r="O581"/>
  <c r="R581" s="1"/>
  <c r="AB581" s="1"/>
  <c r="AX580"/>
  <c r="AS580"/>
  <c r="AY580" s="1"/>
  <c r="BA580" s="1"/>
  <c r="AR580"/>
  <c r="AE580"/>
  <c r="AC580"/>
  <c r="Q580"/>
  <c r="P580"/>
  <c r="O580"/>
  <c r="R580" s="1"/>
  <c r="AB580" s="1"/>
  <c r="AX579"/>
  <c r="AS579"/>
  <c r="AY579" s="1"/>
  <c r="BA579" s="1"/>
  <c r="AR579"/>
  <c r="AE579"/>
  <c r="AC579"/>
  <c r="Q579"/>
  <c r="P579"/>
  <c r="O579"/>
  <c r="R579" s="1"/>
  <c r="AB579" s="1"/>
  <c r="AX578"/>
  <c r="AS578"/>
  <c r="AY578" s="1"/>
  <c r="BA578" s="1"/>
  <c r="AR578"/>
  <c r="AE578"/>
  <c r="AC578"/>
  <c r="Q578"/>
  <c r="P578"/>
  <c r="O578"/>
  <c r="R578" s="1"/>
  <c r="AB578" s="1"/>
  <c r="AX577"/>
  <c r="AS577"/>
  <c r="AY577" s="1"/>
  <c r="BA577" s="1"/>
  <c r="AR577"/>
  <c r="AE577"/>
  <c r="AC577"/>
  <c r="Q577"/>
  <c r="P577"/>
  <c r="O577"/>
  <c r="R577" s="1"/>
  <c r="AB577" s="1"/>
  <c r="AX576"/>
  <c r="AS576"/>
  <c r="AY576" s="1"/>
  <c r="BA576" s="1"/>
  <c r="AR576"/>
  <c r="AE576"/>
  <c r="AC576"/>
  <c r="Q576"/>
  <c r="P576"/>
  <c r="O576"/>
  <c r="R576" s="1"/>
  <c r="AB576" s="1"/>
  <c r="AX575"/>
  <c r="AS575"/>
  <c r="AY575" s="1"/>
  <c r="BA575" s="1"/>
  <c r="AR575"/>
  <c r="AE575"/>
  <c r="AC575"/>
  <c r="Q575"/>
  <c r="P575"/>
  <c r="O575"/>
  <c r="R575" s="1"/>
  <c r="AB575" s="1"/>
  <c r="AX574"/>
  <c r="AS574"/>
  <c r="AY574" s="1"/>
  <c r="BA574" s="1"/>
  <c r="AR574"/>
  <c r="AE574"/>
  <c r="AC574"/>
  <c r="Q574"/>
  <c r="P574"/>
  <c r="O574"/>
  <c r="R574" s="1"/>
  <c r="AB574" s="1"/>
  <c r="AX573"/>
  <c r="AS573"/>
  <c r="AY573" s="1"/>
  <c r="BA573" s="1"/>
  <c r="AR573"/>
  <c r="AE573"/>
  <c r="AC573"/>
  <c r="Q573"/>
  <c r="P573"/>
  <c r="O573"/>
  <c r="R573" s="1"/>
  <c r="AB573" s="1"/>
  <c r="AX572"/>
  <c r="AS572"/>
  <c r="AY572" s="1"/>
  <c r="BA572" s="1"/>
  <c r="AR572"/>
  <c r="AE572"/>
  <c r="AC572"/>
  <c r="Q572"/>
  <c r="P572"/>
  <c r="O572"/>
  <c r="R572" s="1"/>
  <c r="AB572" s="1"/>
  <c r="AX571"/>
  <c r="AS571"/>
  <c r="AY571" s="1"/>
  <c r="BA571" s="1"/>
  <c r="AR571"/>
  <c r="AE571"/>
  <c r="AC571"/>
  <c r="Q571"/>
  <c r="P571"/>
  <c r="O571"/>
  <c r="R571" s="1"/>
  <c r="AB571" s="1"/>
  <c r="AX570"/>
  <c r="AS570"/>
  <c r="AY570" s="1"/>
  <c r="BA570" s="1"/>
  <c r="AR570"/>
  <c r="AE570"/>
  <c r="AC570"/>
  <c r="Q570"/>
  <c r="P570"/>
  <c r="O570"/>
  <c r="R570" s="1"/>
  <c r="AB570" s="1"/>
  <c r="AX569"/>
  <c r="AS569"/>
  <c r="AY569" s="1"/>
  <c r="BA569" s="1"/>
  <c r="AR569"/>
  <c r="AE569"/>
  <c r="AC569"/>
  <c r="Q569"/>
  <c r="P569"/>
  <c r="O569"/>
  <c r="R569" s="1"/>
  <c r="AB569" s="1"/>
  <c r="AX568"/>
  <c r="AS568"/>
  <c r="AY568" s="1"/>
  <c r="BA568" s="1"/>
  <c r="AR568"/>
  <c r="AE568"/>
  <c r="AC568"/>
  <c r="Q568"/>
  <c r="P568"/>
  <c r="O568"/>
  <c r="R568" s="1"/>
  <c r="AB568" s="1"/>
  <c r="AX567"/>
  <c r="AS567"/>
  <c r="AY567" s="1"/>
  <c r="BA567" s="1"/>
  <c r="AR567"/>
  <c r="AE567"/>
  <c r="AC567"/>
  <c r="Q567"/>
  <c r="P567"/>
  <c r="O567"/>
  <c r="R567" s="1"/>
  <c r="AB567" s="1"/>
  <c r="AX566"/>
  <c r="AS566"/>
  <c r="AY566" s="1"/>
  <c r="BA566" s="1"/>
  <c r="AR566"/>
  <c r="AE566"/>
  <c r="AC566"/>
  <c r="Q566"/>
  <c r="P566"/>
  <c r="O566"/>
  <c r="R566" s="1"/>
  <c r="AB566" s="1"/>
  <c r="AX565"/>
  <c r="AS565"/>
  <c r="AY565" s="1"/>
  <c r="BA565" s="1"/>
  <c r="AR565"/>
  <c r="AE565"/>
  <c r="AC565"/>
  <c r="Q565"/>
  <c r="P565"/>
  <c r="O565"/>
  <c r="R565" s="1"/>
  <c r="AB565" s="1"/>
  <c r="AX564"/>
  <c r="AS564"/>
  <c r="AY564" s="1"/>
  <c r="BA564" s="1"/>
  <c r="AR564"/>
  <c r="AE564"/>
  <c r="AC564"/>
  <c r="Q564"/>
  <c r="P564"/>
  <c r="O564"/>
  <c r="R564" s="1"/>
  <c r="AB564" s="1"/>
  <c r="AX563"/>
  <c r="AS563"/>
  <c r="AY563" s="1"/>
  <c r="BA563" s="1"/>
  <c r="AR563"/>
  <c r="AE563"/>
  <c r="AC563"/>
  <c r="Q563"/>
  <c r="P563"/>
  <c r="O563"/>
  <c r="R563" s="1"/>
  <c r="AB563" s="1"/>
  <c r="AX562"/>
  <c r="AS562"/>
  <c r="AY562" s="1"/>
  <c r="BA562" s="1"/>
  <c r="AR562"/>
  <c r="AE562"/>
  <c r="AC562"/>
  <c r="Q562"/>
  <c r="P562"/>
  <c r="O562"/>
  <c r="R562" s="1"/>
  <c r="AB562" s="1"/>
  <c r="AX561"/>
  <c r="AS561"/>
  <c r="AY561" s="1"/>
  <c r="BA561" s="1"/>
  <c r="AR561"/>
  <c r="AE561"/>
  <c r="AC561"/>
  <c r="Q561"/>
  <c r="P561"/>
  <c r="O561"/>
  <c r="R561" s="1"/>
  <c r="AB561" s="1"/>
  <c r="AX560"/>
  <c r="AS560"/>
  <c r="AY560" s="1"/>
  <c r="BA560" s="1"/>
  <c r="AR560"/>
  <c r="AE560"/>
  <c r="AC560"/>
  <c r="Q560"/>
  <c r="P560"/>
  <c r="O560"/>
  <c r="R560" s="1"/>
  <c r="AB560" s="1"/>
  <c r="AX559"/>
  <c r="AS559"/>
  <c r="AY559" s="1"/>
  <c r="BA559" s="1"/>
  <c r="AR559"/>
  <c r="AE559"/>
  <c r="AC559"/>
  <c r="Q559"/>
  <c r="P559"/>
  <c r="O559"/>
  <c r="R559" s="1"/>
  <c r="AB559" s="1"/>
  <c r="AX558"/>
  <c r="AS558"/>
  <c r="AY558" s="1"/>
  <c r="BA558" s="1"/>
  <c r="AR558"/>
  <c r="AE558"/>
  <c r="AC558"/>
  <c r="Q558"/>
  <c r="P558"/>
  <c r="O558"/>
  <c r="R558" s="1"/>
  <c r="AB558" s="1"/>
  <c r="AX557"/>
  <c r="AS557"/>
  <c r="AY557" s="1"/>
  <c r="BA557" s="1"/>
  <c r="AR557"/>
  <c r="AE557"/>
  <c r="AC557"/>
  <c r="Q557"/>
  <c r="P557"/>
  <c r="O557"/>
  <c r="R557" s="1"/>
  <c r="AB557" s="1"/>
  <c r="AX556"/>
  <c r="AS556"/>
  <c r="AY556" s="1"/>
  <c r="BA556" s="1"/>
  <c r="AR556"/>
  <c r="AE556"/>
  <c r="AC556"/>
  <c r="Q556"/>
  <c r="P556"/>
  <c r="O556"/>
  <c r="R556" s="1"/>
  <c r="AB556" s="1"/>
  <c r="AX555"/>
  <c r="AX589" s="1"/>
  <c r="AS555"/>
  <c r="AS589" s="1"/>
  <c r="AR555"/>
  <c r="AR589" s="1"/>
  <c r="AE555"/>
  <c r="AC555"/>
  <c r="AC589" s="1"/>
  <c r="Q555"/>
  <c r="Q589" s="1"/>
  <c r="P555"/>
  <c r="P589" s="1"/>
  <c r="O555"/>
  <c r="R555" s="1"/>
  <c r="AF551"/>
  <c r="E551"/>
  <c r="BD550"/>
  <c r="AN1097" s="1"/>
  <c r="BC550"/>
  <c r="AM1097" s="1"/>
  <c r="BB550"/>
  <c r="AL1097" s="1"/>
  <c r="AZ550"/>
  <c r="AJ1097" s="1"/>
  <c r="AW550"/>
  <c r="AG1097" s="1"/>
  <c r="AV550"/>
  <c r="AF1097" s="1"/>
  <c r="AU550"/>
  <c r="AE1097" s="1"/>
  <c r="AT550"/>
  <c r="AD1097" s="1"/>
  <c r="AQ550"/>
  <c r="AA1097" s="1"/>
  <c r="AP550"/>
  <c r="Z1097" s="1"/>
  <c r="AO550"/>
  <c r="Y1097" s="1"/>
  <c r="AN550"/>
  <c r="X1097" s="1"/>
  <c r="AM550"/>
  <c r="W1097" s="1"/>
  <c r="AL550"/>
  <c r="V1097" s="1"/>
  <c r="AK550"/>
  <c r="U1097" s="1"/>
  <c r="AJ550"/>
  <c r="T1097" s="1"/>
  <c r="AI550"/>
  <c r="S1097" s="1"/>
  <c r="AH550"/>
  <c r="R1097" s="1"/>
  <c r="AG550"/>
  <c r="Q1097" s="1"/>
  <c r="AD550"/>
  <c r="N1097" s="1"/>
  <c r="AA550"/>
  <c r="K1097" s="1"/>
  <c r="Z550"/>
  <c r="J1097" s="1"/>
  <c r="Y550"/>
  <c r="Y551" s="1"/>
  <c r="X550"/>
  <c r="X551" s="1"/>
  <c r="W550"/>
  <c r="W551" s="1"/>
  <c r="U550"/>
  <c r="U551" s="1"/>
  <c r="T550"/>
  <c r="T551" s="1"/>
  <c r="S550"/>
  <c r="I1097" s="1"/>
  <c r="N550"/>
  <c r="N551" s="1"/>
  <c r="M550"/>
  <c r="M551" s="1"/>
  <c r="L550"/>
  <c r="L551" s="1"/>
  <c r="K550"/>
  <c r="K551" s="1"/>
  <c r="J550"/>
  <c r="J551" s="1"/>
  <c r="I550"/>
  <c r="I551" s="1"/>
  <c r="H550"/>
  <c r="G1097" s="1"/>
  <c r="G550"/>
  <c r="F1097" s="1"/>
  <c r="AX549"/>
  <c r="AS549"/>
  <c r="AY549" s="1"/>
  <c r="BA549" s="1"/>
  <c r="AR549"/>
  <c r="AE549"/>
  <c r="AC549"/>
  <c r="Q549"/>
  <c r="P549"/>
  <c r="O549"/>
  <c r="R549" s="1"/>
  <c r="AB549" s="1"/>
  <c r="AX548"/>
  <c r="AS548"/>
  <c r="AY548" s="1"/>
  <c r="BA548" s="1"/>
  <c r="AR548"/>
  <c r="AE548"/>
  <c r="AC548"/>
  <c r="Q548"/>
  <c r="P548"/>
  <c r="O548"/>
  <c r="R548" s="1"/>
  <c r="AB548" s="1"/>
  <c r="AX547"/>
  <c r="AS547"/>
  <c r="AY547" s="1"/>
  <c r="BA547" s="1"/>
  <c r="AR547"/>
  <c r="AE547"/>
  <c r="AC547"/>
  <c r="Q547"/>
  <c r="P547"/>
  <c r="O547"/>
  <c r="R547" s="1"/>
  <c r="AB547" s="1"/>
  <c r="AX546"/>
  <c r="AS546"/>
  <c r="AY546" s="1"/>
  <c r="BA546" s="1"/>
  <c r="AR546"/>
  <c r="AE546"/>
  <c r="AC546"/>
  <c r="Q546"/>
  <c r="P546"/>
  <c r="O546"/>
  <c r="R546" s="1"/>
  <c r="AB546" s="1"/>
  <c r="AX545"/>
  <c r="AS545"/>
  <c r="AY545" s="1"/>
  <c r="BA545" s="1"/>
  <c r="AR545"/>
  <c r="AE545"/>
  <c r="AC545"/>
  <c r="Q545"/>
  <c r="P545"/>
  <c r="R545" s="1"/>
  <c r="AB545" s="1"/>
  <c r="O545"/>
  <c r="V545" s="1"/>
  <c r="AX544"/>
  <c r="AY544" s="1"/>
  <c r="BA544" s="1"/>
  <c r="AS544"/>
  <c r="AR544"/>
  <c r="AE544"/>
  <c r="AC544"/>
  <c r="Q544"/>
  <c r="P544"/>
  <c r="O544"/>
  <c r="R544" s="1"/>
  <c r="AB544" s="1"/>
  <c r="AX543"/>
  <c r="AS543"/>
  <c r="AY543" s="1"/>
  <c r="BA543" s="1"/>
  <c r="AR543"/>
  <c r="AE543"/>
  <c r="AC543"/>
  <c r="Q543"/>
  <c r="P543"/>
  <c r="R543" s="1"/>
  <c r="AB543" s="1"/>
  <c r="O543"/>
  <c r="V543" s="1"/>
  <c r="AX542"/>
  <c r="AY542" s="1"/>
  <c r="BA542" s="1"/>
  <c r="AS542"/>
  <c r="AR542"/>
  <c r="AE542"/>
  <c r="AC542"/>
  <c r="Q542"/>
  <c r="P542"/>
  <c r="O542"/>
  <c r="R542" s="1"/>
  <c r="AB542" s="1"/>
  <c r="AX541"/>
  <c r="AS541"/>
  <c r="AY541" s="1"/>
  <c r="BA541" s="1"/>
  <c r="AR541"/>
  <c r="AE541"/>
  <c r="AC541"/>
  <c r="Q541"/>
  <c r="P541"/>
  <c r="R541" s="1"/>
  <c r="AB541" s="1"/>
  <c r="O541"/>
  <c r="V541" s="1"/>
  <c r="AX540"/>
  <c r="AY540" s="1"/>
  <c r="BA540" s="1"/>
  <c r="AS540"/>
  <c r="AR540"/>
  <c r="AE540"/>
  <c r="AC540"/>
  <c r="Q540"/>
  <c r="P540"/>
  <c r="O540"/>
  <c r="R540" s="1"/>
  <c r="AB540" s="1"/>
  <c r="AX539"/>
  <c r="AS539"/>
  <c r="AY539" s="1"/>
  <c r="BA539" s="1"/>
  <c r="AR539"/>
  <c r="AE539"/>
  <c r="AC539"/>
  <c r="Q539"/>
  <c r="P539"/>
  <c r="R539" s="1"/>
  <c r="AB539" s="1"/>
  <c r="O539"/>
  <c r="V539" s="1"/>
  <c r="AX538"/>
  <c r="AY538" s="1"/>
  <c r="BA538" s="1"/>
  <c r="AS538"/>
  <c r="AR538"/>
  <c r="AE538"/>
  <c r="AC538"/>
  <c r="Q538"/>
  <c r="P538"/>
  <c r="O538"/>
  <c r="R538" s="1"/>
  <c r="AB538" s="1"/>
  <c r="AX537"/>
  <c r="AS537"/>
  <c r="AY537" s="1"/>
  <c r="BA537" s="1"/>
  <c r="AR537"/>
  <c r="AE537"/>
  <c r="AC537"/>
  <c r="Q537"/>
  <c r="P537"/>
  <c r="O537"/>
  <c r="R537" s="1"/>
  <c r="AB537" s="1"/>
  <c r="AX536"/>
  <c r="AS536"/>
  <c r="AY536" s="1"/>
  <c r="BA536" s="1"/>
  <c r="AR536"/>
  <c r="AE536"/>
  <c r="AC536"/>
  <c r="Q536"/>
  <c r="P536"/>
  <c r="O536"/>
  <c r="R536" s="1"/>
  <c r="AB536" s="1"/>
  <c r="AX535"/>
  <c r="AS535"/>
  <c r="AY535" s="1"/>
  <c r="BA535" s="1"/>
  <c r="AR535"/>
  <c r="AE535"/>
  <c r="AC535"/>
  <c r="Q535"/>
  <c r="P535"/>
  <c r="O535"/>
  <c r="R535" s="1"/>
  <c r="AB535" s="1"/>
  <c r="AX534"/>
  <c r="AS534"/>
  <c r="AY534" s="1"/>
  <c r="BA534" s="1"/>
  <c r="AR534"/>
  <c r="AE534"/>
  <c r="AC534"/>
  <c r="Q534"/>
  <c r="P534"/>
  <c r="O534"/>
  <c r="R534" s="1"/>
  <c r="AB534" s="1"/>
  <c r="AX533"/>
  <c r="AS533"/>
  <c r="AY533" s="1"/>
  <c r="BA533" s="1"/>
  <c r="AR533"/>
  <c r="AE533"/>
  <c r="AC533"/>
  <c r="Q533"/>
  <c r="P533"/>
  <c r="O533"/>
  <c r="R533" s="1"/>
  <c r="AB533" s="1"/>
  <c r="AX532"/>
  <c r="AS532"/>
  <c r="AY532" s="1"/>
  <c r="BA532" s="1"/>
  <c r="AR532"/>
  <c r="AE532"/>
  <c r="AC532"/>
  <c r="Q532"/>
  <c r="P532"/>
  <c r="O532"/>
  <c r="R532" s="1"/>
  <c r="AB532" s="1"/>
  <c r="AX531"/>
  <c r="AS531"/>
  <c r="AY531" s="1"/>
  <c r="BA531" s="1"/>
  <c r="AR531"/>
  <c r="AE531"/>
  <c r="AC531"/>
  <c r="Q531"/>
  <c r="P531"/>
  <c r="O531"/>
  <c r="R531" s="1"/>
  <c r="AB531" s="1"/>
  <c r="AX530"/>
  <c r="AS530"/>
  <c r="AY530" s="1"/>
  <c r="BA530" s="1"/>
  <c r="AR530"/>
  <c r="AE530"/>
  <c r="AC530"/>
  <c r="Q530"/>
  <c r="P530"/>
  <c r="O530"/>
  <c r="R530" s="1"/>
  <c r="AB530" s="1"/>
  <c r="AX529"/>
  <c r="AS529"/>
  <c r="AY529" s="1"/>
  <c r="BA529" s="1"/>
  <c r="AR529"/>
  <c r="AE529"/>
  <c r="AC529"/>
  <c r="Q529"/>
  <c r="P529"/>
  <c r="O529"/>
  <c r="R529" s="1"/>
  <c r="AB529" s="1"/>
  <c r="AX528"/>
  <c r="AS528"/>
  <c r="AY528" s="1"/>
  <c r="BA528" s="1"/>
  <c r="AR528"/>
  <c r="AE528"/>
  <c r="AC528"/>
  <c r="Q528"/>
  <c r="P528"/>
  <c r="O528"/>
  <c r="R528" s="1"/>
  <c r="AB528" s="1"/>
  <c r="AX527"/>
  <c r="AS527"/>
  <c r="AY527" s="1"/>
  <c r="BA527" s="1"/>
  <c r="AR527"/>
  <c r="AE527"/>
  <c r="AC527"/>
  <c r="Q527"/>
  <c r="P527"/>
  <c r="O527"/>
  <c r="R527" s="1"/>
  <c r="AB527" s="1"/>
  <c r="AX526"/>
  <c r="AS526"/>
  <c r="AY526" s="1"/>
  <c r="BA526" s="1"/>
  <c r="AR526"/>
  <c r="AE526"/>
  <c r="AC526"/>
  <c r="Q526"/>
  <c r="P526"/>
  <c r="O526"/>
  <c r="R526" s="1"/>
  <c r="AB526" s="1"/>
  <c r="AX525"/>
  <c r="AS525"/>
  <c r="AY525" s="1"/>
  <c r="BA525" s="1"/>
  <c r="AR525"/>
  <c r="AE525"/>
  <c r="AC525"/>
  <c r="Q525"/>
  <c r="P525"/>
  <c r="O525"/>
  <c r="R525" s="1"/>
  <c r="AB525" s="1"/>
  <c r="AX524"/>
  <c r="AS524"/>
  <c r="AY524" s="1"/>
  <c r="BA524" s="1"/>
  <c r="AR524"/>
  <c r="AE524"/>
  <c r="AC524"/>
  <c r="Q524"/>
  <c r="P524"/>
  <c r="O524"/>
  <c r="R524" s="1"/>
  <c r="AB524" s="1"/>
  <c r="AX523"/>
  <c r="AS523"/>
  <c r="AY523" s="1"/>
  <c r="BA523" s="1"/>
  <c r="AR523"/>
  <c r="AE523"/>
  <c r="AC523"/>
  <c r="Q523"/>
  <c r="P523"/>
  <c r="O523"/>
  <c r="R523" s="1"/>
  <c r="AB523" s="1"/>
  <c r="AX522"/>
  <c r="AS522"/>
  <c r="AY522" s="1"/>
  <c r="BA522" s="1"/>
  <c r="AR522"/>
  <c r="AE522"/>
  <c r="AC522"/>
  <c r="Q522"/>
  <c r="P522"/>
  <c r="O522"/>
  <c r="R522" s="1"/>
  <c r="AB522" s="1"/>
  <c r="AX521"/>
  <c r="AS521"/>
  <c r="AY521" s="1"/>
  <c r="BA521" s="1"/>
  <c r="AR521"/>
  <c r="AE521"/>
  <c r="AC521"/>
  <c r="Q521"/>
  <c r="P521"/>
  <c r="O521"/>
  <c r="R521" s="1"/>
  <c r="AB521" s="1"/>
  <c r="AX520"/>
  <c r="AS520"/>
  <c r="AY520" s="1"/>
  <c r="BA520" s="1"/>
  <c r="AR520"/>
  <c r="AE520"/>
  <c r="AC520"/>
  <c r="Q520"/>
  <c r="P520"/>
  <c r="O520"/>
  <c r="R520" s="1"/>
  <c r="AB520" s="1"/>
  <c r="AX519"/>
  <c r="AS519"/>
  <c r="AY519" s="1"/>
  <c r="BA519" s="1"/>
  <c r="AR519"/>
  <c r="AE519"/>
  <c r="AC519"/>
  <c r="Q519"/>
  <c r="P519"/>
  <c r="O519"/>
  <c r="R519" s="1"/>
  <c r="AB519" s="1"/>
  <c r="AX518"/>
  <c r="AS518"/>
  <c r="AY518" s="1"/>
  <c r="BA518" s="1"/>
  <c r="AR518"/>
  <c r="AE518"/>
  <c r="AC518"/>
  <c r="Q518"/>
  <c r="P518"/>
  <c r="O518"/>
  <c r="R518" s="1"/>
  <c r="AB518" s="1"/>
  <c r="AX517"/>
  <c r="AX550" s="1"/>
  <c r="AS517"/>
  <c r="AS550" s="1"/>
  <c r="AR517"/>
  <c r="AR550" s="1"/>
  <c r="AE517"/>
  <c r="AC517"/>
  <c r="AC550" s="1"/>
  <c r="Q517"/>
  <c r="Q550" s="1"/>
  <c r="P517"/>
  <c r="P550" s="1"/>
  <c r="O517"/>
  <c r="R517" s="1"/>
  <c r="BD516"/>
  <c r="AN1096" s="1"/>
  <c r="BC516"/>
  <c r="AM1096" s="1"/>
  <c r="BB516"/>
  <c r="AL1096" s="1"/>
  <c r="AZ516"/>
  <c r="AJ1096" s="1"/>
  <c r="AW516"/>
  <c r="AG1096" s="1"/>
  <c r="AV516"/>
  <c r="AF1096" s="1"/>
  <c r="AU516"/>
  <c r="AE1096" s="1"/>
  <c r="AT516"/>
  <c r="AD1096" s="1"/>
  <c r="AQ516"/>
  <c r="AA1096" s="1"/>
  <c r="AP516"/>
  <c r="Z1096" s="1"/>
  <c r="AO516"/>
  <c r="Y1096" s="1"/>
  <c r="AN516"/>
  <c r="X1096" s="1"/>
  <c r="AM516"/>
  <c r="W1096" s="1"/>
  <c r="AL516"/>
  <c r="V1096" s="1"/>
  <c r="AK516"/>
  <c r="U1096" s="1"/>
  <c r="AJ516"/>
  <c r="T1096" s="1"/>
  <c r="AI516"/>
  <c r="S1096" s="1"/>
  <c r="AH516"/>
  <c r="R1096" s="1"/>
  <c r="AG516"/>
  <c r="Q1096" s="1"/>
  <c r="AD516"/>
  <c r="N1096" s="1"/>
  <c r="AA516"/>
  <c r="K1096" s="1"/>
  <c r="Z516"/>
  <c r="J1096" s="1"/>
  <c r="Y516"/>
  <c r="X516"/>
  <c r="W516"/>
  <c r="V516"/>
  <c r="U516"/>
  <c r="T516"/>
  <c r="S516"/>
  <c r="I1096" s="1"/>
  <c r="N516"/>
  <c r="M516"/>
  <c r="L516"/>
  <c r="K516"/>
  <c r="J516"/>
  <c r="I516"/>
  <c r="H516"/>
  <c r="G1096" s="1"/>
  <c r="G516"/>
  <c r="F1096" s="1"/>
  <c r="AX515"/>
  <c r="AY515" s="1"/>
  <c r="BA515" s="1"/>
  <c r="AS515"/>
  <c r="AR515"/>
  <c r="AE515"/>
  <c r="AC515"/>
  <c r="Q515"/>
  <c r="P515"/>
  <c r="O515"/>
  <c r="R515" s="1"/>
  <c r="AB515" s="1"/>
  <c r="AX514"/>
  <c r="AY514" s="1"/>
  <c r="BA514" s="1"/>
  <c r="AS514"/>
  <c r="AR514"/>
  <c r="AE514"/>
  <c r="AC514"/>
  <c r="Q514"/>
  <c r="P514"/>
  <c r="O514"/>
  <c r="R514" s="1"/>
  <c r="AB514" s="1"/>
  <c r="AX513"/>
  <c r="AY513" s="1"/>
  <c r="BA513" s="1"/>
  <c r="AS513"/>
  <c r="AR513"/>
  <c r="AE513"/>
  <c r="AC513"/>
  <c r="Q513"/>
  <c r="P513"/>
  <c r="O513"/>
  <c r="R513" s="1"/>
  <c r="AB513" s="1"/>
  <c r="AX512"/>
  <c r="AY512" s="1"/>
  <c r="BA512" s="1"/>
  <c r="AS512"/>
  <c r="AR512"/>
  <c r="AE512"/>
  <c r="AC512"/>
  <c r="Q512"/>
  <c r="P512"/>
  <c r="O512"/>
  <c r="R512" s="1"/>
  <c r="AB512" s="1"/>
  <c r="AX511"/>
  <c r="AS511"/>
  <c r="AY511" s="1"/>
  <c r="BA511" s="1"/>
  <c r="AR511"/>
  <c r="AE511"/>
  <c r="AC511"/>
  <c r="Q511"/>
  <c r="P511"/>
  <c r="O511"/>
  <c r="R511" s="1"/>
  <c r="AB511" s="1"/>
  <c r="AX510"/>
  <c r="AS510"/>
  <c r="AY510" s="1"/>
  <c r="BA510" s="1"/>
  <c r="AR510"/>
  <c r="AE510"/>
  <c r="AC510"/>
  <c r="Q510"/>
  <c r="P510"/>
  <c r="O510"/>
  <c r="R510" s="1"/>
  <c r="AB510" s="1"/>
  <c r="AX509"/>
  <c r="AS509"/>
  <c r="AY509" s="1"/>
  <c r="BA509" s="1"/>
  <c r="AR509"/>
  <c r="AE509"/>
  <c r="AC509"/>
  <c r="Q509"/>
  <c r="P509"/>
  <c r="O509"/>
  <c r="R509" s="1"/>
  <c r="AB509" s="1"/>
  <c r="AX508"/>
  <c r="AS508"/>
  <c r="AY508" s="1"/>
  <c r="BA508" s="1"/>
  <c r="AR508"/>
  <c r="AE508"/>
  <c r="AC508"/>
  <c r="Q508"/>
  <c r="P508"/>
  <c r="O508"/>
  <c r="R508" s="1"/>
  <c r="AB508" s="1"/>
  <c r="AX507"/>
  <c r="AS507"/>
  <c r="AY507" s="1"/>
  <c r="BA507" s="1"/>
  <c r="AR507"/>
  <c r="AE507"/>
  <c r="AC507"/>
  <c r="Q507"/>
  <c r="P507"/>
  <c r="O507"/>
  <c r="R507" s="1"/>
  <c r="AB507" s="1"/>
  <c r="AX506"/>
  <c r="AS506"/>
  <c r="AY506" s="1"/>
  <c r="BA506" s="1"/>
  <c r="AR506"/>
  <c r="AE506"/>
  <c r="AC506"/>
  <c r="Q506"/>
  <c r="P506"/>
  <c r="O506"/>
  <c r="R506" s="1"/>
  <c r="AB506" s="1"/>
  <c r="AX505"/>
  <c r="AS505"/>
  <c r="AY505" s="1"/>
  <c r="BA505" s="1"/>
  <c r="AR505"/>
  <c r="AE505"/>
  <c r="AC505"/>
  <c r="Q505"/>
  <c r="P505"/>
  <c r="O505"/>
  <c r="R505" s="1"/>
  <c r="AB505" s="1"/>
  <c r="AX504"/>
  <c r="AS504"/>
  <c r="AY504" s="1"/>
  <c r="BA504" s="1"/>
  <c r="AR504"/>
  <c r="AE504"/>
  <c r="AC504"/>
  <c r="Q504"/>
  <c r="P504"/>
  <c r="O504"/>
  <c r="R504" s="1"/>
  <c r="AB504" s="1"/>
  <c r="AX503"/>
  <c r="AS503"/>
  <c r="AY503" s="1"/>
  <c r="BA503" s="1"/>
  <c r="AR503"/>
  <c r="AE503"/>
  <c r="AC503"/>
  <c r="Q503"/>
  <c r="P503"/>
  <c r="O503"/>
  <c r="R503" s="1"/>
  <c r="AB503" s="1"/>
  <c r="AX502"/>
  <c r="AS502"/>
  <c r="AY502" s="1"/>
  <c r="BA502" s="1"/>
  <c r="AR502"/>
  <c r="AE502"/>
  <c r="AC502"/>
  <c r="Q502"/>
  <c r="P502"/>
  <c r="O502"/>
  <c r="R502" s="1"/>
  <c r="AB502" s="1"/>
  <c r="AX501"/>
  <c r="AS501"/>
  <c r="AY501" s="1"/>
  <c r="BA501" s="1"/>
  <c r="AR501"/>
  <c r="AE501"/>
  <c r="AC501"/>
  <c r="Q501"/>
  <c r="P501"/>
  <c r="O501"/>
  <c r="R501" s="1"/>
  <c r="AB501" s="1"/>
  <c r="AX500"/>
  <c r="AS500"/>
  <c r="AY500" s="1"/>
  <c r="BA500" s="1"/>
  <c r="AR500"/>
  <c r="AE500"/>
  <c r="AC500"/>
  <c r="Q500"/>
  <c r="P500"/>
  <c r="O500"/>
  <c r="R500" s="1"/>
  <c r="AB500" s="1"/>
  <c r="AX499"/>
  <c r="AS499"/>
  <c r="AY499" s="1"/>
  <c r="BA499" s="1"/>
  <c r="AR499"/>
  <c r="AE499"/>
  <c r="AC499"/>
  <c r="Q499"/>
  <c r="P499"/>
  <c r="O499"/>
  <c r="R499" s="1"/>
  <c r="AB499" s="1"/>
  <c r="AX498"/>
  <c r="AS498"/>
  <c r="AY498" s="1"/>
  <c r="BA498" s="1"/>
  <c r="AR498"/>
  <c r="AE498"/>
  <c r="AC498"/>
  <c r="Q498"/>
  <c r="P498"/>
  <c r="O498"/>
  <c r="R498" s="1"/>
  <c r="AB498" s="1"/>
  <c r="AX497"/>
  <c r="AS497"/>
  <c r="AY497" s="1"/>
  <c r="BA497" s="1"/>
  <c r="AR497"/>
  <c r="AE497"/>
  <c r="AC497"/>
  <c r="Q497"/>
  <c r="P497"/>
  <c r="O497"/>
  <c r="R497" s="1"/>
  <c r="AB497" s="1"/>
  <c r="AX496"/>
  <c r="AS496"/>
  <c r="AY496" s="1"/>
  <c r="BA496" s="1"/>
  <c r="AR496"/>
  <c r="AE496"/>
  <c r="AC496"/>
  <c r="Q496"/>
  <c r="P496"/>
  <c r="O496"/>
  <c r="R496" s="1"/>
  <c r="AB496" s="1"/>
  <c r="AX495"/>
  <c r="AS495"/>
  <c r="AY495" s="1"/>
  <c r="BA495" s="1"/>
  <c r="AR495"/>
  <c r="AE495"/>
  <c r="AC495"/>
  <c r="Q495"/>
  <c r="P495"/>
  <c r="O495"/>
  <c r="R495" s="1"/>
  <c r="AB495" s="1"/>
  <c r="AX494"/>
  <c r="AS494"/>
  <c r="AY494" s="1"/>
  <c r="BA494" s="1"/>
  <c r="AR494"/>
  <c r="AE494"/>
  <c r="AC494"/>
  <c r="Q494"/>
  <c r="P494"/>
  <c r="O494"/>
  <c r="R494" s="1"/>
  <c r="AB494" s="1"/>
  <c r="AX493"/>
  <c r="AS493"/>
  <c r="AY493" s="1"/>
  <c r="BA493" s="1"/>
  <c r="AR493"/>
  <c r="AE493"/>
  <c r="AC493"/>
  <c r="Q493"/>
  <c r="P493"/>
  <c r="O493"/>
  <c r="R493" s="1"/>
  <c r="AB493" s="1"/>
  <c r="AX492"/>
  <c r="AS492"/>
  <c r="AY492" s="1"/>
  <c r="BA492" s="1"/>
  <c r="AR492"/>
  <c r="AE492"/>
  <c r="AC492"/>
  <c r="Q492"/>
  <c r="P492"/>
  <c r="O492"/>
  <c r="R492" s="1"/>
  <c r="AB492" s="1"/>
  <c r="AX491"/>
  <c r="AS491"/>
  <c r="AY491" s="1"/>
  <c r="BA491" s="1"/>
  <c r="AR491"/>
  <c r="AE491"/>
  <c r="AC491"/>
  <c r="Q491"/>
  <c r="P491"/>
  <c r="O491"/>
  <c r="R491" s="1"/>
  <c r="AB491" s="1"/>
  <c r="AX490"/>
  <c r="AS490"/>
  <c r="AY490" s="1"/>
  <c r="BA490" s="1"/>
  <c r="AR490"/>
  <c r="AE490"/>
  <c r="AC490"/>
  <c r="Q490"/>
  <c r="P490"/>
  <c r="O490"/>
  <c r="R490" s="1"/>
  <c r="AB490" s="1"/>
  <c r="AX489"/>
  <c r="AS489"/>
  <c r="AY489" s="1"/>
  <c r="BA489" s="1"/>
  <c r="AR489"/>
  <c r="AE489"/>
  <c r="AC489"/>
  <c r="Q489"/>
  <c r="P489"/>
  <c r="O489"/>
  <c r="R489" s="1"/>
  <c r="AB489" s="1"/>
  <c r="AX488"/>
  <c r="AS488"/>
  <c r="AY488" s="1"/>
  <c r="BA488" s="1"/>
  <c r="AR488"/>
  <c r="AE488"/>
  <c r="AC488"/>
  <c r="Q488"/>
  <c r="P488"/>
  <c r="O488"/>
  <c r="R488" s="1"/>
  <c r="AB488" s="1"/>
  <c r="AX487"/>
  <c r="AS487"/>
  <c r="AY487" s="1"/>
  <c r="BA487" s="1"/>
  <c r="AR487"/>
  <c r="AE487"/>
  <c r="AC487"/>
  <c r="Q487"/>
  <c r="P487"/>
  <c r="O487"/>
  <c r="R487" s="1"/>
  <c r="AB487" s="1"/>
  <c r="AX486"/>
  <c r="AS486"/>
  <c r="AY486" s="1"/>
  <c r="BA486" s="1"/>
  <c r="AR486"/>
  <c r="AE486"/>
  <c r="AC486"/>
  <c r="Q486"/>
  <c r="P486"/>
  <c r="O486"/>
  <c r="R486" s="1"/>
  <c r="AB486" s="1"/>
  <c r="AX485"/>
  <c r="AS485"/>
  <c r="AY485" s="1"/>
  <c r="BA485" s="1"/>
  <c r="AR485"/>
  <c r="AE485"/>
  <c r="AC485"/>
  <c r="Q485"/>
  <c r="P485"/>
  <c r="O485"/>
  <c r="R485" s="1"/>
  <c r="AB485" s="1"/>
  <c r="AX484"/>
  <c r="AY484" s="1"/>
  <c r="BA484" s="1"/>
  <c r="AS484"/>
  <c r="AR484"/>
  <c r="AE484"/>
  <c r="AC484"/>
  <c r="Q484"/>
  <c r="P484"/>
  <c r="O484"/>
  <c r="R484" s="1"/>
  <c r="AB484" s="1"/>
  <c r="AX483"/>
  <c r="AY483" s="1"/>
  <c r="BA483" s="1"/>
  <c r="AS483"/>
  <c r="AR483"/>
  <c r="AE483"/>
  <c r="AC483"/>
  <c r="Q483"/>
  <c r="P483"/>
  <c r="O483"/>
  <c r="R483" s="1"/>
  <c r="AB483" s="1"/>
  <c r="AX482"/>
  <c r="AS482"/>
  <c r="AY482" s="1"/>
  <c r="BA482" s="1"/>
  <c r="AR482"/>
  <c r="AE482"/>
  <c r="AC482"/>
  <c r="Q482"/>
  <c r="P482"/>
  <c r="O482"/>
  <c r="R482" s="1"/>
  <c r="AB482" s="1"/>
  <c r="AX481"/>
  <c r="AS481"/>
  <c r="AY481" s="1"/>
  <c r="BA481" s="1"/>
  <c r="AR481"/>
  <c r="AE481"/>
  <c r="AC481"/>
  <c r="Q481"/>
  <c r="P481"/>
  <c r="O481"/>
  <c r="R481" s="1"/>
  <c r="AB481" s="1"/>
  <c r="AX480"/>
  <c r="AS480"/>
  <c r="AY480" s="1"/>
  <c r="BA480" s="1"/>
  <c r="AR480"/>
  <c r="AE480"/>
  <c r="AC480"/>
  <c r="Q480"/>
  <c r="P480"/>
  <c r="O480"/>
  <c r="R480" s="1"/>
  <c r="AB480" s="1"/>
  <c r="AX479"/>
  <c r="AS479"/>
  <c r="AY479" s="1"/>
  <c r="BA479" s="1"/>
  <c r="AR479"/>
  <c r="AE479"/>
  <c r="AC479"/>
  <c r="Q479"/>
  <c r="P479"/>
  <c r="O479"/>
  <c r="R479" s="1"/>
  <c r="AB479" s="1"/>
  <c r="AX478"/>
  <c r="AS478"/>
  <c r="AY478" s="1"/>
  <c r="BA478" s="1"/>
  <c r="AR478"/>
  <c r="AE478"/>
  <c r="AC478"/>
  <c r="Q478"/>
  <c r="P478"/>
  <c r="O478"/>
  <c r="R478" s="1"/>
  <c r="AB478" s="1"/>
  <c r="AX477"/>
  <c r="AS477"/>
  <c r="AY477" s="1"/>
  <c r="BA477" s="1"/>
  <c r="AR477"/>
  <c r="AE477"/>
  <c r="AC477"/>
  <c r="Q477"/>
  <c r="P477"/>
  <c r="O477"/>
  <c r="R477" s="1"/>
  <c r="AB477" s="1"/>
  <c r="AX476"/>
  <c r="AS476"/>
  <c r="AY476" s="1"/>
  <c r="BA476" s="1"/>
  <c r="AR476"/>
  <c r="AE476"/>
  <c r="AC476"/>
  <c r="Q476"/>
  <c r="P476"/>
  <c r="O476"/>
  <c r="R476" s="1"/>
  <c r="AB476" s="1"/>
  <c r="AX475"/>
  <c r="AS475"/>
  <c r="AY475" s="1"/>
  <c r="BA475" s="1"/>
  <c r="AR475"/>
  <c r="AE475"/>
  <c r="AC475"/>
  <c r="Q475"/>
  <c r="P475"/>
  <c r="O475"/>
  <c r="R475" s="1"/>
  <c r="AB475" s="1"/>
  <c r="AX474"/>
  <c r="AS474"/>
  <c r="AY474" s="1"/>
  <c r="BA474" s="1"/>
  <c r="AR474"/>
  <c r="AE474"/>
  <c r="AC474"/>
  <c r="Q474"/>
  <c r="P474"/>
  <c r="O474"/>
  <c r="R474" s="1"/>
  <c r="AB474" s="1"/>
  <c r="AX473"/>
  <c r="AS473"/>
  <c r="AY473" s="1"/>
  <c r="BA473" s="1"/>
  <c r="AR473"/>
  <c r="AE473"/>
  <c r="AC473"/>
  <c r="Q473"/>
  <c r="P473"/>
  <c r="O473"/>
  <c r="R473" s="1"/>
  <c r="AB473" s="1"/>
  <c r="AX472"/>
  <c r="AY472" s="1"/>
  <c r="BA472" s="1"/>
  <c r="AS472"/>
  <c r="AR472"/>
  <c r="AE472"/>
  <c r="AC472"/>
  <c r="Q472"/>
  <c r="P472"/>
  <c r="O472"/>
  <c r="R472" s="1"/>
  <c r="AB472" s="1"/>
  <c r="AX471"/>
  <c r="AY471" s="1"/>
  <c r="BA471" s="1"/>
  <c r="AS471"/>
  <c r="AR471"/>
  <c r="AE471"/>
  <c r="AC471"/>
  <c r="Q471"/>
  <c r="P471"/>
  <c r="O471"/>
  <c r="R471" s="1"/>
  <c r="AB471" s="1"/>
  <c r="AX470"/>
  <c r="AS470"/>
  <c r="AY470" s="1"/>
  <c r="BA470" s="1"/>
  <c r="AR470"/>
  <c r="AE470"/>
  <c r="AC470"/>
  <c r="Q470"/>
  <c r="P470"/>
  <c r="O470"/>
  <c r="R470" s="1"/>
  <c r="AB470" s="1"/>
  <c r="AX469"/>
  <c r="AS469"/>
  <c r="AY469" s="1"/>
  <c r="BA469" s="1"/>
  <c r="AR469"/>
  <c r="AE469"/>
  <c r="AC469"/>
  <c r="Q469"/>
  <c r="P469"/>
  <c r="O469"/>
  <c r="R469" s="1"/>
  <c r="AB469" s="1"/>
  <c r="AX468"/>
  <c r="AS468"/>
  <c r="AY468" s="1"/>
  <c r="BA468" s="1"/>
  <c r="AR468"/>
  <c r="AE468"/>
  <c r="AC468"/>
  <c r="Q468"/>
  <c r="P468"/>
  <c r="O468"/>
  <c r="R468" s="1"/>
  <c r="AB468" s="1"/>
  <c r="AX467"/>
  <c r="AS467"/>
  <c r="AY467" s="1"/>
  <c r="BA467" s="1"/>
  <c r="AR467"/>
  <c r="AE467"/>
  <c r="AC467"/>
  <c r="Q467"/>
  <c r="P467"/>
  <c r="O467"/>
  <c r="R467" s="1"/>
  <c r="AB467" s="1"/>
  <c r="AX466"/>
  <c r="AS466"/>
  <c r="AY466" s="1"/>
  <c r="BA466" s="1"/>
  <c r="AR466"/>
  <c r="AE466"/>
  <c r="AC466"/>
  <c r="Q466"/>
  <c r="P466"/>
  <c r="O466"/>
  <c r="R466" s="1"/>
  <c r="AB466" s="1"/>
  <c r="AX465"/>
  <c r="AY465" s="1"/>
  <c r="BA465" s="1"/>
  <c r="AS465"/>
  <c r="AR465"/>
  <c r="AE465"/>
  <c r="AC465"/>
  <c r="Q465"/>
  <c r="P465"/>
  <c r="O465"/>
  <c r="R465" s="1"/>
  <c r="AB465" s="1"/>
  <c r="AX464"/>
  <c r="AY464" s="1"/>
  <c r="BA464" s="1"/>
  <c r="AS464"/>
  <c r="AR464"/>
  <c r="AE464"/>
  <c r="AC464"/>
  <c r="Q464"/>
  <c r="P464"/>
  <c r="O464"/>
  <c r="R464" s="1"/>
  <c r="AB464" s="1"/>
  <c r="AX463"/>
  <c r="AY463" s="1"/>
  <c r="BA463" s="1"/>
  <c r="AS463"/>
  <c r="AR463"/>
  <c r="AE463"/>
  <c r="AC463"/>
  <c r="Q463"/>
  <c r="P463"/>
  <c r="O463"/>
  <c r="R463" s="1"/>
  <c r="AB463" s="1"/>
  <c r="AX462"/>
  <c r="AY462" s="1"/>
  <c r="BA462" s="1"/>
  <c r="AS462"/>
  <c r="AR462"/>
  <c r="AE462"/>
  <c r="AC462"/>
  <c r="Q462"/>
  <c r="P462"/>
  <c r="R462" s="1"/>
  <c r="AB462" s="1"/>
  <c r="O462"/>
  <c r="AX461"/>
  <c r="AY461" s="1"/>
  <c r="BA461" s="1"/>
  <c r="AS461"/>
  <c r="AR461"/>
  <c r="AE461"/>
  <c r="AC461"/>
  <c r="Q461"/>
  <c r="P461"/>
  <c r="R461" s="1"/>
  <c r="AB461" s="1"/>
  <c r="O461"/>
  <c r="AX460"/>
  <c r="AY460" s="1"/>
  <c r="BA460" s="1"/>
  <c r="AS460"/>
  <c r="AR460"/>
  <c r="AE460"/>
  <c r="AC460"/>
  <c r="Q460"/>
  <c r="P460"/>
  <c r="R460" s="1"/>
  <c r="AB460" s="1"/>
  <c r="O460"/>
  <c r="AX459"/>
  <c r="AY459" s="1"/>
  <c r="BA459" s="1"/>
  <c r="AS459"/>
  <c r="AR459"/>
  <c r="AE459"/>
  <c r="AC459"/>
  <c r="Q459"/>
  <c r="P459"/>
  <c r="R459" s="1"/>
  <c r="AB459" s="1"/>
  <c r="O459"/>
  <c r="AX458"/>
  <c r="AY458" s="1"/>
  <c r="BA458" s="1"/>
  <c r="AS458"/>
  <c r="AR458"/>
  <c r="AE458"/>
  <c r="AC458"/>
  <c r="Q458"/>
  <c r="P458"/>
  <c r="R458" s="1"/>
  <c r="AB458" s="1"/>
  <c r="O458"/>
  <c r="AX457"/>
  <c r="AY457" s="1"/>
  <c r="BA457" s="1"/>
  <c r="AS457"/>
  <c r="AR457"/>
  <c r="AE457"/>
  <c r="AC457"/>
  <c r="Q457"/>
  <c r="P457"/>
  <c r="R457" s="1"/>
  <c r="AB457" s="1"/>
  <c r="O457"/>
  <c r="AX456"/>
  <c r="AY456" s="1"/>
  <c r="BA456" s="1"/>
  <c r="AS456"/>
  <c r="AR456"/>
  <c r="AE456"/>
  <c r="AC456"/>
  <c r="Q456"/>
  <c r="P456"/>
  <c r="R456" s="1"/>
  <c r="AB456" s="1"/>
  <c r="O456"/>
  <c r="AX455"/>
  <c r="AY455" s="1"/>
  <c r="BA455" s="1"/>
  <c r="AS455"/>
  <c r="AR455"/>
  <c r="AE455"/>
  <c r="AC455"/>
  <c r="Q455"/>
  <c r="P455"/>
  <c r="R455" s="1"/>
  <c r="AB455" s="1"/>
  <c r="O455"/>
  <c r="AX454"/>
  <c r="AY454" s="1"/>
  <c r="BA454" s="1"/>
  <c r="AS454"/>
  <c r="AR454"/>
  <c r="AE454"/>
  <c r="AC454"/>
  <c r="Q454"/>
  <c r="P454"/>
  <c r="R454" s="1"/>
  <c r="AB454" s="1"/>
  <c r="O454"/>
  <c r="AX453"/>
  <c r="AX516" s="1"/>
  <c r="AH1096" s="1"/>
  <c r="AS453"/>
  <c r="AS516" s="1"/>
  <c r="AC1096" s="1"/>
  <c r="AR453"/>
  <c r="AR516" s="1"/>
  <c r="AB1096" s="1"/>
  <c r="AE453"/>
  <c r="AC453"/>
  <c r="AC516" s="1"/>
  <c r="M1096" s="1"/>
  <c r="Q453"/>
  <c r="Q516" s="1"/>
  <c r="P453"/>
  <c r="P516" s="1"/>
  <c r="O453"/>
  <c r="O516" s="1"/>
  <c r="BD452"/>
  <c r="AN1095" s="1"/>
  <c r="BC452"/>
  <c r="AM1095" s="1"/>
  <c r="BB452"/>
  <c r="AL1095" s="1"/>
  <c r="AZ452"/>
  <c r="AJ1095" s="1"/>
  <c r="AW452"/>
  <c r="AG1095" s="1"/>
  <c r="AV452"/>
  <c r="AF1095" s="1"/>
  <c r="AU452"/>
  <c r="AE1095" s="1"/>
  <c r="AT452"/>
  <c r="AD1095" s="1"/>
  <c r="AQ452"/>
  <c r="AA1095" s="1"/>
  <c r="AP452"/>
  <c r="Z1095" s="1"/>
  <c r="AO452"/>
  <c r="Y1095" s="1"/>
  <c r="AN452"/>
  <c r="X1095" s="1"/>
  <c r="AM452"/>
  <c r="W1095" s="1"/>
  <c r="AL452"/>
  <c r="V1095" s="1"/>
  <c r="AK452"/>
  <c r="U1095" s="1"/>
  <c r="AJ452"/>
  <c r="T1095" s="1"/>
  <c r="AI452"/>
  <c r="S1095" s="1"/>
  <c r="AH452"/>
  <c r="R1095" s="1"/>
  <c r="AG452"/>
  <c r="Q1095" s="1"/>
  <c r="AD452"/>
  <c r="N1095" s="1"/>
  <c r="AA452"/>
  <c r="K1095" s="1"/>
  <c r="Z452"/>
  <c r="J1095" s="1"/>
  <c r="Y452"/>
  <c r="X452"/>
  <c r="W452"/>
  <c r="U452"/>
  <c r="T452"/>
  <c r="S452"/>
  <c r="I1095" s="1"/>
  <c r="N452"/>
  <c r="M452"/>
  <c r="L452"/>
  <c r="K452"/>
  <c r="J452"/>
  <c r="I452"/>
  <c r="H452"/>
  <c r="G1095" s="1"/>
  <c r="G452"/>
  <c r="F1095" s="1"/>
  <c r="AX451"/>
  <c r="AS451"/>
  <c r="AY451" s="1"/>
  <c r="BA451" s="1"/>
  <c r="AR451"/>
  <c r="AE451"/>
  <c r="AC451"/>
  <c r="Q451"/>
  <c r="P451"/>
  <c r="O451"/>
  <c r="R451" s="1"/>
  <c r="AB451" s="1"/>
  <c r="AX450"/>
  <c r="AS450"/>
  <c r="AY450" s="1"/>
  <c r="BA450" s="1"/>
  <c r="AR450"/>
  <c r="AE450"/>
  <c r="AC450"/>
  <c r="Q450"/>
  <c r="P450"/>
  <c r="O450"/>
  <c r="R450" s="1"/>
  <c r="AB450" s="1"/>
  <c r="AX449"/>
  <c r="AS449"/>
  <c r="AY449" s="1"/>
  <c r="BA449" s="1"/>
  <c r="AR449"/>
  <c r="AE449"/>
  <c r="AC449"/>
  <c r="Q449"/>
  <c r="P449"/>
  <c r="O449"/>
  <c r="R449" s="1"/>
  <c r="AB449" s="1"/>
  <c r="AX448"/>
  <c r="AS448"/>
  <c r="AY448" s="1"/>
  <c r="BA448" s="1"/>
  <c r="AR448"/>
  <c r="AE448"/>
  <c r="AC448"/>
  <c r="Q448"/>
  <c r="P448"/>
  <c r="O448"/>
  <c r="R448" s="1"/>
  <c r="AB448" s="1"/>
  <c r="AX447"/>
  <c r="AS447"/>
  <c r="AY447" s="1"/>
  <c r="BA447" s="1"/>
  <c r="AR447"/>
  <c r="AE447"/>
  <c r="AC447"/>
  <c r="Q447"/>
  <c r="P447"/>
  <c r="O447"/>
  <c r="R447" s="1"/>
  <c r="AB447" s="1"/>
  <c r="AX446"/>
  <c r="AS446"/>
  <c r="AY446" s="1"/>
  <c r="BA446" s="1"/>
  <c r="AR446"/>
  <c r="AE446"/>
  <c r="AC446"/>
  <c r="Q446"/>
  <c r="P446"/>
  <c r="O446"/>
  <c r="R446" s="1"/>
  <c r="AB446" s="1"/>
  <c r="AX445"/>
  <c r="AS445"/>
  <c r="AY445" s="1"/>
  <c r="BA445" s="1"/>
  <c r="AR445"/>
  <c r="AE445"/>
  <c r="AC445"/>
  <c r="Q445"/>
  <c r="P445"/>
  <c r="O445"/>
  <c r="R445" s="1"/>
  <c r="AB445" s="1"/>
  <c r="AX444"/>
  <c r="AY444" s="1"/>
  <c r="BA444" s="1"/>
  <c r="AS444"/>
  <c r="AR444"/>
  <c r="AE444"/>
  <c r="AC444"/>
  <c r="Q444"/>
  <c r="P444"/>
  <c r="O444"/>
  <c r="R444" s="1"/>
  <c r="AB444" s="1"/>
  <c r="AX443"/>
  <c r="AY443" s="1"/>
  <c r="BA443" s="1"/>
  <c r="AS443"/>
  <c r="AR443"/>
  <c r="AE443"/>
  <c r="AC443"/>
  <c r="Q443"/>
  <c r="P443"/>
  <c r="O443"/>
  <c r="R443" s="1"/>
  <c r="AB443" s="1"/>
  <c r="AX442"/>
  <c r="AY442" s="1"/>
  <c r="BA442" s="1"/>
  <c r="AS442"/>
  <c r="AR442"/>
  <c r="AE442"/>
  <c r="AC442"/>
  <c r="Q442"/>
  <c r="P442"/>
  <c r="O442"/>
  <c r="R442" s="1"/>
  <c r="AB442" s="1"/>
  <c r="AX441"/>
  <c r="AY441" s="1"/>
  <c r="BA441" s="1"/>
  <c r="AS441"/>
  <c r="AR441"/>
  <c r="AE441"/>
  <c r="AC441"/>
  <c r="Q441"/>
  <c r="P441"/>
  <c r="R441" s="1"/>
  <c r="AB441" s="1"/>
  <c r="O441"/>
  <c r="AX440"/>
  <c r="AY440" s="1"/>
  <c r="BA440" s="1"/>
  <c r="AS440"/>
  <c r="AR440"/>
  <c r="AE440"/>
  <c r="AC440"/>
  <c r="Q440"/>
  <c r="P440"/>
  <c r="R440" s="1"/>
  <c r="AB440" s="1"/>
  <c r="O440"/>
  <c r="AX439"/>
  <c r="AY439" s="1"/>
  <c r="BA439" s="1"/>
  <c r="AS439"/>
  <c r="AR439"/>
  <c r="AE439"/>
  <c r="AC439"/>
  <c r="Q439"/>
  <c r="P439"/>
  <c r="R439" s="1"/>
  <c r="AB439" s="1"/>
  <c r="O439"/>
  <c r="AX438"/>
  <c r="AY438" s="1"/>
  <c r="BA438" s="1"/>
  <c r="AS438"/>
  <c r="AR438"/>
  <c r="AE438"/>
  <c r="AC438"/>
  <c r="Q438"/>
  <c r="P438"/>
  <c r="R438" s="1"/>
  <c r="AB438" s="1"/>
  <c r="O438"/>
  <c r="AX437"/>
  <c r="AY437" s="1"/>
  <c r="BA437" s="1"/>
  <c r="AS437"/>
  <c r="AR437"/>
  <c r="AE437"/>
  <c r="AC437"/>
  <c r="Q437"/>
  <c r="P437"/>
  <c r="R437" s="1"/>
  <c r="AB437" s="1"/>
  <c r="O437"/>
  <c r="AX436"/>
  <c r="AY436" s="1"/>
  <c r="BA436" s="1"/>
  <c r="AS436"/>
  <c r="AR436"/>
  <c r="AE436"/>
  <c r="AC436"/>
  <c r="Q436"/>
  <c r="P436"/>
  <c r="R436" s="1"/>
  <c r="AB436" s="1"/>
  <c r="O436"/>
  <c r="AX435"/>
  <c r="AY435" s="1"/>
  <c r="BA435" s="1"/>
  <c r="AS435"/>
  <c r="AR435"/>
  <c r="AE435"/>
  <c r="AC435"/>
  <c r="Q435"/>
  <c r="P435"/>
  <c r="R435" s="1"/>
  <c r="AB435" s="1"/>
  <c r="O435"/>
  <c r="AX434"/>
  <c r="AY434" s="1"/>
  <c r="BA434" s="1"/>
  <c r="AS434"/>
  <c r="AR434"/>
  <c r="AE434"/>
  <c r="AC434"/>
  <c r="Q434"/>
  <c r="P434"/>
  <c r="R434" s="1"/>
  <c r="AB434" s="1"/>
  <c r="O434"/>
  <c r="AX433"/>
  <c r="AY433" s="1"/>
  <c r="BA433" s="1"/>
  <c r="AS433"/>
  <c r="AR433"/>
  <c r="AE433"/>
  <c r="AC433"/>
  <c r="Q433"/>
  <c r="P433"/>
  <c r="R433" s="1"/>
  <c r="AB433" s="1"/>
  <c r="O433"/>
  <c r="AX432"/>
  <c r="AY432" s="1"/>
  <c r="BA432" s="1"/>
  <c r="AS432"/>
  <c r="AR432"/>
  <c r="AE432"/>
  <c r="AC432"/>
  <c r="Q432"/>
  <c r="P432"/>
  <c r="R432" s="1"/>
  <c r="AB432" s="1"/>
  <c r="O432"/>
  <c r="AX431"/>
  <c r="AY431" s="1"/>
  <c r="BA431" s="1"/>
  <c r="AS431"/>
  <c r="AR431"/>
  <c r="AE431"/>
  <c r="AC431"/>
  <c r="Q431"/>
  <c r="P431"/>
  <c r="R431" s="1"/>
  <c r="AB431" s="1"/>
  <c r="O431"/>
  <c r="AX430"/>
  <c r="AY430" s="1"/>
  <c r="BA430" s="1"/>
  <c r="AS430"/>
  <c r="AR430"/>
  <c r="AE430"/>
  <c r="AC430"/>
  <c r="Q430"/>
  <c r="P430"/>
  <c r="R430" s="1"/>
  <c r="AB430" s="1"/>
  <c r="O430"/>
  <c r="AX429"/>
  <c r="AY429" s="1"/>
  <c r="BA429" s="1"/>
  <c r="AS429"/>
  <c r="AR429"/>
  <c r="AE429"/>
  <c r="AC429"/>
  <c r="Q429"/>
  <c r="P429"/>
  <c r="R429" s="1"/>
  <c r="AB429" s="1"/>
  <c r="O429"/>
  <c r="AX428"/>
  <c r="AY428" s="1"/>
  <c r="BA428" s="1"/>
  <c r="AS428"/>
  <c r="AR428"/>
  <c r="AE428"/>
  <c r="AC428"/>
  <c r="Q428"/>
  <c r="P428"/>
  <c r="R428" s="1"/>
  <c r="AB428" s="1"/>
  <c r="O428"/>
  <c r="AX427"/>
  <c r="AY427" s="1"/>
  <c r="BA427" s="1"/>
  <c r="AS427"/>
  <c r="AR427"/>
  <c r="AE427"/>
  <c r="AC427"/>
  <c r="Q427"/>
  <c r="P427"/>
  <c r="R427" s="1"/>
  <c r="AB427" s="1"/>
  <c r="O427"/>
  <c r="AX426"/>
  <c r="AY426" s="1"/>
  <c r="BA426" s="1"/>
  <c r="AS426"/>
  <c r="AR426"/>
  <c r="AE426"/>
  <c r="AC426"/>
  <c r="Q426"/>
  <c r="P426"/>
  <c r="R426" s="1"/>
  <c r="AB426" s="1"/>
  <c r="O426"/>
  <c r="AX425"/>
  <c r="AY425" s="1"/>
  <c r="BA425" s="1"/>
  <c r="AS425"/>
  <c r="AR425"/>
  <c r="AE425"/>
  <c r="AC425"/>
  <c r="Q425"/>
  <c r="P425"/>
  <c r="R425" s="1"/>
  <c r="AB425" s="1"/>
  <c r="O425"/>
  <c r="AX424"/>
  <c r="AY424" s="1"/>
  <c r="BA424" s="1"/>
  <c r="AS424"/>
  <c r="AR424"/>
  <c r="AE424"/>
  <c r="AC424"/>
  <c r="Q424"/>
  <c r="P424"/>
  <c r="R424" s="1"/>
  <c r="AB424" s="1"/>
  <c r="O424"/>
  <c r="AX423"/>
  <c r="AY423" s="1"/>
  <c r="BA423" s="1"/>
  <c r="AS423"/>
  <c r="AR423"/>
  <c r="AE423"/>
  <c r="AC423"/>
  <c r="Q423"/>
  <c r="P423"/>
  <c r="R423" s="1"/>
  <c r="AB423" s="1"/>
  <c r="O423"/>
  <c r="AX422"/>
  <c r="AY422" s="1"/>
  <c r="BA422" s="1"/>
  <c r="AS422"/>
  <c r="AR422"/>
  <c r="AE422"/>
  <c r="AC422"/>
  <c r="Q422"/>
  <c r="P422"/>
  <c r="R422" s="1"/>
  <c r="AB422" s="1"/>
  <c r="O422"/>
  <c r="AX421"/>
  <c r="AY421" s="1"/>
  <c r="BA421" s="1"/>
  <c r="AS421"/>
  <c r="AR421"/>
  <c r="AE421"/>
  <c r="AC421"/>
  <c r="Q421"/>
  <c r="P421"/>
  <c r="R421" s="1"/>
  <c r="AB421" s="1"/>
  <c r="O421"/>
  <c r="AX420"/>
  <c r="AY420" s="1"/>
  <c r="BA420" s="1"/>
  <c r="AS420"/>
  <c r="AR420"/>
  <c r="AE420"/>
  <c r="AC420"/>
  <c r="Q420"/>
  <c r="P420"/>
  <c r="R420" s="1"/>
  <c r="AB420" s="1"/>
  <c r="O420"/>
  <c r="AX419"/>
  <c r="AY419" s="1"/>
  <c r="BA419" s="1"/>
  <c r="AS419"/>
  <c r="AR419"/>
  <c r="AE419"/>
  <c r="AC419"/>
  <c r="Q419"/>
  <c r="P419"/>
  <c r="R419" s="1"/>
  <c r="AB419" s="1"/>
  <c r="O419"/>
  <c r="AX418"/>
  <c r="AY418" s="1"/>
  <c r="BA418" s="1"/>
  <c r="AS418"/>
  <c r="AR418"/>
  <c r="AE418"/>
  <c r="AC418"/>
  <c r="Q418"/>
  <c r="P418"/>
  <c r="R418" s="1"/>
  <c r="AB418" s="1"/>
  <c r="O418"/>
  <c r="AX417"/>
  <c r="AY417" s="1"/>
  <c r="BA417" s="1"/>
  <c r="AS417"/>
  <c r="AR417"/>
  <c r="AE417"/>
  <c r="AC417"/>
  <c r="Q417"/>
  <c r="P417"/>
  <c r="R417" s="1"/>
  <c r="AB417" s="1"/>
  <c r="O417"/>
  <c r="AX416"/>
  <c r="AY416" s="1"/>
  <c r="BA416" s="1"/>
  <c r="AS416"/>
  <c r="AR416"/>
  <c r="AE416"/>
  <c r="AC416"/>
  <c r="Q416"/>
  <c r="P416"/>
  <c r="R416" s="1"/>
  <c r="AB416" s="1"/>
  <c r="O416"/>
  <c r="AX415"/>
  <c r="AY415" s="1"/>
  <c r="BA415" s="1"/>
  <c r="AS415"/>
  <c r="AR415"/>
  <c r="AE415"/>
  <c r="AC415"/>
  <c r="Q415"/>
  <c r="P415"/>
  <c r="O415"/>
  <c r="V415" s="1"/>
  <c r="V452" s="1"/>
  <c r="AX414"/>
  <c r="AS414"/>
  <c r="AY414" s="1"/>
  <c r="BA414" s="1"/>
  <c r="AR414"/>
  <c r="AE414"/>
  <c r="AC414"/>
  <c r="Q414"/>
  <c r="P414"/>
  <c r="O414"/>
  <c r="R414" s="1"/>
  <c r="AB414" s="1"/>
  <c r="AX413"/>
  <c r="AS413"/>
  <c r="AY413" s="1"/>
  <c r="BA413" s="1"/>
  <c r="AR413"/>
  <c r="AE413"/>
  <c r="AC413"/>
  <c r="Q413"/>
  <c r="P413"/>
  <c r="O413"/>
  <c r="R413" s="1"/>
  <c r="AB413" s="1"/>
  <c r="AX412"/>
  <c r="AS412"/>
  <c r="AY412" s="1"/>
  <c r="BA412" s="1"/>
  <c r="AR412"/>
  <c r="AE412"/>
  <c r="AC412"/>
  <c r="Q412"/>
  <c r="P412"/>
  <c r="O412"/>
  <c r="R412" s="1"/>
  <c r="AB412" s="1"/>
  <c r="AX411"/>
  <c r="AS411"/>
  <c r="AY411" s="1"/>
  <c r="BA411" s="1"/>
  <c r="AR411"/>
  <c r="AE411"/>
  <c r="AC411"/>
  <c r="Q411"/>
  <c r="P411"/>
  <c r="O411"/>
  <c r="R411" s="1"/>
  <c r="AB411" s="1"/>
  <c r="AX410"/>
  <c r="AS410"/>
  <c r="AY410" s="1"/>
  <c r="BA410" s="1"/>
  <c r="AR410"/>
  <c r="AE410"/>
  <c r="AC410"/>
  <c r="Q410"/>
  <c r="P410"/>
  <c r="O410"/>
  <c r="R410" s="1"/>
  <c r="AB410" s="1"/>
  <c r="AX409"/>
  <c r="AS409"/>
  <c r="AY409" s="1"/>
  <c r="BA409" s="1"/>
  <c r="AR409"/>
  <c r="AE409"/>
  <c r="AC409"/>
  <c r="Q409"/>
  <c r="P409"/>
  <c r="O409"/>
  <c r="R409" s="1"/>
  <c r="AB409" s="1"/>
  <c r="AX408"/>
  <c r="AX452" s="1"/>
  <c r="AH1095" s="1"/>
  <c r="AS408"/>
  <c r="AS452" s="1"/>
  <c r="AC1095" s="1"/>
  <c r="AR408"/>
  <c r="AR452" s="1"/>
  <c r="AB1095" s="1"/>
  <c r="AE408"/>
  <c r="AC408"/>
  <c r="AC452" s="1"/>
  <c r="M1095" s="1"/>
  <c r="Q408"/>
  <c r="Q452" s="1"/>
  <c r="P408"/>
  <c r="P452" s="1"/>
  <c r="O408"/>
  <c r="O452" s="1"/>
  <c r="BD407"/>
  <c r="AN1094" s="1"/>
  <c r="BC407"/>
  <c r="AM1094" s="1"/>
  <c r="BB407"/>
  <c r="AL1094" s="1"/>
  <c r="AZ407"/>
  <c r="AJ1094" s="1"/>
  <c r="AW407"/>
  <c r="AG1094" s="1"/>
  <c r="AV407"/>
  <c r="AF1094" s="1"/>
  <c r="AU407"/>
  <c r="AE1094" s="1"/>
  <c r="AT407"/>
  <c r="AD1094" s="1"/>
  <c r="AQ407"/>
  <c r="AA1094" s="1"/>
  <c r="AP407"/>
  <c r="Z1094" s="1"/>
  <c r="AO407"/>
  <c r="Y1094" s="1"/>
  <c r="AN407"/>
  <c r="X1094" s="1"/>
  <c r="AM407"/>
  <c r="W1094" s="1"/>
  <c r="AL407"/>
  <c r="V1094" s="1"/>
  <c r="AK407"/>
  <c r="U1094" s="1"/>
  <c r="AJ407"/>
  <c r="T1094" s="1"/>
  <c r="AI407"/>
  <c r="S1094" s="1"/>
  <c r="AH407"/>
  <c r="R1094" s="1"/>
  <c r="AG407"/>
  <c r="Q1094" s="1"/>
  <c r="AD407"/>
  <c r="N1094" s="1"/>
  <c r="AA407"/>
  <c r="K1094" s="1"/>
  <c r="Z407"/>
  <c r="J1094" s="1"/>
  <c r="Y407"/>
  <c r="X407"/>
  <c r="W407"/>
  <c r="V407"/>
  <c r="U407"/>
  <c r="T407"/>
  <c r="S407"/>
  <c r="I1094" s="1"/>
  <c r="N407"/>
  <c r="M407"/>
  <c r="L407"/>
  <c r="K407"/>
  <c r="J407"/>
  <c r="I407"/>
  <c r="H407"/>
  <c r="G1094" s="1"/>
  <c r="G407"/>
  <c r="F1094" s="1"/>
  <c r="AX406"/>
  <c r="AY406" s="1"/>
  <c r="BA406" s="1"/>
  <c r="AS406"/>
  <c r="AR406"/>
  <c r="AE406"/>
  <c r="AC406"/>
  <c r="Q406"/>
  <c r="P406"/>
  <c r="O406"/>
  <c r="R406" s="1"/>
  <c r="AB406" s="1"/>
  <c r="AX405"/>
  <c r="AY405" s="1"/>
  <c r="BA405" s="1"/>
  <c r="AS405"/>
  <c r="AR405"/>
  <c r="AE405"/>
  <c r="AC405"/>
  <c r="Q405"/>
  <c r="P405"/>
  <c r="O405"/>
  <c r="R405" s="1"/>
  <c r="AB405" s="1"/>
  <c r="AX404"/>
  <c r="AY404" s="1"/>
  <c r="BA404" s="1"/>
  <c r="AS404"/>
  <c r="AR404"/>
  <c r="AE404"/>
  <c r="AC404"/>
  <c r="Q404"/>
  <c r="P404"/>
  <c r="R404" s="1"/>
  <c r="AB404" s="1"/>
  <c r="O404"/>
  <c r="AX403"/>
  <c r="AY403" s="1"/>
  <c r="BA403" s="1"/>
  <c r="AS403"/>
  <c r="AR403"/>
  <c r="AE403"/>
  <c r="AC403"/>
  <c r="Q403"/>
  <c r="P403"/>
  <c r="R403" s="1"/>
  <c r="AB403" s="1"/>
  <c r="O403"/>
  <c r="AX402"/>
  <c r="AY402" s="1"/>
  <c r="BA402" s="1"/>
  <c r="AS402"/>
  <c r="AR402"/>
  <c r="AE402"/>
  <c r="AC402"/>
  <c r="Q402"/>
  <c r="P402"/>
  <c r="R402" s="1"/>
  <c r="AB402" s="1"/>
  <c r="O402"/>
  <c r="AX401"/>
  <c r="AY401" s="1"/>
  <c r="BA401" s="1"/>
  <c r="AS401"/>
  <c r="AR401"/>
  <c r="AE401"/>
  <c r="AC401"/>
  <c r="Q401"/>
  <c r="P401"/>
  <c r="R401" s="1"/>
  <c r="AB401" s="1"/>
  <c r="O401"/>
  <c r="AX400"/>
  <c r="AY400" s="1"/>
  <c r="BA400" s="1"/>
  <c r="AS400"/>
  <c r="AR400"/>
  <c r="AE400"/>
  <c r="AC400"/>
  <c r="Q400"/>
  <c r="P400"/>
  <c r="R400" s="1"/>
  <c r="AB400" s="1"/>
  <c r="O400"/>
  <c r="AX399"/>
  <c r="AY399" s="1"/>
  <c r="BA399" s="1"/>
  <c r="AS399"/>
  <c r="AR399"/>
  <c r="AE399"/>
  <c r="AC399"/>
  <c r="Q399"/>
  <c r="P399"/>
  <c r="R399" s="1"/>
  <c r="AB399" s="1"/>
  <c r="O399"/>
  <c r="AX398"/>
  <c r="AY398" s="1"/>
  <c r="BA398" s="1"/>
  <c r="AS398"/>
  <c r="AR398"/>
  <c r="AE398"/>
  <c r="AC398"/>
  <c r="Q398"/>
  <c r="P398"/>
  <c r="R398" s="1"/>
  <c r="AB398" s="1"/>
  <c r="O398"/>
  <c r="AX397"/>
  <c r="AY397" s="1"/>
  <c r="BA397" s="1"/>
  <c r="AS397"/>
  <c r="AR397"/>
  <c r="AE397"/>
  <c r="AC397"/>
  <c r="Q397"/>
  <c r="P397"/>
  <c r="R397" s="1"/>
  <c r="AB397" s="1"/>
  <c r="O397"/>
  <c r="AX396"/>
  <c r="AY396" s="1"/>
  <c r="BA396" s="1"/>
  <c r="AS396"/>
  <c r="AR396"/>
  <c r="AE396"/>
  <c r="AC396"/>
  <c r="Q396"/>
  <c r="P396"/>
  <c r="R396" s="1"/>
  <c r="AB396" s="1"/>
  <c r="O396"/>
  <c r="AX395"/>
  <c r="AY395" s="1"/>
  <c r="BA395" s="1"/>
  <c r="AS395"/>
  <c r="AR395"/>
  <c r="AE395"/>
  <c r="AC395"/>
  <c r="Q395"/>
  <c r="P395"/>
  <c r="R395" s="1"/>
  <c r="AB395" s="1"/>
  <c r="O395"/>
  <c r="AX394"/>
  <c r="AY394" s="1"/>
  <c r="BA394" s="1"/>
  <c r="AS394"/>
  <c r="AR394"/>
  <c r="AE394"/>
  <c r="AC394"/>
  <c r="Q394"/>
  <c r="P394"/>
  <c r="R394" s="1"/>
  <c r="AB394" s="1"/>
  <c r="O394"/>
  <c r="AX393"/>
  <c r="AY393" s="1"/>
  <c r="BA393" s="1"/>
  <c r="AS393"/>
  <c r="AR393"/>
  <c r="AE393"/>
  <c r="AC393"/>
  <c r="Q393"/>
  <c r="P393"/>
  <c r="R393" s="1"/>
  <c r="AB393" s="1"/>
  <c r="O393"/>
  <c r="AX392"/>
  <c r="AY392" s="1"/>
  <c r="BA392" s="1"/>
  <c r="AS392"/>
  <c r="AR392"/>
  <c r="AE392"/>
  <c r="AC392"/>
  <c r="Q392"/>
  <c r="P392"/>
  <c r="R392" s="1"/>
  <c r="AB392" s="1"/>
  <c r="O392"/>
  <c r="AX391"/>
  <c r="AY391" s="1"/>
  <c r="BA391" s="1"/>
  <c r="AS391"/>
  <c r="AR391"/>
  <c r="AE391"/>
  <c r="AC391"/>
  <c r="Q391"/>
  <c r="P391"/>
  <c r="R391" s="1"/>
  <c r="AB391" s="1"/>
  <c r="O391"/>
  <c r="AX390"/>
  <c r="AY390" s="1"/>
  <c r="BA390" s="1"/>
  <c r="AS390"/>
  <c r="AR390"/>
  <c r="AE390"/>
  <c r="AC390"/>
  <c r="Q390"/>
  <c r="P390"/>
  <c r="R390" s="1"/>
  <c r="AB390" s="1"/>
  <c r="O390"/>
  <c r="AX389"/>
  <c r="AY389" s="1"/>
  <c r="BA389" s="1"/>
  <c r="AS389"/>
  <c r="AR389"/>
  <c r="AE389"/>
  <c r="AC389"/>
  <c r="Q389"/>
  <c r="P389"/>
  <c r="R389" s="1"/>
  <c r="AB389" s="1"/>
  <c r="O389"/>
  <c r="AX388"/>
  <c r="AY388" s="1"/>
  <c r="BA388" s="1"/>
  <c r="AS388"/>
  <c r="AR388"/>
  <c r="AE388"/>
  <c r="AC388"/>
  <c r="Q388"/>
  <c r="P388"/>
  <c r="R388" s="1"/>
  <c r="AB388" s="1"/>
  <c r="O388"/>
  <c r="AX387"/>
  <c r="AY387" s="1"/>
  <c r="BA387" s="1"/>
  <c r="AS387"/>
  <c r="AR387"/>
  <c r="AE387"/>
  <c r="AC387"/>
  <c r="Q387"/>
  <c r="P387"/>
  <c r="R387" s="1"/>
  <c r="AB387" s="1"/>
  <c r="O387"/>
  <c r="AX386"/>
  <c r="AY386" s="1"/>
  <c r="BA386" s="1"/>
  <c r="AS386"/>
  <c r="AR386"/>
  <c r="AE386"/>
  <c r="AC386"/>
  <c r="Q386"/>
  <c r="P386"/>
  <c r="R386" s="1"/>
  <c r="AB386" s="1"/>
  <c r="O386"/>
  <c r="AX385"/>
  <c r="AY385" s="1"/>
  <c r="BA385" s="1"/>
  <c r="AS385"/>
  <c r="AR385"/>
  <c r="AE385"/>
  <c r="AC385"/>
  <c r="Q385"/>
  <c r="P385"/>
  <c r="R385" s="1"/>
  <c r="AB385" s="1"/>
  <c r="O385"/>
  <c r="AX384"/>
  <c r="AY384" s="1"/>
  <c r="BA384" s="1"/>
  <c r="AS384"/>
  <c r="AR384"/>
  <c r="AE384"/>
  <c r="AC384"/>
  <c r="Q384"/>
  <c r="P384"/>
  <c r="R384" s="1"/>
  <c r="AB384" s="1"/>
  <c r="O384"/>
  <c r="AX383"/>
  <c r="AY383" s="1"/>
  <c r="BA383" s="1"/>
  <c r="AS383"/>
  <c r="AR383"/>
  <c r="AE383"/>
  <c r="AC383"/>
  <c r="Q383"/>
  <c r="P383"/>
  <c r="R383" s="1"/>
  <c r="AB383" s="1"/>
  <c r="O383"/>
  <c r="AX382"/>
  <c r="AY382" s="1"/>
  <c r="BA382" s="1"/>
  <c r="AS382"/>
  <c r="AR382"/>
  <c r="AE382"/>
  <c r="AC382"/>
  <c r="Q382"/>
  <c r="P382"/>
  <c r="R382" s="1"/>
  <c r="AB382" s="1"/>
  <c r="O382"/>
  <c r="AX381"/>
  <c r="AY381" s="1"/>
  <c r="BA381" s="1"/>
  <c r="AS381"/>
  <c r="AR381"/>
  <c r="AE381"/>
  <c r="AC381"/>
  <c r="Q381"/>
  <c r="P381"/>
  <c r="R381" s="1"/>
  <c r="AB381" s="1"/>
  <c r="O381"/>
  <c r="AX380"/>
  <c r="AY380" s="1"/>
  <c r="BA380" s="1"/>
  <c r="AS380"/>
  <c r="AR380"/>
  <c r="AE380"/>
  <c r="AC380"/>
  <c r="Q380"/>
  <c r="P380"/>
  <c r="R380" s="1"/>
  <c r="AB380" s="1"/>
  <c r="O380"/>
  <c r="AX379"/>
  <c r="AY379" s="1"/>
  <c r="BA379" s="1"/>
  <c r="AS379"/>
  <c r="AR379"/>
  <c r="AE379"/>
  <c r="AC379"/>
  <c r="Q379"/>
  <c r="P379"/>
  <c r="R379" s="1"/>
  <c r="AB379" s="1"/>
  <c r="O379"/>
  <c r="AX378"/>
  <c r="AY378" s="1"/>
  <c r="BA378" s="1"/>
  <c r="AS378"/>
  <c r="AR378"/>
  <c r="AE378"/>
  <c r="AC378"/>
  <c r="Q378"/>
  <c r="P378"/>
  <c r="R378" s="1"/>
  <c r="AB378" s="1"/>
  <c r="O378"/>
  <c r="AX377"/>
  <c r="AY377" s="1"/>
  <c r="BA377" s="1"/>
  <c r="AS377"/>
  <c r="AR377"/>
  <c r="AE377"/>
  <c r="AC377"/>
  <c r="Q377"/>
  <c r="P377"/>
  <c r="R377" s="1"/>
  <c r="AB377" s="1"/>
  <c r="O377"/>
  <c r="AX376"/>
  <c r="AY376" s="1"/>
  <c r="BA376" s="1"/>
  <c r="AS376"/>
  <c r="AR376"/>
  <c r="AE376"/>
  <c r="AC376"/>
  <c r="Q376"/>
  <c r="P376"/>
  <c r="R376" s="1"/>
  <c r="AB376" s="1"/>
  <c r="O376"/>
  <c r="AX375"/>
  <c r="AY375" s="1"/>
  <c r="BA375" s="1"/>
  <c r="AS375"/>
  <c r="AR375"/>
  <c r="AE375"/>
  <c r="AC375"/>
  <c r="Q375"/>
  <c r="P375"/>
  <c r="R375" s="1"/>
  <c r="AB375" s="1"/>
  <c r="O375"/>
  <c r="AX374"/>
  <c r="AY374" s="1"/>
  <c r="BA374" s="1"/>
  <c r="AS374"/>
  <c r="AR374"/>
  <c r="AE374"/>
  <c r="AC374"/>
  <c r="Q374"/>
  <c r="P374"/>
  <c r="R374" s="1"/>
  <c r="AB374" s="1"/>
  <c r="O374"/>
  <c r="AX373"/>
  <c r="AY373" s="1"/>
  <c r="BA373" s="1"/>
  <c r="AS373"/>
  <c r="AR373"/>
  <c r="AE373"/>
  <c r="AC373"/>
  <c r="Q373"/>
  <c r="P373"/>
  <c r="R373" s="1"/>
  <c r="AB373" s="1"/>
  <c r="O373"/>
  <c r="AX372"/>
  <c r="AY372" s="1"/>
  <c r="BA372" s="1"/>
  <c r="AS372"/>
  <c r="AR372"/>
  <c r="AE372"/>
  <c r="AC372"/>
  <c r="Q372"/>
  <c r="P372"/>
  <c r="R372" s="1"/>
  <c r="AB372" s="1"/>
  <c r="O372"/>
  <c r="AX371"/>
  <c r="AY371" s="1"/>
  <c r="BA371" s="1"/>
  <c r="AS371"/>
  <c r="AR371"/>
  <c r="AE371"/>
  <c r="AC371"/>
  <c r="Q371"/>
  <c r="P371"/>
  <c r="R371" s="1"/>
  <c r="AB371" s="1"/>
  <c r="O371"/>
  <c r="AX370"/>
  <c r="AY370" s="1"/>
  <c r="BA370" s="1"/>
  <c r="AS370"/>
  <c r="AR370"/>
  <c r="AE370"/>
  <c r="AC370"/>
  <c r="Q370"/>
  <c r="P370"/>
  <c r="R370" s="1"/>
  <c r="AB370" s="1"/>
  <c r="O370"/>
  <c r="AX369"/>
  <c r="AY369" s="1"/>
  <c r="BA369" s="1"/>
  <c r="AS369"/>
  <c r="AR369"/>
  <c r="AE369"/>
  <c r="AC369"/>
  <c r="Q369"/>
  <c r="P369"/>
  <c r="R369" s="1"/>
  <c r="AB369" s="1"/>
  <c r="O369"/>
  <c r="AX368"/>
  <c r="AY368" s="1"/>
  <c r="BA368" s="1"/>
  <c r="AS368"/>
  <c r="AR368"/>
  <c r="AE368"/>
  <c r="AC368"/>
  <c r="Q368"/>
  <c r="P368"/>
  <c r="R368" s="1"/>
  <c r="AB368" s="1"/>
  <c r="O368"/>
  <c r="AX367"/>
  <c r="AY367" s="1"/>
  <c r="BA367" s="1"/>
  <c r="AS367"/>
  <c r="AR367"/>
  <c r="AE367"/>
  <c r="AC367"/>
  <c r="Q367"/>
  <c r="P367"/>
  <c r="R367" s="1"/>
  <c r="AB367" s="1"/>
  <c r="O367"/>
  <c r="AX366"/>
  <c r="AY366" s="1"/>
  <c r="BA366" s="1"/>
  <c r="AS366"/>
  <c r="AR366"/>
  <c r="AE366"/>
  <c r="AC366"/>
  <c r="Q366"/>
  <c r="P366"/>
  <c r="R366" s="1"/>
  <c r="AB366" s="1"/>
  <c r="O366"/>
  <c r="AX365"/>
  <c r="AY365" s="1"/>
  <c r="BA365" s="1"/>
  <c r="AS365"/>
  <c r="AR365"/>
  <c r="AE365"/>
  <c r="AC365"/>
  <c r="Q365"/>
  <c r="P365"/>
  <c r="R365" s="1"/>
  <c r="AB365" s="1"/>
  <c r="O365"/>
  <c r="AX364"/>
  <c r="AY364" s="1"/>
  <c r="BA364" s="1"/>
  <c r="AS364"/>
  <c r="AR364"/>
  <c r="AE364"/>
  <c r="AC364"/>
  <c r="Q364"/>
  <c r="P364"/>
  <c r="R364" s="1"/>
  <c r="AB364" s="1"/>
  <c r="O364"/>
  <c r="AX363"/>
  <c r="AY363" s="1"/>
  <c r="BA363" s="1"/>
  <c r="AS363"/>
  <c r="AR363"/>
  <c r="AE363"/>
  <c r="AC363"/>
  <c r="Q363"/>
  <c r="P363"/>
  <c r="R363" s="1"/>
  <c r="AB363" s="1"/>
  <c r="O363"/>
  <c r="AX362"/>
  <c r="AY362" s="1"/>
  <c r="BA362" s="1"/>
  <c r="AS362"/>
  <c r="AR362"/>
  <c r="AE362"/>
  <c r="AC362"/>
  <c r="Q362"/>
  <c r="P362"/>
  <c r="R362" s="1"/>
  <c r="AB362" s="1"/>
  <c r="O362"/>
  <c r="AX361"/>
  <c r="AY361" s="1"/>
  <c r="BA361" s="1"/>
  <c r="AS361"/>
  <c r="AR361"/>
  <c r="AE361"/>
  <c r="AC361"/>
  <c r="Q361"/>
  <c r="P361"/>
  <c r="R361" s="1"/>
  <c r="AB361" s="1"/>
  <c r="O361"/>
  <c r="AX360"/>
  <c r="AY360" s="1"/>
  <c r="BA360" s="1"/>
  <c r="AS360"/>
  <c r="AR360"/>
  <c r="AE360"/>
  <c r="AC360"/>
  <c r="Q360"/>
  <c r="P360"/>
  <c r="R360" s="1"/>
  <c r="AB360" s="1"/>
  <c r="O360"/>
  <c r="AX359"/>
  <c r="AY359" s="1"/>
  <c r="BA359" s="1"/>
  <c r="AS359"/>
  <c r="AR359"/>
  <c r="AE359"/>
  <c r="AC359"/>
  <c r="Q359"/>
  <c r="P359"/>
  <c r="R359" s="1"/>
  <c r="AB359" s="1"/>
  <c r="O359"/>
  <c r="AX358"/>
  <c r="AX407" s="1"/>
  <c r="AH1094" s="1"/>
  <c r="AS358"/>
  <c r="AS407" s="1"/>
  <c r="AC1094" s="1"/>
  <c r="AR358"/>
  <c r="AR407" s="1"/>
  <c r="AB1094" s="1"/>
  <c r="AE358"/>
  <c r="AC358"/>
  <c r="AC407" s="1"/>
  <c r="M1094" s="1"/>
  <c r="Q358"/>
  <c r="Q407" s="1"/>
  <c r="P358"/>
  <c r="P407" s="1"/>
  <c r="O358"/>
  <c r="O407" s="1"/>
  <c r="BD357"/>
  <c r="AN1093" s="1"/>
  <c r="AN1098" s="1"/>
  <c r="BC357"/>
  <c r="AM1093" s="1"/>
  <c r="AM1098" s="1"/>
  <c r="BB357"/>
  <c r="AL1093" s="1"/>
  <c r="AL1098" s="1"/>
  <c r="AZ357"/>
  <c r="AJ1093" s="1"/>
  <c r="AJ1098" s="1"/>
  <c r="AW357"/>
  <c r="AG1093" s="1"/>
  <c r="AG1098" s="1"/>
  <c r="AV357"/>
  <c r="AF1093" s="1"/>
  <c r="AF1098" s="1"/>
  <c r="AU357"/>
  <c r="AE1093" s="1"/>
  <c r="AE1098" s="1"/>
  <c r="AT357"/>
  <c r="AD1093" s="1"/>
  <c r="AD1098" s="1"/>
  <c r="AQ357"/>
  <c r="AA1093" s="1"/>
  <c r="AA1098" s="1"/>
  <c r="AP357"/>
  <c r="Z1093" s="1"/>
  <c r="Z1098" s="1"/>
  <c r="AO357"/>
  <c r="Y1093" s="1"/>
  <c r="Y1098" s="1"/>
  <c r="AN357"/>
  <c r="X1093" s="1"/>
  <c r="X1098" s="1"/>
  <c r="AM357"/>
  <c r="W1093" s="1"/>
  <c r="W1098" s="1"/>
  <c r="AL357"/>
  <c r="V1093" s="1"/>
  <c r="V1098" s="1"/>
  <c r="AK357"/>
  <c r="U1093" s="1"/>
  <c r="U1098" s="1"/>
  <c r="AJ357"/>
  <c r="T1093" s="1"/>
  <c r="T1098" s="1"/>
  <c r="AI357"/>
  <c r="S1093" s="1"/>
  <c r="S1098" s="1"/>
  <c r="AH357"/>
  <c r="R1093" s="1"/>
  <c r="R1098" s="1"/>
  <c r="AG357"/>
  <c r="Q1093" s="1"/>
  <c r="Q1098" s="1"/>
  <c r="AD357"/>
  <c r="N1093" s="1"/>
  <c r="N1098" s="1"/>
  <c r="AA357"/>
  <c r="K1093" s="1"/>
  <c r="K1098" s="1"/>
  <c r="Z357"/>
  <c r="J1093" s="1"/>
  <c r="J1098" s="1"/>
  <c r="Y357"/>
  <c r="X357"/>
  <c r="W357"/>
  <c r="U357"/>
  <c r="T357"/>
  <c r="S357"/>
  <c r="I1093" s="1"/>
  <c r="I1098" s="1"/>
  <c r="N357"/>
  <c r="M357"/>
  <c r="L357"/>
  <c r="K357"/>
  <c r="J357"/>
  <c r="I357"/>
  <c r="H357"/>
  <c r="G1093" s="1"/>
  <c r="G1098" s="1"/>
  <c r="G357"/>
  <c r="F1093" s="1"/>
  <c r="F1098" s="1"/>
  <c r="AX356"/>
  <c r="AS356"/>
  <c r="AY356" s="1"/>
  <c r="BA356" s="1"/>
  <c r="AR356"/>
  <c r="AE356"/>
  <c r="AC356"/>
  <c r="Q356"/>
  <c r="P356"/>
  <c r="O356"/>
  <c r="R356" s="1"/>
  <c r="AB356" s="1"/>
  <c r="AX355"/>
  <c r="AS355"/>
  <c r="AY355" s="1"/>
  <c r="BA355" s="1"/>
  <c r="AR355"/>
  <c r="AE355"/>
  <c r="AC355"/>
  <c r="Q355"/>
  <c r="P355"/>
  <c r="O355"/>
  <c r="R355" s="1"/>
  <c r="AB355" s="1"/>
  <c r="AX354"/>
  <c r="AS354"/>
  <c r="AY354" s="1"/>
  <c r="BA354" s="1"/>
  <c r="AR354"/>
  <c r="AE354"/>
  <c r="AC354"/>
  <c r="Q354"/>
  <c r="P354"/>
  <c r="O354"/>
  <c r="R354" s="1"/>
  <c r="AB354" s="1"/>
  <c r="AX353"/>
  <c r="AS353"/>
  <c r="AY353" s="1"/>
  <c r="BA353" s="1"/>
  <c r="AR353"/>
  <c r="AE353"/>
  <c r="AC353"/>
  <c r="Q353"/>
  <c r="P353"/>
  <c r="O353"/>
  <c r="R353" s="1"/>
  <c r="AB353" s="1"/>
  <c r="AX352"/>
  <c r="AS352"/>
  <c r="AY352" s="1"/>
  <c r="BA352" s="1"/>
  <c r="AR352"/>
  <c r="AE352"/>
  <c r="AC352"/>
  <c r="Q352"/>
  <c r="P352"/>
  <c r="O352"/>
  <c r="R352" s="1"/>
  <c r="AB352" s="1"/>
  <c r="AX351"/>
  <c r="AY351" s="1"/>
  <c r="BA351" s="1"/>
  <c r="AS351"/>
  <c r="AR351"/>
  <c r="AE351"/>
  <c r="AC351"/>
  <c r="Q351"/>
  <c r="P351"/>
  <c r="O351"/>
  <c r="R351" s="1"/>
  <c r="AB351" s="1"/>
  <c r="AX350"/>
  <c r="AY350" s="1"/>
  <c r="BA350" s="1"/>
  <c r="AS350"/>
  <c r="AR350"/>
  <c r="AE350"/>
  <c r="AC350"/>
  <c r="Q350"/>
  <c r="P350"/>
  <c r="O350"/>
  <c r="R350" s="1"/>
  <c r="AB350" s="1"/>
  <c r="AX349"/>
  <c r="AS349"/>
  <c r="AY349" s="1"/>
  <c r="BA349" s="1"/>
  <c r="AR349"/>
  <c r="AE349"/>
  <c r="AC349"/>
  <c r="Q349"/>
  <c r="P349"/>
  <c r="O349"/>
  <c r="R349" s="1"/>
  <c r="AB349" s="1"/>
  <c r="AX348"/>
  <c r="AS348"/>
  <c r="AY348" s="1"/>
  <c r="BA348" s="1"/>
  <c r="AR348"/>
  <c r="AE348"/>
  <c r="AC348"/>
  <c r="Q348"/>
  <c r="P348"/>
  <c r="O348"/>
  <c r="R348" s="1"/>
  <c r="AB348" s="1"/>
  <c r="AX347"/>
  <c r="AS347"/>
  <c r="AY347" s="1"/>
  <c r="BA347" s="1"/>
  <c r="AR347"/>
  <c r="AE347"/>
  <c r="AC347"/>
  <c r="Q347"/>
  <c r="P347"/>
  <c r="O347"/>
  <c r="R347" s="1"/>
  <c r="AB347" s="1"/>
  <c r="AX346"/>
  <c r="AS346"/>
  <c r="AY346" s="1"/>
  <c r="BA346" s="1"/>
  <c r="AR346"/>
  <c r="AE346"/>
  <c r="AC346"/>
  <c r="Q346"/>
  <c r="P346"/>
  <c r="O346"/>
  <c r="R346" s="1"/>
  <c r="AB346" s="1"/>
  <c r="AX345"/>
  <c r="AS345"/>
  <c r="AY345" s="1"/>
  <c r="BA345" s="1"/>
  <c r="AR345"/>
  <c r="AE345"/>
  <c r="AC345"/>
  <c r="Q345"/>
  <c r="P345"/>
  <c r="O345"/>
  <c r="R345" s="1"/>
  <c r="AB345" s="1"/>
  <c r="AX344"/>
  <c r="AS344"/>
  <c r="AY344" s="1"/>
  <c r="BA344" s="1"/>
  <c r="AR344"/>
  <c r="AE344"/>
  <c r="AC344"/>
  <c r="Q344"/>
  <c r="P344"/>
  <c r="O344"/>
  <c r="R344" s="1"/>
  <c r="AB344" s="1"/>
  <c r="AX343"/>
  <c r="AS343"/>
  <c r="AY343" s="1"/>
  <c r="BA343" s="1"/>
  <c r="AR343"/>
  <c r="AE343"/>
  <c r="AC343"/>
  <c r="Q343"/>
  <c r="P343"/>
  <c r="O343"/>
  <c r="R343" s="1"/>
  <c r="AB343" s="1"/>
  <c r="AX342"/>
  <c r="AY342" s="1"/>
  <c r="BA342" s="1"/>
  <c r="AS342"/>
  <c r="AR342"/>
  <c r="AE342"/>
  <c r="AC342"/>
  <c r="Q342"/>
  <c r="P342"/>
  <c r="O342"/>
  <c r="V342" s="1"/>
  <c r="AX341"/>
  <c r="AS341"/>
  <c r="AY341" s="1"/>
  <c r="BA341" s="1"/>
  <c r="AR341"/>
  <c r="AE341"/>
  <c r="AC341"/>
  <c r="Q341"/>
  <c r="P341"/>
  <c r="R341" s="1"/>
  <c r="AB341" s="1"/>
  <c r="O341"/>
  <c r="V341" s="1"/>
  <c r="AX340"/>
  <c r="AY340" s="1"/>
  <c r="BA340" s="1"/>
  <c r="AS340"/>
  <c r="AR340"/>
  <c r="AE340"/>
  <c r="AC340"/>
  <c r="Q340"/>
  <c r="P340"/>
  <c r="O340"/>
  <c r="V340" s="1"/>
  <c r="AX339"/>
  <c r="AS339"/>
  <c r="AY339" s="1"/>
  <c r="BA339" s="1"/>
  <c r="AR339"/>
  <c r="AE339"/>
  <c r="AC339"/>
  <c r="Q339"/>
  <c r="P339"/>
  <c r="O339"/>
  <c r="R339" s="1"/>
  <c r="AB339" s="1"/>
  <c r="AX338"/>
  <c r="AS338"/>
  <c r="AY338" s="1"/>
  <c r="BA338" s="1"/>
  <c r="AR338"/>
  <c r="AE338"/>
  <c r="AC338"/>
  <c r="Q338"/>
  <c r="P338"/>
  <c r="O338"/>
  <c r="R338" s="1"/>
  <c r="AB338" s="1"/>
  <c r="AX337"/>
  <c r="AS337"/>
  <c r="AY337" s="1"/>
  <c r="BA337" s="1"/>
  <c r="AR337"/>
  <c r="AE337"/>
  <c r="AC337"/>
  <c r="Q337"/>
  <c r="P337"/>
  <c r="O337"/>
  <c r="R337" s="1"/>
  <c r="AB337" s="1"/>
  <c r="AX336"/>
  <c r="AS336"/>
  <c r="AY336" s="1"/>
  <c r="BA336" s="1"/>
  <c r="AR336"/>
  <c r="AE336"/>
  <c r="AC336"/>
  <c r="Q336"/>
  <c r="P336"/>
  <c r="O336"/>
  <c r="R336" s="1"/>
  <c r="AB336" s="1"/>
  <c r="AX335"/>
  <c r="AS335"/>
  <c r="AY335" s="1"/>
  <c r="BA335" s="1"/>
  <c r="AR335"/>
  <c r="AE335"/>
  <c r="AC335"/>
  <c r="Q335"/>
  <c r="P335"/>
  <c r="O335"/>
  <c r="R335" s="1"/>
  <c r="AB335" s="1"/>
  <c r="AX334"/>
  <c r="AS334"/>
  <c r="AY334" s="1"/>
  <c r="BA334" s="1"/>
  <c r="AR334"/>
  <c r="AE334"/>
  <c r="AC334"/>
  <c r="Q334"/>
  <c r="P334"/>
  <c r="O334"/>
  <c r="R334" s="1"/>
  <c r="AB334" s="1"/>
  <c r="AX333"/>
  <c r="AS333"/>
  <c r="AY333" s="1"/>
  <c r="BA333" s="1"/>
  <c r="AR333"/>
  <c r="AE333"/>
  <c r="AC333"/>
  <c r="Q333"/>
  <c r="P333"/>
  <c r="O333"/>
  <c r="R333" s="1"/>
  <c r="AB333" s="1"/>
  <c r="AX332"/>
  <c r="AS332"/>
  <c r="AY332" s="1"/>
  <c r="BA332" s="1"/>
  <c r="AR332"/>
  <c r="AE332"/>
  <c r="AC332"/>
  <c r="Q332"/>
  <c r="P332"/>
  <c r="O332"/>
  <c r="R332" s="1"/>
  <c r="AB332" s="1"/>
  <c r="AX331"/>
  <c r="AS331"/>
  <c r="AY331" s="1"/>
  <c r="BA331" s="1"/>
  <c r="AR331"/>
  <c r="AE331"/>
  <c r="AC331"/>
  <c r="Q331"/>
  <c r="P331"/>
  <c r="O331"/>
  <c r="R331" s="1"/>
  <c r="AB331" s="1"/>
  <c r="AX330"/>
  <c r="AS330"/>
  <c r="AY330" s="1"/>
  <c r="BA330" s="1"/>
  <c r="AR330"/>
  <c r="AE330"/>
  <c r="AC330"/>
  <c r="Q330"/>
  <c r="P330"/>
  <c r="O330"/>
  <c r="R330" s="1"/>
  <c r="AB330" s="1"/>
  <c r="AX329"/>
  <c r="AS329"/>
  <c r="AY329" s="1"/>
  <c r="BA329" s="1"/>
  <c r="AR329"/>
  <c r="AE329"/>
  <c r="AC329"/>
  <c r="Q329"/>
  <c r="P329"/>
  <c r="O329"/>
  <c r="R329" s="1"/>
  <c r="AB329" s="1"/>
  <c r="AX328"/>
  <c r="AY328" s="1"/>
  <c r="BA328" s="1"/>
  <c r="AS328"/>
  <c r="AR328"/>
  <c r="AE328"/>
  <c r="AC328"/>
  <c r="Q328"/>
  <c r="P328"/>
  <c r="O328"/>
  <c r="R328" s="1"/>
  <c r="AB328" s="1"/>
  <c r="AX327"/>
  <c r="AY327" s="1"/>
  <c r="BA327" s="1"/>
  <c r="AS327"/>
  <c r="AR327"/>
  <c r="AE327"/>
  <c r="AC327"/>
  <c r="Q327"/>
  <c r="P327"/>
  <c r="R327" s="1"/>
  <c r="AB327" s="1"/>
  <c r="O327"/>
  <c r="AX326"/>
  <c r="AY326" s="1"/>
  <c r="BA326" s="1"/>
  <c r="AS326"/>
  <c r="AR326"/>
  <c r="AE326"/>
  <c r="AC326"/>
  <c r="Q326"/>
  <c r="P326"/>
  <c r="R326" s="1"/>
  <c r="AB326" s="1"/>
  <c r="O326"/>
  <c r="AX325"/>
  <c r="AY325" s="1"/>
  <c r="BA325" s="1"/>
  <c r="AS325"/>
  <c r="AR325"/>
  <c r="AE325"/>
  <c r="AC325"/>
  <c r="Q325"/>
  <c r="P325"/>
  <c r="R325" s="1"/>
  <c r="AB325" s="1"/>
  <c r="O325"/>
  <c r="AX324"/>
  <c r="AY324" s="1"/>
  <c r="BA324" s="1"/>
  <c r="AS324"/>
  <c r="AR324"/>
  <c r="AE324"/>
  <c r="AC324"/>
  <c r="Q324"/>
  <c r="P324"/>
  <c r="R324" s="1"/>
  <c r="AB324" s="1"/>
  <c r="O324"/>
  <c r="AX323"/>
  <c r="AY323" s="1"/>
  <c r="BA323" s="1"/>
  <c r="AS323"/>
  <c r="AR323"/>
  <c r="AE323"/>
  <c r="AC323"/>
  <c r="AB323"/>
  <c r="AX322"/>
  <c r="AY322" s="1"/>
  <c r="BA322" s="1"/>
  <c r="AS322"/>
  <c r="AR322"/>
  <c r="AE322"/>
  <c r="AC322"/>
  <c r="Q322"/>
  <c r="P322"/>
  <c r="R322" s="1"/>
  <c r="AB322" s="1"/>
  <c r="O322"/>
  <c r="AX321"/>
  <c r="AY321" s="1"/>
  <c r="BA321" s="1"/>
  <c r="AS321"/>
  <c r="AR321"/>
  <c r="AE321"/>
  <c r="AC321"/>
  <c r="Q321"/>
  <c r="P321"/>
  <c r="R321" s="1"/>
  <c r="AB321" s="1"/>
  <c r="O321"/>
  <c r="AX320"/>
  <c r="AY320" s="1"/>
  <c r="BA320" s="1"/>
  <c r="AS320"/>
  <c r="AR320"/>
  <c r="AE320"/>
  <c r="AC320"/>
  <c r="Q320"/>
  <c r="P320"/>
  <c r="R320" s="1"/>
  <c r="AB320" s="1"/>
  <c r="O320"/>
  <c r="AX319"/>
  <c r="AY319" s="1"/>
  <c r="BA319" s="1"/>
  <c r="AS319"/>
  <c r="AR319"/>
  <c r="AE319"/>
  <c r="AC319"/>
  <c r="Q319"/>
  <c r="P319"/>
  <c r="R319" s="1"/>
  <c r="AB319" s="1"/>
  <c r="O319"/>
  <c r="AX318"/>
  <c r="AY318" s="1"/>
  <c r="BA318" s="1"/>
  <c r="AS318"/>
  <c r="AR318"/>
  <c r="AE318"/>
  <c r="AC318"/>
  <c r="Q318"/>
  <c r="P318"/>
  <c r="R318" s="1"/>
  <c r="AB318" s="1"/>
  <c r="O318"/>
  <c r="AX317"/>
  <c r="AY317" s="1"/>
  <c r="BA317" s="1"/>
  <c r="AS317"/>
  <c r="AR317"/>
  <c r="AE317"/>
  <c r="AC317"/>
  <c r="Q317"/>
  <c r="P317"/>
  <c r="R317" s="1"/>
  <c r="AB317" s="1"/>
  <c r="O317"/>
  <c r="AX316"/>
  <c r="AY316" s="1"/>
  <c r="BA316" s="1"/>
  <c r="AS316"/>
  <c r="AR316"/>
  <c r="AE316"/>
  <c r="AC316"/>
  <c r="Q316"/>
  <c r="P316"/>
  <c r="R316" s="1"/>
  <c r="AB316" s="1"/>
  <c r="O316"/>
  <c r="AX315"/>
  <c r="AY315" s="1"/>
  <c r="BA315" s="1"/>
  <c r="AS315"/>
  <c r="AR315"/>
  <c r="AE315"/>
  <c r="AC315"/>
  <c r="Q315"/>
  <c r="P315"/>
  <c r="R315" s="1"/>
  <c r="AB315" s="1"/>
  <c r="O315"/>
  <c r="AX314"/>
  <c r="AY314" s="1"/>
  <c r="BA314" s="1"/>
  <c r="AS314"/>
  <c r="AR314"/>
  <c r="AE314"/>
  <c r="AC314"/>
  <c r="Q314"/>
  <c r="P314"/>
  <c r="R314" s="1"/>
  <c r="AB314" s="1"/>
  <c r="O314"/>
  <c r="AX313"/>
  <c r="AY313" s="1"/>
  <c r="BA313" s="1"/>
  <c r="AS313"/>
  <c r="AR313"/>
  <c r="AE313"/>
  <c r="AC313"/>
  <c r="Q313"/>
  <c r="P313"/>
  <c r="R313" s="1"/>
  <c r="AB313" s="1"/>
  <c r="O313"/>
  <c r="AX312"/>
  <c r="AY312" s="1"/>
  <c r="BA312" s="1"/>
  <c r="AS312"/>
  <c r="AR312"/>
  <c r="AE312"/>
  <c r="AC312"/>
  <c r="Q312"/>
  <c r="P312"/>
  <c r="R312" s="1"/>
  <c r="AB312" s="1"/>
  <c r="O312"/>
  <c r="AX311"/>
  <c r="AY311" s="1"/>
  <c r="BA311" s="1"/>
  <c r="AS311"/>
  <c r="AR311"/>
  <c r="AE311"/>
  <c r="AC311"/>
  <c r="Q311"/>
  <c r="P311"/>
  <c r="R311" s="1"/>
  <c r="AB311" s="1"/>
  <c r="O311"/>
  <c r="AX310"/>
  <c r="AY310" s="1"/>
  <c r="BA310" s="1"/>
  <c r="AS310"/>
  <c r="AR310"/>
  <c r="AE310"/>
  <c r="AC310"/>
  <c r="Q310"/>
  <c r="P310"/>
  <c r="R310" s="1"/>
  <c r="AB310" s="1"/>
  <c r="O310"/>
  <c r="AX309"/>
  <c r="AY309" s="1"/>
  <c r="BA309" s="1"/>
  <c r="AS309"/>
  <c r="AR309"/>
  <c r="AE309"/>
  <c r="AC309"/>
  <c r="Q309"/>
  <c r="P309"/>
  <c r="R309" s="1"/>
  <c r="AB309" s="1"/>
  <c r="O309"/>
  <c r="AX308"/>
  <c r="AY308" s="1"/>
  <c r="BA308" s="1"/>
  <c r="AS308"/>
  <c r="AR308"/>
  <c r="AE308"/>
  <c r="AC308"/>
  <c r="Q308"/>
  <c r="P308"/>
  <c r="R308" s="1"/>
  <c r="AB308" s="1"/>
  <c r="O308"/>
  <c r="AX307"/>
  <c r="AY307" s="1"/>
  <c r="BA307" s="1"/>
  <c r="AS307"/>
  <c r="AR307"/>
  <c r="AE307"/>
  <c r="AC307"/>
  <c r="Q307"/>
  <c r="P307"/>
  <c r="R307" s="1"/>
  <c r="AB307" s="1"/>
  <c r="O307"/>
  <c r="AX306"/>
  <c r="AY306" s="1"/>
  <c r="BA306" s="1"/>
  <c r="AS306"/>
  <c r="AR306"/>
  <c r="AE306"/>
  <c r="AC306"/>
  <c r="Q306"/>
  <c r="P306"/>
  <c r="R306" s="1"/>
  <c r="AB306" s="1"/>
  <c r="O306"/>
  <c r="AX305"/>
  <c r="AY305" s="1"/>
  <c r="BA305" s="1"/>
  <c r="AS305"/>
  <c r="AR305"/>
  <c r="AE305"/>
  <c r="AC305"/>
  <c r="Q305"/>
  <c r="P305"/>
  <c r="R305" s="1"/>
  <c r="AB305" s="1"/>
  <c r="O305"/>
  <c r="AX304"/>
  <c r="AY304" s="1"/>
  <c r="BA304" s="1"/>
  <c r="AS304"/>
  <c r="AR304"/>
  <c r="AE304"/>
  <c r="AC304"/>
  <c r="Q304"/>
  <c r="P304"/>
  <c r="R304" s="1"/>
  <c r="AB304" s="1"/>
  <c r="O304"/>
  <c r="AX303"/>
  <c r="AY303" s="1"/>
  <c r="BA303" s="1"/>
  <c r="AS303"/>
  <c r="AR303"/>
  <c r="AE303"/>
  <c r="AC303"/>
  <c r="Q303"/>
  <c r="P303"/>
  <c r="R303" s="1"/>
  <c r="AB303" s="1"/>
  <c r="O303"/>
  <c r="AX302"/>
  <c r="AY302" s="1"/>
  <c r="BA302" s="1"/>
  <c r="AS302"/>
  <c r="AR302"/>
  <c r="AE302"/>
  <c r="AC302"/>
  <c r="Q302"/>
  <c r="P302"/>
  <c r="R302" s="1"/>
  <c r="AB302" s="1"/>
  <c r="O302"/>
  <c r="AX301"/>
  <c r="AY301" s="1"/>
  <c r="BA301" s="1"/>
  <c r="AS301"/>
  <c r="AR301"/>
  <c r="AE301"/>
  <c r="AC301"/>
  <c r="Q301"/>
  <c r="P301"/>
  <c r="R301" s="1"/>
  <c r="AB301" s="1"/>
  <c r="O301"/>
  <c r="AX300"/>
  <c r="AY300" s="1"/>
  <c r="BA300" s="1"/>
  <c r="AS300"/>
  <c r="AR300"/>
  <c r="AE300"/>
  <c r="AC300"/>
  <c r="Q300"/>
  <c r="P300"/>
  <c r="R300" s="1"/>
  <c r="AB300" s="1"/>
  <c r="O300"/>
  <c r="AX299"/>
  <c r="AY299" s="1"/>
  <c r="BA299" s="1"/>
  <c r="AS299"/>
  <c r="AR299"/>
  <c r="AE299"/>
  <c r="AC299"/>
  <c r="Q299"/>
  <c r="P299"/>
  <c r="R299" s="1"/>
  <c r="AB299" s="1"/>
  <c r="O299"/>
  <c r="AX298"/>
  <c r="AY298" s="1"/>
  <c r="BA298" s="1"/>
  <c r="AS298"/>
  <c r="AR298"/>
  <c r="AE298"/>
  <c r="AC298"/>
  <c r="Q298"/>
  <c r="P298"/>
  <c r="R298" s="1"/>
  <c r="AB298" s="1"/>
  <c r="O298"/>
  <c r="AX297"/>
  <c r="AY297" s="1"/>
  <c r="BA297" s="1"/>
  <c r="AS297"/>
  <c r="AR297"/>
  <c r="AE297"/>
  <c r="AC297"/>
  <c r="Q297"/>
  <c r="P297"/>
  <c r="R297" s="1"/>
  <c r="AB297" s="1"/>
  <c r="O297"/>
  <c r="AX296"/>
  <c r="AY296" s="1"/>
  <c r="BA296" s="1"/>
  <c r="AS296"/>
  <c r="AR296"/>
  <c r="AE296"/>
  <c r="AC296"/>
  <c r="Q296"/>
  <c r="P296"/>
  <c r="R296" s="1"/>
  <c r="AB296" s="1"/>
  <c r="O296"/>
  <c r="AX295"/>
  <c r="AX357" s="1"/>
  <c r="AH1093" s="1"/>
  <c r="AS295"/>
  <c r="AS357" s="1"/>
  <c r="AC1093" s="1"/>
  <c r="AR295"/>
  <c r="AR357" s="1"/>
  <c r="AB1093" s="1"/>
  <c r="AE295"/>
  <c r="AC295"/>
  <c r="AC357" s="1"/>
  <c r="M1093" s="1"/>
  <c r="Q295"/>
  <c r="Q357" s="1"/>
  <c r="P295"/>
  <c r="P357" s="1"/>
  <c r="O295"/>
  <c r="O357" s="1"/>
  <c r="AF291"/>
  <c r="E291"/>
  <c r="BD290"/>
  <c r="AN1101" s="1"/>
  <c r="BC290"/>
  <c r="AM1101" s="1"/>
  <c r="BB290"/>
  <c r="AL1101" s="1"/>
  <c r="AZ290"/>
  <c r="AJ1101" s="1"/>
  <c r="AW290"/>
  <c r="AG1101" s="1"/>
  <c r="AV290"/>
  <c r="AF1101" s="1"/>
  <c r="AU290"/>
  <c r="AE1101" s="1"/>
  <c r="AT290"/>
  <c r="AD1101" s="1"/>
  <c r="AQ290"/>
  <c r="AA1101" s="1"/>
  <c r="AP290"/>
  <c r="Z1101" s="1"/>
  <c r="AO290"/>
  <c r="Y1101" s="1"/>
  <c r="AN290"/>
  <c r="X1101" s="1"/>
  <c r="AM290"/>
  <c r="W1101" s="1"/>
  <c r="AL290"/>
  <c r="V1101" s="1"/>
  <c r="AK290"/>
  <c r="U1101" s="1"/>
  <c r="AJ290"/>
  <c r="T1101" s="1"/>
  <c r="AI290"/>
  <c r="S1101" s="1"/>
  <c r="AH290"/>
  <c r="R1101" s="1"/>
  <c r="AG290"/>
  <c r="Q1101" s="1"/>
  <c r="AD290"/>
  <c r="N1101" s="1"/>
  <c r="AA290"/>
  <c r="K1101" s="1"/>
  <c r="Z290"/>
  <c r="J1101" s="1"/>
  <c r="Y290"/>
  <c r="X290"/>
  <c r="W290"/>
  <c r="V290"/>
  <c r="U290"/>
  <c r="T290"/>
  <c r="S290"/>
  <c r="I1101" s="1"/>
  <c r="N290"/>
  <c r="M290"/>
  <c r="L290"/>
  <c r="K290"/>
  <c r="J290"/>
  <c r="I290"/>
  <c r="H290"/>
  <c r="G1101" s="1"/>
  <c r="G290"/>
  <c r="F1101" s="1"/>
  <c r="AX289"/>
  <c r="AY289" s="1"/>
  <c r="BA289" s="1"/>
  <c r="AS289"/>
  <c r="AR289"/>
  <c r="AE289"/>
  <c r="AC289"/>
  <c r="Q289"/>
  <c r="P289"/>
  <c r="R289" s="1"/>
  <c r="AB289" s="1"/>
  <c r="O289"/>
  <c r="AX288"/>
  <c r="AY288" s="1"/>
  <c r="BA288" s="1"/>
  <c r="AS288"/>
  <c r="AR288"/>
  <c r="AC288"/>
  <c r="Q288"/>
  <c r="P288"/>
  <c r="O288"/>
  <c r="R288" s="1"/>
  <c r="AB288" s="1"/>
  <c r="AX287"/>
  <c r="AS287"/>
  <c r="AY287" s="1"/>
  <c r="BA287" s="1"/>
  <c r="AR287"/>
  <c r="AC287"/>
  <c r="Q287"/>
  <c r="P287"/>
  <c r="R287" s="1"/>
  <c r="AB287" s="1"/>
  <c r="O287"/>
  <c r="AX286"/>
  <c r="AY286" s="1"/>
  <c r="BA286" s="1"/>
  <c r="AS286"/>
  <c r="AR286"/>
  <c r="AC286"/>
  <c r="Q286"/>
  <c r="P286"/>
  <c r="O286"/>
  <c r="R286" s="1"/>
  <c r="AB286" s="1"/>
  <c r="AX285"/>
  <c r="AS285"/>
  <c r="AY285" s="1"/>
  <c r="BA285" s="1"/>
  <c r="AR285"/>
  <c r="AC285"/>
  <c r="Q285"/>
  <c r="P285"/>
  <c r="R285" s="1"/>
  <c r="AB285" s="1"/>
  <c r="O285"/>
  <c r="AX284"/>
  <c r="AY284" s="1"/>
  <c r="BA284" s="1"/>
  <c r="AS284"/>
  <c r="AR284"/>
  <c r="AE284"/>
  <c r="AC284"/>
  <c r="Q284"/>
  <c r="P284"/>
  <c r="R284" s="1"/>
  <c r="AB284" s="1"/>
  <c r="O284"/>
  <c r="AX283"/>
  <c r="AY283" s="1"/>
  <c r="BA283" s="1"/>
  <c r="AS283"/>
  <c r="AR283"/>
  <c r="AE283"/>
  <c r="AC283"/>
  <c r="Q283"/>
  <c r="P283"/>
  <c r="R283" s="1"/>
  <c r="AB283" s="1"/>
  <c r="O283"/>
  <c r="AX282"/>
  <c r="AY282" s="1"/>
  <c r="BA282" s="1"/>
  <c r="AS282"/>
  <c r="AR282"/>
  <c r="AE282"/>
  <c r="AC282"/>
  <c r="Q282"/>
  <c r="P282"/>
  <c r="R282" s="1"/>
  <c r="AB282" s="1"/>
  <c r="O282"/>
  <c r="AX281"/>
  <c r="AY281" s="1"/>
  <c r="BA281" s="1"/>
  <c r="AS281"/>
  <c r="AR281"/>
  <c r="AE281"/>
  <c r="AC281"/>
  <c r="Q281"/>
  <c r="P281"/>
  <c r="R281" s="1"/>
  <c r="AB281" s="1"/>
  <c r="O281"/>
  <c r="AX280"/>
  <c r="AY280" s="1"/>
  <c r="BA280" s="1"/>
  <c r="AS280"/>
  <c r="AR280"/>
  <c r="AE280"/>
  <c r="AC280"/>
  <c r="Q280"/>
  <c r="P280"/>
  <c r="R280" s="1"/>
  <c r="AB280" s="1"/>
  <c r="O280"/>
  <c r="AX279"/>
  <c r="AY279" s="1"/>
  <c r="BA279" s="1"/>
  <c r="AS279"/>
  <c r="AR279"/>
  <c r="AE279"/>
  <c r="AC279"/>
  <c r="Q279"/>
  <c r="P279"/>
  <c r="R279" s="1"/>
  <c r="AB279" s="1"/>
  <c r="O279"/>
  <c r="AX278"/>
  <c r="AY278" s="1"/>
  <c r="BA278" s="1"/>
  <c r="AS278"/>
  <c r="AR278"/>
  <c r="AE278"/>
  <c r="AC278"/>
  <c r="Q278"/>
  <c r="P278"/>
  <c r="R278" s="1"/>
  <c r="AB278" s="1"/>
  <c r="O278"/>
  <c r="AX277"/>
  <c r="AY277" s="1"/>
  <c r="BA277" s="1"/>
  <c r="AS277"/>
  <c r="AR277"/>
  <c r="AE277"/>
  <c r="AC277"/>
  <c r="Q277"/>
  <c r="P277"/>
  <c r="R277" s="1"/>
  <c r="AB277" s="1"/>
  <c r="O277"/>
  <c r="AX276"/>
  <c r="AY276" s="1"/>
  <c r="BA276" s="1"/>
  <c r="AS276"/>
  <c r="AR276"/>
  <c r="AE276"/>
  <c r="AC276"/>
  <c r="Q276"/>
  <c r="P276"/>
  <c r="R276" s="1"/>
  <c r="AB276" s="1"/>
  <c r="O276"/>
  <c r="AX275"/>
  <c r="AY275" s="1"/>
  <c r="BA275" s="1"/>
  <c r="AS275"/>
  <c r="AR275"/>
  <c r="AE275"/>
  <c r="AC275"/>
  <c r="Q275"/>
  <c r="P275"/>
  <c r="R275" s="1"/>
  <c r="AB275" s="1"/>
  <c r="O275"/>
  <c r="AX274"/>
  <c r="AY274" s="1"/>
  <c r="BA274" s="1"/>
  <c r="AS274"/>
  <c r="AR274"/>
  <c r="AE274"/>
  <c r="AC274"/>
  <c r="Q274"/>
  <c r="P274"/>
  <c r="R274" s="1"/>
  <c r="AB274" s="1"/>
  <c r="O274"/>
  <c r="AX273"/>
  <c r="AY273" s="1"/>
  <c r="BA273" s="1"/>
  <c r="AS273"/>
  <c r="AR273"/>
  <c r="AE273"/>
  <c r="AC273"/>
  <c r="Q273"/>
  <c r="P273"/>
  <c r="R273" s="1"/>
  <c r="AB273" s="1"/>
  <c r="O273"/>
  <c r="AX272"/>
  <c r="AY272" s="1"/>
  <c r="BA272" s="1"/>
  <c r="AS272"/>
  <c r="AR272"/>
  <c r="AE272"/>
  <c r="AC272"/>
  <c r="Q272"/>
  <c r="P272"/>
  <c r="R272" s="1"/>
  <c r="AB272" s="1"/>
  <c r="O272"/>
  <c r="AX271"/>
  <c r="AY271" s="1"/>
  <c r="BA271" s="1"/>
  <c r="AS271"/>
  <c r="AR271"/>
  <c r="AE271"/>
  <c r="AC271"/>
  <c r="Q271"/>
  <c r="P271"/>
  <c r="R271" s="1"/>
  <c r="AB271" s="1"/>
  <c r="O271"/>
  <c r="AX270"/>
  <c r="AY270" s="1"/>
  <c r="BA270" s="1"/>
  <c r="AS270"/>
  <c r="AR270"/>
  <c r="AE270"/>
  <c r="AC270"/>
  <c r="Q270"/>
  <c r="P270"/>
  <c r="R270" s="1"/>
  <c r="AB270" s="1"/>
  <c r="O270"/>
  <c r="AX269"/>
  <c r="AY269" s="1"/>
  <c r="BA269" s="1"/>
  <c r="AS269"/>
  <c r="AR269"/>
  <c r="AE269"/>
  <c r="AC269"/>
  <c r="Q269"/>
  <c r="P269"/>
  <c r="R269" s="1"/>
  <c r="AB269" s="1"/>
  <c r="O269"/>
  <c r="AX268"/>
  <c r="AY268" s="1"/>
  <c r="BA268" s="1"/>
  <c r="AS268"/>
  <c r="AR268"/>
  <c r="AE268"/>
  <c r="AC268"/>
  <c r="Q268"/>
  <c r="P268"/>
  <c r="R268" s="1"/>
  <c r="AB268" s="1"/>
  <c r="O268"/>
  <c r="AX267"/>
  <c r="AY267" s="1"/>
  <c r="BA267" s="1"/>
  <c r="AS267"/>
  <c r="AR267"/>
  <c r="AE267"/>
  <c r="AC267"/>
  <c r="Q267"/>
  <c r="P267"/>
  <c r="R267" s="1"/>
  <c r="AB267" s="1"/>
  <c r="O267"/>
  <c r="AX266"/>
  <c r="AY266" s="1"/>
  <c r="BA266" s="1"/>
  <c r="AS266"/>
  <c r="AR266"/>
  <c r="AE266"/>
  <c r="AC266"/>
  <c r="Q266"/>
  <c r="P266"/>
  <c r="R266" s="1"/>
  <c r="AB266" s="1"/>
  <c r="O266"/>
  <c r="AX265"/>
  <c r="AY265" s="1"/>
  <c r="BA265" s="1"/>
  <c r="AS265"/>
  <c r="AR265"/>
  <c r="AE265"/>
  <c r="AC265"/>
  <c r="Q265"/>
  <c r="P265"/>
  <c r="R265" s="1"/>
  <c r="AB265" s="1"/>
  <c r="O265"/>
  <c r="AX264"/>
  <c r="AY264" s="1"/>
  <c r="BA264" s="1"/>
  <c r="AS264"/>
  <c r="AR264"/>
  <c r="AE264"/>
  <c r="AC264"/>
  <c r="Q264"/>
  <c r="P264"/>
  <c r="R264" s="1"/>
  <c r="AB264" s="1"/>
  <c r="O264"/>
  <c r="AX263"/>
  <c r="AY263" s="1"/>
  <c r="BA263" s="1"/>
  <c r="AS263"/>
  <c r="AR263"/>
  <c r="AE263"/>
  <c r="AC263"/>
  <c r="Q263"/>
  <c r="P263"/>
  <c r="R263" s="1"/>
  <c r="AB263" s="1"/>
  <c r="O263"/>
  <c r="AX262"/>
  <c r="AY262" s="1"/>
  <c r="BA262" s="1"/>
  <c r="AS262"/>
  <c r="AR262"/>
  <c r="AE262"/>
  <c r="AC262"/>
  <c r="Q262"/>
  <c r="P262"/>
  <c r="R262" s="1"/>
  <c r="AB262" s="1"/>
  <c r="O262"/>
  <c r="AX261"/>
  <c r="AY261" s="1"/>
  <c r="BA261" s="1"/>
  <c r="AS261"/>
  <c r="AR261"/>
  <c r="AE261"/>
  <c r="AC261"/>
  <c r="Q261"/>
  <c r="P261"/>
  <c r="R261" s="1"/>
  <c r="AB261" s="1"/>
  <c r="O261"/>
  <c r="AX260"/>
  <c r="AY260" s="1"/>
  <c r="BA260" s="1"/>
  <c r="AS260"/>
  <c r="AR260"/>
  <c r="AE260"/>
  <c r="AC260"/>
  <c r="Q260"/>
  <c r="P260"/>
  <c r="R260" s="1"/>
  <c r="AB260" s="1"/>
  <c r="O260"/>
  <c r="AX259"/>
  <c r="AY259" s="1"/>
  <c r="BA259" s="1"/>
  <c r="AS259"/>
  <c r="AR259"/>
  <c r="AE259"/>
  <c r="AC259"/>
  <c r="Q259"/>
  <c r="P259"/>
  <c r="R259" s="1"/>
  <c r="AB259" s="1"/>
  <c r="O259"/>
  <c r="AX258"/>
  <c r="AY258" s="1"/>
  <c r="BA258" s="1"/>
  <c r="AS258"/>
  <c r="AR258"/>
  <c r="AE258"/>
  <c r="AC258"/>
  <c r="Q258"/>
  <c r="P258"/>
  <c r="R258" s="1"/>
  <c r="AB258" s="1"/>
  <c r="O258"/>
  <c r="AX257"/>
  <c r="AY257" s="1"/>
  <c r="BA257" s="1"/>
  <c r="AS257"/>
  <c r="AR257"/>
  <c r="AE257"/>
  <c r="AC257"/>
  <c r="Q257"/>
  <c r="P257"/>
  <c r="R257" s="1"/>
  <c r="AB257" s="1"/>
  <c r="O257"/>
  <c r="AX256"/>
  <c r="AY256" s="1"/>
  <c r="BA256" s="1"/>
  <c r="AS256"/>
  <c r="AR256"/>
  <c r="AE256"/>
  <c r="AC256"/>
  <c r="Q256"/>
  <c r="P256"/>
  <c r="R256" s="1"/>
  <c r="AB256" s="1"/>
  <c r="O256"/>
  <c r="BA255"/>
  <c r="AX255"/>
  <c r="AY255" s="1"/>
  <c r="AS255"/>
  <c r="AR255"/>
  <c r="AE255"/>
  <c r="AC255"/>
  <c r="Q255"/>
  <c r="P255"/>
  <c r="R255" s="1"/>
  <c r="AB255" s="1"/>
  <c r="O255"/>
  <c r="BA254"/>
  <c r="AX254"/>
  <c r="AY254" s="1"/>
  <c r="AS254"/>
  <c r="AR254"/>
  <c r="AE254"/>
  <c r="AC254"/>
  <c r="Q254"/>
  <c r="P254"/>
  <c r="R254" s="1"/>
  <c r="AB254" s="1"/>
  <c r="O254"/>
  <c r="BA253"/>
  <c r="AX253"/>
  <c r="AY253" s="1"/>
  <c r="AS253"/>
  <c r="AR253"/>
  <c r="AE253"/>
  <c r="AC253"/>
  <c r="Q253"/>
  <c r="P253"/>
  <c r="R253" s="1"/>
  <c r="AB253" s="1"/>
  <c r="O253"/>
  <c r="BA252"/>
  <c r="AX252"/>
  <c r="AY252" s="1"/>
  <c r="AS252"/>
  <c r="AR252"/>
  <c r="AE252"/>
  <c r="AC252"/>
  <c r="Q252"/>
  <c r="P252"/>
  <c r="R252" s="1"/>
  <c r="AB252" s="1"/>
  <c r="O252"/>
  <c r="BA251"/>
  <c r="AX251"/>
  <c r="AY251" s="1"/>
  <c r="AS251"/>
  <c r="AR251"/>
  <c r="AE251"/>
  <c r="AC251"/>
  <c r="Q251"/>
  <c r="P251"/>
  <c r="R251" s="1"/>
  <c r="AB251" s="1"/>
  <c r="O251"/>
  <c r="BA250"/>
  <c r="AX250"/>
  <c r="AY250" s="1"/>
  <c r="AS250"/>
  <c r="AR250"/>
  <c r="AE250"/>
  <c r="AC250"/>
  <c r="Q250"/>
  <c r="P250"/>
  <c r="R250" s="1"/>
  <c r="AB250" s="1"/>
  <c r="O250"/>
  <c r="BA249"/>
  <c r="AX249"/>
  <c r="AY249" s="1"/>
  <c r="AS249"/>
  <c r="AR249"/>
  <c r="AE249"/>
  <c r="AC249"/>
  <c r="Q249"/>
  <c r="P249"/>
  <c r="R249" s="1"/>
  <c r="AB249" s="1"/>
  <c r="O249"/>
  <c r="AX248"/>
  <c r="AS248"/>
  <c r="AR248"/>
  <c r="AE248"/>
  <c r="AC248"/>
  <c r="Q248"/>
  <c r="P248"/>
  <c r="O248"/>
  <c r="R248" s="1"/>
  <c r="AB248" s="1"/>
  <c r="AX247"/>
  <c r="AS247"/>
  <c r="AY247" s="1"/>
  <c r="BA247" s="1"/>
  <c r="AR247"/>
  <c r="AE247"/>
  <c r="AC247"/>
  <c r="Q247"/>
  <c r="P247"/>
  <c r="O247"/>
  <c r="R247" s="1"/>
  <c r="AB247" s="1"/>
  <c r="AX246"/>
  <c r="AS246"/>
  <c r="AY246" s="1"/>
  <c r="BA246" s="1"/>
  <c r="AR246"/>
  <c r="AE246"/>
  <c r="AC246"/>
  <c r="Q246"/>
  <c r="P246"/>
  <c r="O246"/>
  <c r="R246" s="1"/>
  <c r="AB246" s="1"/>
  <c r="AX245"/>
  <c r="AS245"/>
  <c r="AY245" s="1"/>
  <c r="BA245" s="1"/>
  <c r="AR245"/>
  <c r="AE245"/>
  <c r="AC245"/>
  <c r="Q245"/>
  <c r="P245"/>
  <c r="O245"/>
  <c r="R245" s="1"/>
  <c r="AB245" s="1"/>
  <c r="AX244"/>
  <c r="AS244"/>
  <c r="AY244" s="1"/>
  <c r="BA244" s="1"/>
  <c r="AR244"/>
  <c r="AE244"/>
  <c r="AC244"/>
  <c r="Q244"/>
  <c r="P244"/>
  <c r="O244"/>
  <c r="R244" s="1"/>
  <c r="AB244" s="1"/>
  <c r="AX243"/>
  <c r="AS243"/>
  <c r="AY243" s="1"/>
  <c r="BA243" s="1"/>
  <c r="AR243"/>
  <c r="AE243"/>
  <c r="AC243"/>
  <c r="Q243"/>
  <c r="P243"/>
  <c r="O243"/>
  <c r="R243" s="1"/>
  <c r="AB243" s="1"/>
  <c r="AX242"/>
  <c r="AS242"/>
  <c r="AY242" s="1"/>
  <c r="BA242" s="1"/>
  <c r="AR242"/>
  <c r="AE242"/>
  <c r="AC242"/>
  <c r="Q242"/>
  <c r="P242"/>
  <c r="O242"/>
  <c r="R242" s="1"/>
  <c r="AB242" s="1"/>
  <c r="AX241"/>
  <c r="AS241"/>
  <c r="AY241" s="1"/>
  <c r="BA241" s="1"/>
  <c r="AR241"/>
  <c r="AE241"/>
  <c r="AC241"/>
  <c r="Q241"/>
  <c r="P241"/>
  <c r="O241"/>
  <c r="R241" s="1"/>
  <c r="AB241" s="1"/>
  <c r="AX240"/>
  <c r="AS240"/>
  <c r="AY240" s="1"/>
  <c r="BA240" s="1"/>
  <c r="AR240"/>
  <c r="AE240"/>
  <c r="AC240"/>
  <c r="Q240"/>
  <c r="P240"/>
  <c r="O240"/>
  <c r="R240" s="1"/>
  <c r="AB240" s="1"/>
  <c r="AX239"/>
  <c r="AX290" s="1"/>
  <c r="AS239"/>
  <c r="AS290" s="1"/>
  <c r="AR239"/>
  <c r="AR290" s="1"/>
  <c r="AE239"/>
  <c r="AC239"/>
  <c r="AC290" s="1"/>
  <c r="Q239"/>
  <c r="Q290" s="1"/>
  <c r="P239"/>
  <c r="O239"/>
  <c r="O290" s="1"/>
  <c r="BD238"/>
  <c r="AN1100" s="1"/>
  <c r="BC238"/>
  <c r="AM1100" s="1"/>
  <c r="BB238"/>
  <c r="AL1100" s="1"/>
  <c r="AZ238"/>
  <c r="AJ1100" s="1"/>
  <c r="AW238"/>
  <c r="AG1100" s="1"/>
  <c r="AV238"/>
  <c r="AF1100" s="1"/>
  <c r="AU238"/>
  <c r="AE1100" s="1"/>
  <c r="AT238"/>
  <c r="AD1100" s="1"/>
  <c r="AQ238"/>
  <c r="AA1100" s="1"/>
  <c r="AP238"/>
  <c r="Z1100" s="1"/>
  <c r="AO238"/>
  <c r="Y1100" s="1"/>
  <c r="AN238"/>
  <c r="X1100" s="1"/>
  <c r="AM238"/>
  <c r="W1100" s="1"/>
  <c r="AL238"/>
  <c r="V1100" s="1"/>
  <c r="AK238"/>
  <c r="U1100" s="1"/>
  <c r="AJ238"/>
  <c r="T1100" s="1"/>
  <c r="AI238"/>
  <c r="S1100" s="1"/>
  <c r="AH238"/>
  <c r="R1100" s="1"/>
  <c r="AG238"/>
  <c r="Q1100" s="1"/>
  <c r="AD238"/>
  <c r="N1100" s="1"/>
  <c r="AA238"/>
  <c r="K1100" s="1"/>
  <c r="Z238"/>
  <c r="J1100" s="1"/>
  <c r="Y238"/>
  <c r="X238"/>
  <c r="W238"/>
  <c r="U238"/>
  <c r="T238"/>
  <c r="S238"/>
  <c r="I1100" s="1"/>
  <c r="N238"/>
  <c r="M238"/>
  <c r="L238"/>
  <c r="K238"/>
  <c r="J238"/>
  <c r="I238"/>
  <c r="H238"/>
  <c r="G1100" s="1"/>
  <c r="G238"/>
  <c r="F1100" s="1"/>
  <c r="AX237"/>
  <c r="AY237" s="1"/>
  <c r="BA237" s="1"/>
  <c r="AS237"/>
  <c r="AR237"/>
  <c r="AE237"/>
  <c r="AC237"/>
  <c r="Q237"/>
  <c r="P237"/>
  <c r="R237" s="1"/>
  <c r="AB237" s="1"/>
  <c r="O237"/>
  <c r="AX236"/>
  <c r="AY236" s="1"/>
  <c r="BA236" s="1"/>
  <c r="AS236"/>
  <c r="AR236"/>
  <c r="AE236"/>
  <c r="AC236"/>
  <c r="Q236"/>
  <c r="P236"/>
  <c r="R236" s="1"/>
  <c r="AB236" s="1"/>
  <c r="O236"/>
  <c r="AX235"/>
  <c r="AY235" s="1"/>
  <c r="BA235" s="1"/>
  <c r="AS235"/>
  <c r="AR235"/>
  <c r="AE235"/>
  <c r="AC235"/>
  <c r="Q235"/>
  <c r="P235"/>
  <c r="R235" s="1"/>
  <c r="AB235" s="1"/>
  <c r="O235"/>
  <c r="AX234"/>
  <c r="AY234" s="1"/>
  <c r="BA234" s="1"/>
  <c r="AS234"/>
  <c r="AR234"/>
  <c r="AE234"/>
  <c r="AC234"/>
  <c r="Q234"/>
  <c r="P234"/>
  <c r="R234" s="1"/>
  <c r="AB234" s="1"/>
  <c r="O234"/>
  <c r="AX233"/>
  <c r="AY233" s="1"/>
  <c r="BA233" s="1"/>
  <c r="AS233"/>
  <c r="AR233"/>
  <c r="AE233"/>
  <c r="AC233"/>
  <c r="Q233"/>
  <c r="P233"/>
  <c r="R233" s="1"/>
  <c r="AB233" s="1"/>
  <c r="O233"/>
  <c r="AX232"/>
  <c r="AY232" s="1"/>
  <c r="BA232" s="1"/>
  <c r="AS232"/>
  <c r="AR232"/>
  <c r="AE232"/>
  <c r="AC232"/>
  <c r="Q232"/>
  <c r="P232"/>
  <c r="R232" s="1"/>
  <c r="AB232" s="1"/>
  <c r="O232"/>
  <c r="AX231"/>
  <c r="AY231" s="1"/>
  <c r="BA231" s="1"/>
  <c r="AS231"/>
  <c r="AR231"/>
  <c r="AE231"/>
  <c r="AC231"/>
  <c r="Q231"/>
  <c r="P231"/>
  <c r="R231" s="1"/>
  <c r="AB231" s="1"/>
  <c r="O231"/>
  <c r="AX230"/>
  <c r="AY230" s="1"/>
  <c r="BA230" s="1"/>
  <c r="AS230"/>
  <c r="AR230"/>
  <c r="AE230"/>
  <c r="AC230"/>
  <c r="Q230"/>
  <c r="P230"/>
  <c r="R230" s="1"/>
  <c r="AB230" s="1"/>
  <c r="O230"/>
  <c r="AX229"/>
  <c r="AY229" s="1"/>
  <c r="BA229" s="1"/>
  <c r="AS229"/>
  <c r="AR229"/>
  <c r="AE229"/>
  <c r="AC229"/>
  <c r="Q229"/>
  <c r="P229"/>
  <c r="R229" s="1"/>
  <c r="AB229" s="1"/>
  <c r="O229"/>
  <c r="AX228"/>
  <c r="AY228" s="1"/>
  <c r="BA228" s="1"/>
  <c r="AS228"/>
  <c r="AR228"/>
  <c r="AE228"/>
  <c r="AC228"/>
  <c r="Q228"/>
  <c r="P228"/>
  <c r="R228" s="1"/>
  <c r="AB228" s="1"/>
  <c r="O228"/>
  <c r="AX227"/>
  <c r="AY227" s="1"/>
  <c r="BA227" s="1"/>
  <c r="AS227"/>
  <c r="AR227"/>
  <c r="AE227"/>
  <c r="AC227"/>
  <c r="Q227"/>
  <c r="P227"/>
  <c r="R227" s="1"/>
  <c r="AB227" s="1"/>
  <c r="O227"/>
  <c r="AX226"/>
  <c r="AY226" s="1"/>
  <c r="BA226" s="1"/>
  <c r="AS226"/>
  <c r="AR226"/>
  <c r="AE226"/>
  <c r="AC226"/>
  <c r="Q226"/>
  <c r="P226"/>
  <c r="R226" s="1"/>
  <c r="AB226" s="1"/>
  <c r="O226"/>
  <c r="AX225"/>
  <c r="AY225" s="1"/>
  <c r="BA225" s="1"/>
  <c r="AS225"/>
  <c r="AR225"/>
  <c r="AE225"/>
  <c r="AC225"/>
  <c r="Q225"/>
  <c r="P225"/>
  <c r="R225" s="1"/>
  <c r="AB225" s="1"/>
  <c r="O225"/>
  <c r="AX224"/>
  <c r="AY224" s="1"/>
  <c r="BA224" s="1"/>
  <c r="AS224"/>
  <c r="AR224"/>
  <c r="AE224"/>
  <c r="AC224"/>
  <c r="Q224"/>
  <c r="P224"/>
  <c r="R224" s="1"/>
  <c r="AB224" s="1"/>
  <c r="O224"/>
  <c r="AX223"/>
  <c r="AY223" s="1"/>
  <c r="BA223" s="1"/>
  <c r="AS223"/>
  <c r="AR223"/>
  <c r="AE223"/>
  <c r="AC223"/>
  <c r="Q223"/>
  <c r="P223"/>
  <c r="R223" s="1"/>
  <c r="AB223" s="1"/>
  <c r="O223"/>
  <c r="AX222"/>
  <c r="AY222" s="1"/>
  <c r="BA222" s="1"/>
  <c r="AS222"/>
  <c r="AR222"/>
  <c r="AE222"/>
  <c r="AC222"/>
  <c r="Q222"/>
  <c r="P222"/>
  <c r="R222" s="1"/>
  <c r="AB222" s="1"/>
  <c r="O222"/>
  <c r="AX221"/>
  <c r="AY221" s="1"/>
  <c r="BA221" s="1"/>
  <c r="AS221"/>
  <c r="AR221"/>
  <c r="AE221"/>
  <c r="AC221"/>
  <c r="Q221"/>
  <c r="P221"/>
  <c r="R221" s="1"/>
  <c r="AB221" s="1"/>
  <c r="O221"/>
  <c r="AX220"/>
  <c r="AY220" s="1"/>
  <c r="BA220" s="1"/>
  <c r="AS220"/>
  <c r="AR220"/>
  <c r="AE220"/>
  <c r="AC220"/>
  <c r="Q220"/>
  <c r="P220"/>
  <c r="R220" s="1"/>
  <c r="AB220" s="1"/>
  <c r="O220"/>
  <c r="AX219"/>
  <c r="AY219" s="1"/>
  <c r="BA219" s="1"/>
  <c r="AS219"/>
  <c r="AR219"/>
  <c r="AE219"/>
  <c r="AC219"/>
  <c r="Q219"/>
  <c r="P219"/>
  <c r="R219" s="1"/>
  <c r="AB219" s="1"/>
  <c r="O219"/>
  <c r="AX218"/>
  <c r="AY218" s="1"/>
  <c r="BA218" s="1"/>
  <c r="AS218"/>
  <c r="AR218"/>
  <c r="AE218"/>
  <c r="AC218"/>
  <c r="Q218"/>
  <c r="P218"/>
  <c r="R218" s="1"/>
  <c r="AB218" s="1"/>
  <c r="O218"/>
  <c r="AX217"/>
  <c r="AY217" s="1"/>
  <c r="BA217" s="1"/>
  <c r="AS217"/>
  <c r="AR217"/>
  <c r="AE217"/>
  <c r="AC217"/>
  <c r="Q217"/>
  <c r="P217"/>
  <c r="R217" s="1"/>
  <c r="AB217" s="1"/>
  <c r="O217"/>
  <c r="AX216"/>
  <c r="AY216" s="1"/>
  <c r="BA216" s="1"/>
  <c r="AS216"/>
  <c r="AR216"/>
  <c r="AE216"/>
  <c r="AC216"/>
  <c r="Q216"/>
  <c r="P216"/>
  <c r="R216" s="1"/>
  <c r="AB216" s="1"/>
  <c r="O216"/>
  <c r="AX215"/>
  <c r="AY215" s="1"/>
  <c r="BA215" s="1"/>
  <c r="AS215"/>
  <c r="AR215"/>
  <c r="AE215"/>
  <c r="AC215"/>
  <c r="Q215"/>
  <c r="P215"/>
  <c r="O215"/>
  <c r="V215" s="1"/>
  <c r="V238" s="1"/>
  <c r="AX214"/>
  <c r="AS214"/>
  <c r="AY214" s="1"/>
  <c r="BA214" s="1"/>
  <c r="AR214"/>
  <c r="AE214"/>
  <c r="AC214"/>
  <c r="Q214"/>
  <c r="P214"/>
  <c r="O214"/>
  <c r="R214" s="1"/>
  <c r="AB214" s="1"/>
  <c r="AX213"/>
  <c r="AS213"/>
  <c r="AY213" s="1"/>
  <c r="BA213" s="1"/>
  <c r="AR213"/>
  <c r="AE213"/>
  <c r="AC213"/>
  <c r="Q213"/>
  <c r="P213"/>
  <c r="O213"/>
  <c r="R213" s="1"/>
  <c r="AB213" s="1"/>
  <c r="AX212"/>
  <c r="AS212"/>
  <c r="AY212" s="1"/>
  <c r="BA212" s="1"/>
  <c r="AR212"/>
  <c r="AE212"/>
  <c r="AC212"/>
  <c r="Q212"/>
  <c r="P212"/>
  <c r="O212"/>
  <c r="R212" s="1"/>
  <c r="AB212" s="1"/>
  <c r="AX211"/>
  <c r="AS211"/>
  <c r="AY211" s="1"/>
  <c r="BA211" s="1"/>
  <c r="AR211"/>
  <c r="AE211"/>
  <c r="AC211"/>
  <c r="Q211"/>
  <c r="P211"/>
  <c r="O211"/>
  <c r="R211" s="1"/>
  <c r="AB211" s="1"/>
  <c r="AX210"/>
  <c r="AS210"/>
  <c r="AY210" s="1"/>
  <c r="BA210" s="1"/>
  <c r="AR210"/>
  <c r="AE210"/>
  <c r="AC210"/>
  <c r="Q210"/>
  <c r="P210"/>
  <c r="O210"/>
  <c r="R210" s="1"/>
  <c r="AB210" s="1"/>
  <c r="AX209"/>
  <c r="AS209"/>
  <c r="AY209" s="1"/>
  <c r="BA209" s="1"/>
  <c r="AR209"/>
  <c r="AE209"/>
  <c r="AC209"/>
  <c r="Q209"/>
  <c r="P209"/>
  <c r="O209"/>
  <c r="R209" s="1"/>
  <c r="AB209" s="1"/>
  <c r="AX208"/>
  <c r="AS208"/>
  <c r="AY208" s="1"/>
  <c r="BA208" s="1"/>
  <c r="AR208"/>
  <c r="AE208"/>
  <c r="AC208"/>
  <c r="Q208"/>
  <c r="P208"/>
  <c r="O208"/>
  <c r="R208" s="1"/>
  <c r="AB208" s="1"/>
  <c r="AX207"/>
  <c r="AS207"/>
  <c r="AY207" s="1"/>
  <c r="BA207" s="1"/>
  <c r="AR207"/>
  <c r="AE207"/>
  <c r="AC207"/>
  <c r="Q207"/>
  <c r="P207"/>
  <c r="O207"/>
  <c r="R207" s="1"/>
  <c r="AB207" s="1"/>
  <c r="AX206"/>
  <c r="AS206"/>
  <c r="AY206" s="1"/>
  <c r="BA206" s="1"/>
  <c r="AR206"/>
  <c r="AE206"/>
  <c r="AC206"/>
  <c r="Q206"/>
  <c r="P206"/>
  <c r="O206"/>
  <c r="R206" s="1"/>
  <c r="AB206" s="1"/>
  <c r="AX205"/>
  <c r="AS205"/>
  <c r="AY205" s="1"/>
  <c r="BA205" s="1"/>
  <c r="AR205"/>
  <c r="AE205"/>
  <c r="AC205"/>
  <c r="Q205"/>
  <c r="P205"/>
  <c r="O205"/>
  <c r="R205" s="1"/>
  <c r="AB205" s="1"/>
  <c r="AX204"/>
  <c r="AS204"/>
  <c r="AY204" s="1"/>
  <c r="BA204" s="1"/>
  <c r="AR204"/>
  <c r="AE204"/>
  <c r="AC204"/>
  <c r="Q204"/>
  <c r="P204"/>
  <c r="O204"/>
  <c r="R204" s="1"/>
  <c r="AB204" s="1"/>
  <c r="AX203"/>
  <c r="AS203"/>
  <c r="AY203" s="1"/>
  <c r="BA203" s="1"/>
  <c r="AR203"/>
  <c r="AE203"/>
  <c r="AC203"/>
  <c r="Q203"/>
  <c r="P203"/>
  <c r="O203"/>
  <c r="R203" s="1"/>
  <c r="AB203" s="1"/>
  <c r="AX202"/>
  <c r="AS202"/>
  <c r="AY202" s="1"/>
  <c r="BA202" s="1"/>
  <c r="AR202"/>
  <c r="AE202"/>
  <c r="AC202"/>
  <c r="Q202"/>
  <c r="P202"/>
  <c r="O202"/>
  <c r="R202" s="1"/>
  <c r="AB202" s="1"/>
  <c r="AX201"/>
  <c r="AS201"/>
  <c r="AY201" s="1"/>
  <c r="BA201" s="1"/>
  <c r="AR201"/>
  <c r="AE201"/>
  <c r="AC201"/>
  <c r="Q201"/>
  <c r="P201"/>
  <c r="O201"/>
  <c r="R201" s="1"/>
  <c r="AB201" s="1"/>
  <c r="AX200"/>
  <c r="AS200"/>
  <c r="AY200" s="1"/>
  <c r="BA200" s="1"/>
  <c r="AR200"/>
  <c r="AE200"/>
  <c r="AC200"/>
  <c r="Q200"/>
  <c r="P200"/>
  <c r="O200"/>
  <c r="R200" s="1"/>
  <c r="AB200" s="1"/>
  <c r="AX199"/>
  <c r="AX238" s="1"/>
  <c r="AH1100" s="1"/>
  <c r="AS199"/>
  <c r="AS238" s="1"/>
  <c r="AC1100" s="1"/>
  <c r="AR199"/>
  <c r="AR238" s="1"/>
  <c r="AB1100" s="1"/>
  <c r="AE199"/>
  <c r="AC199"/>
  <c r="AC238" s="1"/>
  <c r="M1100" s="1"/>
  <c r="Q199"/>
  <c r="Q238" s="1"/>
  <c r="P199"/>
  <c r="P238" s="1"/>
  <c r="O199"/>
  <c r="O238" s="1"/>
  <c r="BD198"/>
  <c r="AN1099" s="1"/>
  <c r="AN1102" s="1"/>
  <c r="BC198"/>
  <c r="AM1099" s="1"/>
  <c r="AM1102" s="1"/>
  <c r="BB198"/>
  <c r="AL1099" s="1"/>
  <c r="AL1102" s="1"/>
  <c r="AZ198"/>
  <c r="AJ1099" s="1"/>
  <c r="AJ1102" s="1"/>
  <c r="AW198"/>
  <c r="AG1099" s="1"/>
  <c r="AG1102" s="1"/>
  <c r="AV198"/>
  <c r="AF1099" s="1"/>
  <c r="AF1102" s="1"/>
  <c r="AU198"/>
  <c r="AE1099" s="1"/>
  <c r="AE1102" s="1"/>
  <c r="AQ198"/>
  <c r="AA1099" s="1"/>
  <c r="AA1102" s="1"/>
  <c r="AP198"/>
  <c r="Z1099" s="1"/>
  <c r="Z1102" s="1"/>
  <c r="AO198"/>
  <c r="Y1099" s="1"/>
  <c r="Y1102" s="1"/>
  <c r="AN198"/>
  <c r="X1099" s="1"/>
  <c r="X1102" s="1"/>
  <c r="AM198"/>
  <c r="W1099" s="1"/>
  <c r="W1102" s="1"/>
  <c r="AL198"/>
  <c r="V1099" s="1"/>
  <c r="V1102" s="1"/>
  <c r="AK198"/>
  <c r="U1099" s="1"/>
  <c r="U1102" s="1"/>
  <c r="AJ198"/>
  <c r="T1099" s="1"/>
  <c r="T1102" s="1"/>
  <c r="AI198"/>
  <c r="S1099" s="1"/>
  <c r="S1102" s="1"/>
  <c r="AH198"/>
  <c r="R1099" s="1"/>
  <c r="R1102" s="1"/>
  <c r="AG198"/>
  <c r="Q1099" s="1"/>
  <c r="Q1102" s="1"/>
  <c r="AD198"/>
  <c r="N1099" s="1"/>
  <c r="N1102" s="1"/>
  <c r="AA198"/>
  <c r="K1099" s="1"/>
  <c r="K1102" s="1"/>
  <c r="Z198"/>
  <c r="J1099" s="1"/>
  <c r="J1102" s="1"/>
  <c r="Y198"/>
  <c r="X198"/>
  <c r="W198"/>
  <c r="V198"/>
  <c r="U198"/>
  <c r="T198"/>
  <c r="S198"/>
  <c r="I1099" s="1"/>
  <c r="I1102" s="1"/>
  <c r="N198"/>
  <c r="M198"/>
  <c r="L198"/>
  <c r="K198"/>
  <c r="J198"/>
  <c r="I198"/>
  <c r="H198"/>
  <c r="G1099" s="1"/>
  <c r="G1102" s="1"/>
  <c r="G198"/>
  <c r="F1099" s="1"/>
  <c r="F1102" s="1"/>
  <c r="AX197"/>
  <c r="AY197" s="1"/>
  <c r="BA197" s="1"/>
  <c r="AS197"/>
  <c r="AR197"/>
  <c r="AE197"/>
  <c r="AC197"/>
  <c r="Q197"/>
  <c r="P197"/>
  <c r="R197" s="1"/>
  <c r="AB197" s="1"/>
  <c r="O197"/>
  <c r="AX196"/>
  <c r="AY196" s="1"/>
  <c r="BA196" s="1"/>
  <c r="AS196"/>
  <c r="AR196"/>
  <c r="AE196"/>
  <c r="AC196"/>
  <c r="Q196"/>
  <c r="P196"/>
  <c r="R196" s="1"/>
  <c r="AB196" s="1"/>
  <c r="O196"/>
  <c r="AX195"/>
  <c r="AY195" s="1"/>
  <c r="BA195" s="1"/>
  <c r="AS195"/>
  <c r="AR195"/>
  <c r="AE195"/>
  <c r="AC195"/>
  <c r="Q195"/>
  <c r="P195"/>
  <c r="R195" s="1"/>
  <c r="AB195" s="1"/>
  <c r="O195"/>
  <c r="AX194"/>
  <c r="AY194" s="1"/>
  <c r="BA194" s="1"/>
  <c r="AS194"/>
  <c r="AR194"/>
  <c r="AC194"/>
  <c r="Q194"/>
  <c r="P194"/>
  <c r="O194"/>
  <c r="R194" s="1"/>
  <c r="AB194" s="1"/>
  <c r="H194"/>
  <c r="AX193"/>
  <c r="AY193" s="1"/>
  <c r="BA193" s="1"/>
  <c r="AS193"/>
  <c r="AR193"/>
  <c r="AE193"/>
  <c r="AC193"/>
  <c r="Q193"/>
  <c r="P193"/>
  <c r="R193" s="1"/>
  <c r="AB193" s="1"/>
  <c r="O193"/>
  <c r="AX192"/>
  <c r="AY192" s="1"/>
  <c r="BA192" s="1"/>
  <c r="AS192"/>
  <c r="AR192"/>
  <c r="AE192"/>
  <c r="AC192"/>
  <c r="Q192"/>
  <c r="P192"/>
  <c r="R192" s="1"/>
  <c r="AB192" s="1"/>
  <c r="O192"/>
  <c r="AX191"/>
  <c r="AY191" s="1"/>
  <c r="BA191" s="1"/>
  <c r="AS191"/>
  <c r="AR191"/>
  <c r="AE191"/>
  <c r="AC191"/>
  <c r="Q191"/>
  <c r="P191"/>
  <c r="R191" s="1"/>
  <c r="AB191" s="1"/>
  <c r="O191"/>
  <c r="AX190"/>
  <c r="AY190" s="1"/>
  <c r="BA190" s="1"/>
  <c r="AS190"/>
  <c r="AR190"/>
  <c r="AE190"/>
  <c r="AC190"/>
  <c r="Q190"/>
  <c r="P190"/>
  <c r="R190" s="1"/>
  <c r="AB190" s="1"/>
  <c r="O190"/>
  <c r="AX189"/>
  <c r="AY189" s="1"/>
  <c r="BA189" s="1"/>
  <c r="AS189"/>
  <c r="AR189"/>
  <c r="AE189"/>
  <c r="AC189"/>
  <c r="Q189"/>
  <c r="P189"/>
  <c r="R189" s="1"/>
  <c r="AB189" s="1"/>
  <c r="O189"/>
  <c r="AX188"/>
  <c r="AY188" s="1"/>
  <c r="BA188" s="1"/>
  <c r="AS188"/>
  <c r="AR188"/>
  <c r="AE188"/>
  <c r="AC188"/>
  <c r="Q188"/>
  <c r="P188"/>
  <c r="R188" s="1"/>
  <c r="AB188" s="1"/>
  <c r="O188"/>
  <c r="AX187"/>
  <c r="AY187" s="1"/>
  <c r="BA187" s="1"/>
  <c r="AS187"/>
  <c r="AR187"/>
  <c r="AE187"/>
  <c r="AC187"/>
  <c r="Q187"/>
  <c r="P187"/>
  <c r="R187" s="1"/>
  <c r="AB187" s="1"/>
  <c r="O187"/>
  <c r="AX186"/>
  <c r="AY186" s="1"/>
  <c r="BA186" s="1"/>
  <c r="AS186"/>
  <c r="AR186"/>
  <c r="AE186"/>
  <c r="AC186"/>
  <c r="Q186"/>
  <c r="P186"/>
  <c r="R186" s="1"/>
  <c r="AB186" s="1"/>
  <c r="O186"/>
  <c r="AX185"/>
  <c r="AY185" s="1"/>
  <c r="BA185" s="1"/>
  <c r="AS185"/>
  <c r="AR185"/>
  <c r="AE185"/>
  <c r="AC185"/>
  <c r="Q185"/>
  <c r="P185"/>
  <c r="R185" s="1"/>
  <c r="AB185" s="1"/>
  <c r="O185"/>
  <c r="AX184"/>
  <c r="AY184" s="1"/>
  <c r="BA184" s="1"/>
  <c r="AS184"/>
  <c r="AR184"/>
  <c r="AE184"/>
  <c r="AC184"/>
  <c r="Q184"/>
  <c r="P184"/>
  <c r="R184" s="1"/>
  <c r="AB184" s="1"/>
  <c r="O184"/>
  <c r="AX183"/>
  <c r="AY183" s="1"/>
  <c r="BA183" s="1"/>
  <c r="AS183"/>
  <c r="AR183"/>
  <c r="AE183"/>
  <c r="AC183"/>
  <c r="Q183"/>
  <c r="P183"/>
  <c r="R183" s="1"/>
  <c r="AB183" s="1"/>
  <c r="O183"/>
  <c r="AX182"/>
  <c r="AY182" s="1"/>
  <c r="BA182" s="1"/>
  <c r="AS182"/>
  <c r="AR182"/>
  <c r="AE182"/>
  <c r="AC182"/>
  <c r="Q182"/>
  <c r="P182"/>
  <c r="R182" s="1"/>
  <c r="AB182" s="1"/>
  <c r="O182"/>
  <c r="AX181"/>
  <c r="AY181" s="1"/>
  <c r="BA181" s="1"/>
  <c r="AS181"/>
  <c r="AR181"/>
  <c r="AE181"/>
  <c r="AC181"/>
  <c r="Q181"/>
  <c r="P181"/>
  <c r="R181" s="1"/>
  <c r="AB181" s="1"/>
  <c r="O181"/>
  <c r="AX180"/>
  <c r="AY180" s="1"/>
  <c r="BA180" s="1"/>
  <c r="AS180"/>
  <c r="AR180"/>
  <c r="AE180"/>
  <c r="AC180"/>
  <c r="Q180"/>
  <c r="P180"/>
  <c r="R180" s="1"/>
  <c r="AB180" s="1"/>
  <c r="O180"/>
  <c r="AX179"/>
  <c r="AY179" s="1"/>
  <c r="BA179" s="1"/>
  <c r="AS179"/>
  <c r="AR179"/>
  <c r="AE179"/>
  <c r="AC179"/>
  <c r="Q179"/>
  <c r="P179"/>
  <c r="R179" s="1"/>
  <c r="AB179" s="1"/>
  <c r="O179"/>
  <c r="AX178"/>
  <c r="AY178" s="1"/>
  <c r="BA178" s="1"/>
  <c r="AS178"/>
  <c r="AR178"/>
  <c r="AE178"/>
  <c r="AC178"/>
  <c r="Q178"/>
  <c r="P178"/>
  <c r="R178" s="1"/>
  <c r="AB178" s="1"/>
  <c r="O178"/>
  <c r="AX177"/>
  <c r="AY177" s="1"/>
  <c r="BA177" s="1"/>
  <c r="AS177"/>
  <c r="AR177"/>
  <c r="AE177"/>
  <c r="AC177"/>
  <c r="Q177"/>
  <c r="P177"/>
  <c r="R177" s="1"/>
  <c r="AB177" s="1"/>
  <c r="O177"/>
  <c r="AX176"/>
  <c r="AY176" s="1"/>
  <c r="BA176" s="1"/>
  <c r="AS176"/>
  <c r="AR176"/>
  <c r="AE176"/>
  <c r="AC176"/>
  <c r="Q176"/>
  <c r="P176"/>
  <c r="R176" s="1"/>
  <c r="AB176" s="1"/>
  <c r="O176"/>
  <c r="AX175"/>
  <c r="AY175" s="1"/>
  <c r="BA175" s="1"/>
  <c r="AS175"/>
  <c r="AR175"/>
  <c r="AE175"/>
  <c r="AC175"/>
  <c r="Q175"/>
  <c r="P175"/>
  <c r="R175" s="1"/>
  <c r="AB175" s="1"/>
  <c r="O175"/>
  <c r="AX174"/>
  <c r="AY174" s="1"/>
  <c r="BA174" s="1"/>
  <c r="AS174"/>
  <c r="AR174"/>
  <c r="AE174"/>
  <c r="AC174"/>
  <c r="Q174"/>
  <c r="P174"/>
  <c r="R174" s="1"/>
  <c r="AB174" s="1"/>
  <c r="O174"/>
  <c r="AX173"/>
  <c r="AY173" s="1"/>
  <c r="BA173" s="1"/>
  <c r="AS173"/>
  <c r="AR173"/>
  <c r="AE173"/>
  <c r="AC173"/>
  <c r="Q173"/>
  <c r="P173"/>
  <c r="R173" s="1"/>
  <c r="AB173" s="1"/>
  <c r="O173"/>
  <c r="AX172"/>
  <c r="AY172" s="1"/>
  <c r="BA172" s="1"/>
  <c r="AS172"/>
  <c r="AR172"/>
  <c r="AE172"/>
  <c r="AC172"/>
  <c r="Q172"/>
  <c r="P172"/>
  <c r="R172" s="1"/>
  <c r="AB172" s="1"/>
  <c r="O172"/>
  <c r="AX171"/>
  <c r="AY171" s="1"/>
  <c r="BA171" s="1"/>
  <c r="AS171"/>
  <c r="AR171"/>
  <c r="AE171"/>
  <c r="AC171"/>
  <c r="Q171"/>
  <c r="P171"/>
  <c r="R171" s="1"/>
  <c r="AB171" s="1"/>
  <c r="O171"/>
  <c r="AX170"/>
  <c r="AY170" s="1"/>
  <c r="BA170" s="1"/>
  <c r="AS170"/>
  <c r="AR170"/>
  <c r="AE170"/>
  <c r="AC170"/>
  <c r="Q170"/>
  <c r="P170"/>
  <c r="R170" s="1"/>
  <c r="AB170" s="1"/>
  <c r="O170"/>
  <c r="AX169"/>
  <c r="AY169" s="1"/>
  <c r="BA169" s="1"/>
  <c r="AS169"/>
  <c r="AR169"/>
  <c r="AE169"/>
  <c r="AC169"/>
  <c r="Q169"/>
  <c r="P169"/>
  <c r="R169" s="1"/>
  <c r="AB169" s="1"/>
  <c r="O169"/>
  <c r="AX168"/>
  <c r="AY168" s="1"/>
  <c r="BA168" s="1"/>
  <c r="AS168"/>
  <c r="AR168"/>
  <c r="AE168"/>
  <c r="AC168"/>
  <c r="Q168"/>
  <c r="P168"/>
  <c r="R168" s="1"/>
  <c r="AB168" s="1"/>
  <c r="O168"/>
  <c r="AX167"/>
  <c r="AY167" s="1"/>
  <c r="BA167" s="1"/>
  <c r="AS167"/>
  <c r="AR167"/>
  <c r="AE167"/>
  <c r="AC167"/>
  <c r="Q167"/>
  <c r="P167"/>
  <c r="R167" s="1"/>
  <c r="AB167" s="1"/>
  <c r="O167"/>
  <c r="AX166"/>
  <c r="AY166" s="1"/>
  <c r="BA166" s="1"/>
  <c r="AS166"/>
  <c r="AR166"/>
  <c r="AE166"/>
  <c r="AC166"/>
  <c r="Q166"/>
  <c r="P166"/>
  <c r="R166" s="1"/>
  <c r="AB166" s="1"/>
  <c r="O166"/>
  <c r="AX165"/>
  <c r="AY165" s="1"/>
  <c r="BA165" s="1"/>
  <c r="AS165"/>
  <c r="AR165"/>
  <c r="AE165"/>
  <c r="AC165"/>
  <c r="Q165"/>
  <c r="P165"/>
  <c r="R165" s="1"/>
  <c r="AB165" s="1"/>
  <c r="O165"/>
  <c r="AX164"/>
  <c r="AY164" s="1"/>
  <c r="BA164" s="1"/>
  <c r="AS164"/>
  <c r="AR164"/>
  <c r="AE164"/>
  <c r="AC164"/>
  <c r="Q164"/>
  <c r="P164"/>
  <c r="R164" s="1"/>
  <c r="AB164" s="1"/>
  <c r="O164"/>
  <c r="AX163"/>
  <c r="AY163" s="1"/>
  <c r="BA163" s="1"/>
  <c r="AS163"/>
  <c r="AR163"/>
  <c r="AE163"/>
  <c r="AC163"/>
  <c r="Q163"/>
  <c r="P163"/>
  <c r="R163" s="1"/>
  <c r="AB163" s="1"/>
  <c r="O163"/>
  <c r="AX162"/>
  <c r="AY162" s="1"/>
  <c r="BA162" s="1"/>
  <c r="AS162"/>
  <c r="AR162"/>
  <c r="AE162"/>
  <c r="AC162"/>
  <c r="Q162"/>
  <c r="P162"/>
  <c r="R162" s="1"/>
  <c r="AB162" s="1"/>
  <c r="O162"/>
  <c r="AX161"/>
  <c r="AY161" s="1"/>
  <c r="BA161" s="1"/>
  <c r="AS161"/>
  <c r="AR161"/>
  <c r="AE161"/>
  <c r="AC161"/>
  <c r="Q161"/>
  <c r="P161"/>
  <c r="R161" s="1"/>
  <c r="AB161" s="1"/>
  <c r="O161"/>
  <c r="AX160"/>
  <c r="AY160" s="1"/>
  <c r="BA160" s="1"/>
  <c r="AS160"/>
  <c r="AR160"/>
  <c r="AE160"/>
  <c r="AC160"/>
  <c r="Q160"/>
  <c r="P160"/>
  <c r="R160" s="1"/>
  <c r="AB160" s="1"/>
  <c r="O160"/>
  <c r="AX159"/>
  <c r="AY159" s="1"/>
  <c r="BA159" s="1"/>
  <c r="AS159"/>
  <c r="AR159"/>
  <c r="AE159"/>
  <c r="AC159"/>
  <c r="Q159"/>
  <c r="P159"/>
  <c r="R159" s="1"/>
  <c r="AB159" s="1"/>
  <c r="O159"/>
  <c r="AX158"/>
  <c r="AY158" s="1"/>
  <c r="BA158" s="1"/>
  <c r="AS158"/>
  <c r="AR158"/>
  <c r="AE158"/>
  <c r="AC158"/>
  <c r="Q158"/>
  <c r="P158"/>
  <c r="R158" s="1"/>
  <c r="AB158" s="1"/>
  <c r="O158"/>
  <c r="AX157"/>
  <c r="AY157" s="1"/>
  <c r="BA157" s="1"/>
  <c r="AS157"/>
  <c r="AR157"/>
  <c r="AE157"/>
  <c r="AC157"/>
  <c r="Q157"/>
  <c r="P157"/>
  <c r="R157" s="1"/>
  <c r="AB157" s="1"/>
  <c r="O157"/>
  <c r="AX156"/>
  <c r="AY156" s="1"/>
  <c r="BA156" s="1"/>
  <c r="AS156"/>
  <c r="AR156"/>
  <c r="AE156"/>
  <c r="AC156"/>
  <c r="Q156"/>
  <c r="P156"/>
  <c r="R156" s="1"/>
  <c r="AB156" s="1"/>
  <c r="O156"/>
  <c r="AX155"/>
  <c r="AY155" s="1"/>
  <c r="BA155" s="1"/>
  <c r="AS155"/>
  <c r="AR155"/>
  <c r="AE155"/>
  <c r="AC155"/>
  <c r="Q155"/>
  <c r="P155"/>
  <c r="R155" s="1"/>
  <c r="AB155" s="1"/>
  <c r="O155"/>
  <c r="AX154"/>
  <c r="AY154" s="1"/>
  <c r="BA154" s="1"/>
  <c r="AS154"/>
  <c r="AR154"/>
  <c r="AE154"/>
  <c r="AC154"/>
  <c r="Q154"/>
  <c r="P154"/>
  <c r="R154" s="1"/>
  <c r="AB154" s="1"/>
  <c r="O154"/>
  <c r="AX153"/>
  <c r="AY153" s="1"/>
  <c r="BA153" s="1"/>
  <c r="AT153"/>
  <c r="AS153"/>
  <c r="AR153"/>
  <c r="AE153"/>
  <c r="AC153"/>
  <c r="Q153"/>
  <c r="P153"/>
  <c r="O153"/>
  <c r="R153" s="1"/>
  <c r="AB153" s="1"/>
  <c r="AT152"/>
  <c r="AX152" s="1"/>
  <c r="AY152" s="1"/>
  <c r="BA152" s="1"/>
  <c r="AS152"/>
  <c r="AR152"/>
  <c r="AE152"/>
  <c r="AC152"/>
  <c r="Q152"/>
  <c r="P152"/>
  <c r="R152" s="1"/>
  <c r="AB152" s="1"/>
  <c r="O152"/>
  <c r="AX151"/>
  <c r="AY151" s="1"/>
  <c r="BA151" s="1"/>
  <c r="AT151"/>
  <c r="AS151"/>
  <c r="AR151"/>
  <c r="AE151"/>
  <c r="AC151"/>
  <c r="Q151"/>
  <c r="P151"/>
  <c r="O151"/>
  <c r="R151" s="1"/>
  <c r="AB151" s="1"/>
  <c r="AT150"/>
  <c r="AX150" s="1"/>
  <c r="AY150" s="1"/>
  <c r="BA150" s="1"/>
  <c r="AS150"/>
  <c r="AR150"/>
  <c r="AE150"/>
  <c r="AC150"/>
  <c r="Q150"/>
  <c r="P150"/>
  <c r="R150" s="1"/>
  <c r="AB150" s="1"/>
  <c r="O150"/>
  <c r="AX149"/>
  <c r="AY149" s="1"/>
  <c r="BA149" s="1"/>
  <c r="AT149"/>
  <c r="AS149"/>
  <c r="AR149"/>
  <c r="AE149"/>
  <c r="AC149"/>
  <c r="Q149"/>
  <c r="P149"/>
  <c r="O149"/>
  <c r="R149" s="1"/>
  <c r="AB149" s="1"/>
  <c r="AT148"/>
  <c r="AX148" s="1"/>
  <c r="AY148" s="1"/>
  <c r="BA148" s="1"/>
  <c r="AS148"/>
  <c r="AR148"/>
  <c r="AE148"/>
  <c r="AC148"/>
  <c r="Q148"/>
  <c r="P148"/>
  <c r="R148" s="1"/>
  <c r="AB148" s="1"/>
  <c r="O148"/>
  <c r="AX147"/>
  <c r="AY147" s="1"/>
  <c r="BA147" s="1"/>
  <c r="AT147"/>
  <c r="AS147"/>
  <c r="AR147"/>
  <c r="AE147"/>
  <c r="AC147"/>
  <c r="Q147"/>
  <c r="P147"/>
  <c r="O147"/>
  <c r="R147" s="1"/>
  <c r="AB147" s="1"/>
  <c r="AT146"/>
  <c r="AX146" s="1"/>
  <c r="AY146" s="1"/>
  <c r="BA146" s="1"/>
  <c r="AS146"/>
  <c r="AR146"/>
  <c r="AE146"/>
  <c r="AC146"/>
  <c r="Q146"/>
  <c r="P146"/>
  <c r="R146" s="1"/>
  <c r="AB146" s="1"/>
  <c r="O146"/>
  <c r="AX145"/>
  <c r="AY145" s="1"/>
  <c r="BA145" s="1"/>
  <c r="AT145"/>
  <c r="AS145"/>
  <c r="AR145"/>
  <c r="AE145"/>
  <c r="AC145"/>
  <c r="Q145"/>
  <c r="P145"/>
  <c r="O145"/>
  <c r="R145" s="1"/>
  <c r="AB145" s="1"/>
  <c r="AT144"/>
  <c r="AX144" s="1"/>
  <c r="AY144" s="1"/>
  <c r="BA144" s="1"/>
  <c r="AS144"/>
  <c r="AR144"/>
  <c r="AE144"/>
  <c r="AC144"/>
  <c r="Q144"/>
  <c r="P144"/>
  <c r="R144" s="1"/>
  <c r="AB144" s="1"/>
  <c r="O144"/>
  <c r="AX143"/>
  <c r="AY143" s="1"/>
  <c r="BA143" s="1"/>
  <c r="AT143"/>
  <c r="AS143"/>
  <c r="AR143"/>
  <c r="AE143"/>
  <c r="AC143"/>
  <c r="Q143"/>
  <c r="P143"/>
  <c r="O143"/>
  <c r="R143" s="1"/>
  <c r="AB143" s="1"/>
  <c r="AT142"/>
  <c r="AT198" s="1"/>
  <c r="AD1099" s="1"/>
  <c r="AD1102" s="1"/>
  <c r="AD1103" s="1"/>
  <c r="AS142"/>
  <c r="AR142"/>
  <c r="AE142"/>
  <c r="AC142"/>
  <c r="Q142"/>
  <c r="P142"/>
  <c r="R142" s="1"/>
  <c r="AB142" s="1"/>
  <c r="O142"/>
  <c r="AX141"/>
  <c r="AY141" s="1"/>
  <c r="BA141" s="1"/>
  <c r="AS141"/>
  <c r="AR141"/>
  <c r="AE141"/>
  <c r="AC141"/>
  <c r="Q141"/>
  <c r="P141"/>
  <c r="R141" s="1"/>
  <c r="AB141" s="1"/>
  <c r="O141"/>
  <c r="AX140"/>
  <c r="AY140" s="1"/>
  <c r="BA140" s="1"/>
  <c r="AS140"/>
  <c r="AR140"/>
  <c r="AE140"/>
  <c r="AC140"/>
  <c r="Q140"/>
  <c r="P140"/>
  <c r="R140" s="1"/>
  <c r="AB140" s="1"/>
  <c r="O140"/>
  <c r="AX139"/>
  <c r="AY139" s="1"/>
  <c r="BA139" s="1"/>
  <c r="AS139"/>
  <c r="AR139"/>
  <c r="AE139"/>
  <c r="AC139"/>
  <c r="Q139"/>
  <c r="P139"/>
  <c r="R139" s="1"/>
  <c r="AB139" s="1"/>
  <c r="O139"/>
  <c r="AX138"/>
  <c r="AY138" s="1"/>
  <c r="BA138" s="1"/>
  <c r="AS138"/>
  <c r="AR138"/>
  <c r="AE138"/>
  <c r="AC138"/>
  <c r="Q138"/>
  <c r="P138"/>
  <c r="R138" s="1"/>
  <c r="AB138" s="1"/>
  <c r="O138"/>
  <c r="AX137"/>
  <c r="AY137" s="1"/>
  <c r="BA137" s="1"/>
  <c r="AS137"/>
  <c r="AR137"/>
  <c r="AE137"/>
  <c r="AC137"/>
  <c r="Q137"/>
  <c r="P137"/>
  <c r="R137" s="1"/>
  <c r="AB137" s="1"/>
  <c r="O137"/>
  <c r="AX136"/>
  <c r="AY136" s="1"/>
  <c r="BA136" s="1"/>
  <c r="AS136"/>
  <c r="AR136"/>
  <c r="AE136"/>
  <c r="AC136"/>
  <c r="Q136"/>
  <c r="O136"/>
  <c r="R136" s="1"/>
  <c r="AB136" s="1"/>
  <c r="AX135"/>
  <c r="AS135"/>
  <c r="AY135" s="1"/>
  <c r="BA135" s="1"/>
  <c r="AR135"/>
  <c r="AE135"/>
  <c r="AC135"/>
  <c r="Q135"/>
  <c r="P135"/>
  <c r="O135"/>
  <c r="R135" s="1"/>
  <c r="AB135" s="1"/>
  <c r="AX134"/>
  <c r="AS134"/>
  <c r="AY134" s="1"/>
  <c r="BA134" s="1"/>
  <c r="AR134"/>
  <c r="AE134"/>
  <c r="AC134"/>
  <c r="Q134"/>
  <c r="P134"/>
  <c r="O134"/>
  <c r="R134" s="1"/>
  <c r="AB134" s="1"/>
  <c r="AX133"/>
  <c r="AS133"/>
  <c r="AY133" s="1"/>
  <c r="BA133" s="1"/>
  <c r="AR133"/>
  <c r="AE133"/>
  <c r="AC133"/>
  <c r="Q133"/>
  <c r="P133"/>
  <c r="O133"/>
  <c r="R133" s="1"/>
  <c r="AB133" s="1"/>
  <c r="AX132"/>
  <c r="AS132"/>
  <c r="AY132" s="1"/>
  <c r="BA132" s="1"/>
  <c r="AR132"/>
  <c r="AE132"/>
  <c r="AC132"/>
  <c r="Q132"/>
  <c r="P132"/>
  <c r="O132"/>
  <c r="R132" s="1"/>
  <c r="AB132" s="1"/>
  <c r="AX131"/>
  <c r="AS131"/>
  <c r="AY131" s="1"/>
  <c r="BA131" s="1"/>
  <c r="AR131"/>
  <c r="AE131"/>
  <c r="AC131"/>
  <c r="Q131"/>
  <c r="P131"/>
  <c r="O131"/>
  <c r="R131" s="1"/>
  <c r="AB131" s="1"/>
  <c r="AX130"/>
  <c r="AS130"/>
  <c r="AY130" s="1"/>
  <c r="BA130" s="1"/>
  <c r="AR130"/>
  <c r="AE130"/>
  <c r="AC130"/>
  <c r="Q130"/>
  <c r="P130"/>
  <c r="O130"/>
  <c r="R130" s="1"/>
  <c r="AB130" s="1"/>
  <c r="AX129"/>
  <c r="AS129"/>
  <c r="AY129" s="1"/>
  <c r="BA129" s="1"/>
  <c r="AR129"/>
  <c r="AE129"/>
  <c r="AC129"/>
  <c r="Q129"/>
  <c r="P129"/>
  <c r="O129"/>
  <c r="R129" s="1"/>
  <c r="AB129" s="1"/>
  <c r="AX128"/>
  <c r="AS128"/>
  <c r="AY128" s="1"/>
  <c r="BA128" s="1"/>
  <c r="AR128"/>
  <c r="AE128"/>
  <c r="AC128"/>
  <c r="Q128"/>
  <c r="P128"/>
  <c r="O128"/>
  <c r="R128" s="1"/>
  <c r="AB128" s="1"/>
  <c r="AX127"/>
  <c r="AS127"/>
  <c r="AY127" s="1"/>
  <c r="BA127" s="1"/>
  <c r="AR127"/>
  <c r="AE127"/>
  <c r="AC127"/>
  <c r="Q127"/>
  <c r="P127"/>
  <c r="O127"/>
  <c r="R127" s="1"/>
  <c r="AB127" s="1"/>
  <c r="AX126"/>
  <c r="AS126"/>
  <c r="AY126" s="1"/>
  <c r="BA126" s="1"/>
  <c r="AR126"/>
  <c r="AE126"/>
  <c r="AC126"/>
  <c r="Q126"/>
  <c r="P126"/>
  <c r="O126"/>
  <c r="R126" s="1"/>
  <c r="AB126" s="1"/>
  <c r="AX125"/>
  <c r="AS125"/>
  <c r="AY125" s="1"/>
  <c r="BA125" s="1"/>
  <c r="AR125"/>
  <c r="AE125"/>
  <c r="AC125"/>
  <c r="Q125"/>
  <c r="P125"/>
  <c r="O125"/>
  <c r="R125" s="1"/>
  <c r="AB125" s="1"/>
  <c r="AX124"/>
  <c r="AS124"/>
  <c r="AY124" s="1"/>
  <c r="BA124" s="1"/>
  <c r="AR124"/>
  <c r="AE124"/>
  <c r="AC124"/>
  <c r="Q124"/>
  <c r="P124"/>
  <c r="O124"/>
  <c r="R124" s="1"/>
  <c r="AB124" s="1"/>
  <c r="AX123"/>
  <c r="AS123"/>
  <c r="AY123" s="1"/>
  <c r="BA123" s="1"/>
  <c r="AR123"/>
  <c r="AE123"/>
  <c r="AC123"/>
  <c r="Q123"/>
  <c r="P123"/>
  <c r="O123"/>
  <c r="R123" s="1"/>
  <c r="AB123" s="1"/>
  <c r="AX122"/>
  <c r="AS122"/>
  <c r="AY122" s="1"/>
  <c r="BA122" s="1"/>
  <c r="AR122"/>
  <c r="AE122"/>
  <c r="AC122"/>
  <c r="Q122"/>
  <c r="P122"/>
  <c r="O122"/>
  <c r="R122" s="1"/>
  <c r="AB122" s="1"/>
  <c r="AX121"/>
  <c r="AS121"/>
  <c r="AS198" s="1"/>
  <c r="AC1099" s="1"/>
  <c r="AR121"/>
  <c r="AR198" s="1"/>
  <c r="AB1099" s="1"/>
  <c r="AE121"/>
  <c r="AE198" s="1"/>
  <c r="O1099" s="1"/>
  <c r="AC121"/>
  <c r="AC198" s="1"/>
  <c r="M1099" s="1"/>
  <c r="Q121"/>
  <c r="Q198" s="1"/>
  <c r="P121"/>
  <c r="P198" s="1"/>
  <c r="O121"/>
  <c r="O198" s="1"/>
  <c r="E117"/>
  <c r="BD116"/>
  <c r="AN1091" s="1"/>
  <c r="BC116"/>
  <c r="AM1091" s="1"/>
  <c r="BB116"/>
  <c r="AL1091" s="1"/>
  <c r="AZ116"/>
  <c r="AJ1091" s="1"/>
  <c r="AW116"/>
  <c r="AG1091" s="1"/>
  <c r="AV116"/>
  <c r="AF1091" s="1"/>
  <c r="AU116"/>
  <c r="AE1091" s="1"/>
  <c r="AT116"/>
  <c r="AD1091" s="1"/>
  <c r="AQ116"/>
  <c r="AA1091" s="1"/>
  <c r="AP116"/>
  <c r="Z1091" s="1"/>
  <c r="AO116"/>
  <c r="Y1091" s="1"/>
  <c r="AN116"/>
  <c r="X1091" s="1"/>
  <c r="AM116"/>
  <c r="W1091" s="1"/>
  <c r="AL116"/>
  <c r="V1091" s="1"/>
  <c r="AK116"/>
  <c r="U1091" s="1"/>
  <c r="AJ116"/>
  <c r="T1091" s="1"/>
  <c r="AI116"/>
  <c r="S1091" s="1"/>
  <c r="AH116"/>
  <c r="R1091" s="1"/>
  <c r="AG116"/>
  <c r="Q1091" s="1"/>
  <c r="AD116"/>
  <c r="N1091" s="1"/>
  <c r="AA116"/>
  <c r="K1091" s="1"/>
  <c r="Z116"/>
  <c r="J1091" s="1"/>
  <c r="Y116"/>
  <c r="Y117" s="1"/>
  <c r="X116"/>
  <c r="X117" s="1"/>
  <c r="W116"/>
  <c r="W117" s="1"/>
  <c r="V116"/>
  <c r="V117" s="1"/>
  <c r="U116"/>
  <c r="U117" s="1"/>
  <c r="T116"/>
  <c r="T117" s="1"/>
  <c r="S116"/>
  <c r="I1091" s="1"/>
  <c r="N116"/>
  <c r="N117" s="1"/>
  <c r="M116"/>
  <c r="M117" s="1"/>
  <c r="L116"/>
  <c r="L117" s="1"/>
  <c r="K116"/>
  <c r="K117" s="1"/>
  <c r="J116"/>
  <c r="J117" s="1"/>
  <c r="I116"/>
  <c r="I117" s="1"/>
  <c r="H116"/>
  <c r="G1091" s="1"/>
  <c r="G116"/>
  <c r="F1091" s="1"/>
  <c r="AX115"/>
  <c r="AS115"/>
  <c r="AY115" s="1"/>
  <c r="BA115" s="1"/>
  <c r="AR115"/>
  <c r="AE115"/>
  <c r="AC115"/>
  <c r="Q115"/>
  <c r="P115"/>
  <c r="O115"/>
  <c r="R115" s="1"/>
  <c r="AB115" s="1"/>
  <c r="AX114"/>
  <c r="AS114"/>
  <c r="AY114" s="1"/>
  <c r="BA114" s="1"/>
  <c r="AR114"/>
  <c r="AE114"/>
  <c r="AC114"/>
  <c r="Q114"/>
  <c r="P114"/>
  <c r="O114"/>
  <c r="R114" s="1"/>
  <c r="AB114" s="1"/>
  <c r="AX113"/>
  <c r="AS113"/>
  <c r="AY113" s="1"/>
  <c r="BA113" s="1"/>
  <c r="AR113"/>
  <c r="AE113"/>
  <c r="AC113"/>
  <c r="Q113"/>
  <c r="P113"/>
  <c r="O113"/>
  <c r="R113" s="1"/>
  <c r="AB113" s="1"/>
  <c r="AX112"/>
  <c r="AS112"/>
  <c r="AY112" s="1"/>
  <c r="BA112" s="1"/>
  <c r="AR112"/>
  <c r="AE112"/>
  <c r="AC112"/>
  <c r="Q112"/>
  <c r="P112"/>
  <c r="O112"/>
  <c r="R112" s="1"/>
  <c r="AB112" s="1"/>
  <c r="AX111"/>
  <c r="AS111"/>
  <c r="AY111" s="1"/>
  <c r="BA111" s="1"/>
  <c r="AR111"/>
  <c r="AE111"/>
  <c r="AC111"/>
  <c r="Q111"/>
  <c r="P111"/>
  <c r="O111"/>
  <c r="R111" s="1"/>
  <c r="AB111" s="1"/>
  <c r="AX110"/>
  <c r="AS110"/>
  <c r="AY110" s="1"/>
  <c r="BA110" s="1"/>
  <c r="AR110"/>
  <c r="AE110"/>
  <c r="AC110"/>
  <c r="Q110"/>
  <c r="P110"/>
  <c r="O110"/>
  <c r="R110" s="1"/>
  <c r="AB110" s="1"/>
  <c r="AX109"/>
  <c r="AS109"/>
  <c r="AY109" s="1"/>
  <c r="BA109" s="1"/>
  <c r="AR109"/>
  <c r="AE109"/>
  <c r="AC109"/>
  <c r="Q109"/>
  <c r="P109"/>
  <c r="O109"/>
  <c r="R109" s="1"/>
  <c r="AB109" s="1"/>
  <c r="AX108"/>
  <c r="AS108"/>
  <c r="AY108" s="1"/>
  <c r="BA108" s="1"/>
  <c r="AR108"/>
  <c r="AE108"/>
  <c r="AC108"/>
  <c r="Q108"/>
  <c r="P108"/>
  <c r="O108"/>
  <c r="R108" s="1"/>
  <c r="AB108" s="1"/>
  <c r="AX107"/>
  <c r="AS107"/>
  <c r="AY107" s="1"/>
  <c r="BA107" s="1"/>
  <c r="AR107"/>
  <c r="AE107"/>
  <c r="AC107"/>
  <c r="Q107"/>
  <c r="P107"/>
  <c r="O107"/>
  <c r="R107" s="1"/>
  <c r="AB107" s="1"/>
  <c r="AX106"/>
  <c r="AS106"/>
  <c r="AY106" s="1"/>
  <c r="BA106" s="1"/>
  <c r="AR106"/>
  <c r="AE106"/>
  <c r="AC106"/>
  <c r="Q106"/>
  <c r="P106"/>
  <c r="O106"/>
  <c r="R106" s="1"/>
  <c r="AB106" s="1"/>
  <c r="AX105"/>
  <c r="AS105"/>
  <c r="AY105" s="1"/>
  <c r="BA105" s="1"/>
  <c r="AR105"/>
  <c r="AE105"/>
  <c r="AC105"/>
  <c r="Q105"/>
  <c r="P105"/>
  <c r="O105"/>
  <c r="R105" s="1"/>
  <c r="AB105" s="1"/>
  <c r="AX104"/>
  <c r="AS104"/>
  <c r="AY104" s="1"/>
  <c r="BA104" s="1"/>
  <c r="AR104"/>
  <c r="AE104"/>
  <c r="AC104"/>
  <c r="Q104"/>
  <c r="P104"/>
  <c r="O104"/>
  <c r="R104" s="1"/>
  <c r="AB104" s="1"/>
  <c r="AX103"/>
  <c r="AS103"/>
  <c r="AY103" s="1"/>
  <c r="BA103" s="1"/>
  <c r="AR103"/>
  <c r="AE103"/>
  <c r="AC103"/>
  <c r="Q103"/>
  <c r="P103"/>
  <c r="O103"/>
  <c r="R103" s="1"/>
  <c r="AB103" s="1"/>
  <c r="AX102"/>
  <c r="AS102"/>
  <c r="AY102" s="1"/>
  <c r="BA102" s="1"/>
  <c r="AR102"/>
  <c r="AE102"/>
  <c r="AC102"/>
  <c r="Q102"/>
  <c r="P102"/>
  <c r="O102"/>
  <c r="R102" s="1"/>
  <c r="AB102" s="1"/>
  <c r="AX101"/>
  <c r="AS101"/>
  <c r="AY101" s="1"/>
  <c r="BA101" s="1"/>
  <c r="AR101"/>
  <c r="AE101"/>
  <c r="AC101"/>
  <c r="Q101"/>
  <c r="P101"/>
  <c r="O101"/>
  <c r="R101" s="1"/>
  <c r="AB101" s="1"/>
  <c r="AX100"/>
  <c r="AS100"/>
  <c r="AY100" s="1"/>
  <c r="BA100" s="1"/>
  <c r="AR100"/>
  <c r="AE100"/>
  <c r="AC100"/>
  <c r="Q100"/>
  <c r="P100"/>
  <c r="O100"/>
  <c r="R100" s="1"/>
  <c r="AB100" s="1"/>
  <c r="AX99"/>
  <c r="AS99"/>
  <c r="AY99" s="1"/>
  <c r="BA99" s="1"/>
  <c r="AR99"/>
  <c r="AE99"/>
  <c r="AC99"/>
  <c r="Q99"/>
  <c r="P99"/>
  <c r="O99"/>
  <c r="R99" s="1"/>
  <c r="AB99" s="1"/>
  <c r="AX98"/>
  <c r="AS98"/>
  <c r="AY98" s="1"/>
  <c r="BA98" s="1"/>
  <c r="AR98"/>
  <c r="AE98"/>
  <c r="AC98"/>
  <c r="Q98"/>
  <c r="P98"/>
  <c r="O98"/>
  <c r="R98" s="1"/>
  <c r="AB98" s="1"/>
  <c r="AX97"/>
  <c r="AS97"/>
  <c r="AY97" s="1"/>
  <c r="BA97" s="1"/>
  <c r="AR97"/>
  <c r="AE97"/>
  <c r="AC97"/>
  <c r="Q97"/>
  <c r="P97"/>
  <c r="O97"/>
  <c r="R97" s="1"/>
  <c r="AB97" s="1"/>
  <c r="AX96"/>
  <c r="AS96"/>
  <c r="AY96" s="1"/>
  <c r="BA96" s="1"/>
  <c r="AR96"/>
  <c r="AE96"/>
  <c r="AC96"/>
  <c r="Q96"/>
  <c r="P96"/>
  <c r="O96"/>
  <c r="R96" s="1"/>
  <c r="AB96" s="1"/>
  <c r="AX95"/>
  <c r="AS95"/>
  <c r="AY95" s="1"/>
  <c r="BA95" s="1"/>
  <c r="AR95"/>
  <c r="AE95"/>
  <c r="AC95"/>
  <c r="Q95"/>
  <c r="P95"/>
  <c r="O95"/>
  <c r="R95" s="1"/>
  <c r="AB95" s="1"/>
  <c r="AX94"/>
  <c r="AS94"/>
  <c r="AY94" s="1"/>
  <c r="BA94" s="1"/>
  <c r="AR94"/>
  <c r="AE94"/>
  <c r="AC94"/>
  <c r="Q94"/>
  <c r="P94"/>
  <c r="O94"/>
  <c r="R94" s="1"/>
  <c r="AB94" s="1"/>
  <c r="AX93"/>
  <c r="AS93"/>
  <c r="AY93" s="1"/>
  <c r="BA93" s="1"/>
  <c r="AR93"/>
  <c r="AE93"/>
  <c r="AC93"/>
  <c r="Q93"/>
  <c r="P93"/>
  <c r="O93"/>
  <c r="R93" s="1"/>
  <c r="AB93" s="1"/>
  <c r="AX92"/>
  <c r="AS92"/>
  <c r="AY92" s="1"/>
  <c r="BA92" s="1"/>
  <c r="AR92"/>
  <c r="AE92"/>
  <c r="AC92"/>
  <c r="Q92"/>
  <c r="P92"/>
  <c r="O92"/>
  <c r="R92" s="1"/>
  <c r="AB92" s="1"/>
  <c r="AX91"/>
  <c r="AS91"/>
  <c r="AY91" s="1"/>
  <c r="BA91" s="1"/>
  <c r="AR91"/>
  <c r="AE91"/>
  <c r="AC91"/>
  <c r="Q91"/>
  <c r="P91"/>
  <c r="O91"/>
  <c r="R91" s="1"/>
  <c r="AB91" s="1"/>
  <c r="AX90"/>
  <c r="AS90"/>
  <c r="AY90" s="1"/>
  <c r="BA90" s="1"/>
  <c r="AR90"/>
  <c r="AE90"/>
  <c r="AC90"/>
  <c r="Q90"/>
  <c r="P90"/>
  <c r="O90"/>
  <c r="R90" s="1"/>
  <c r="AB90" s="1"/>
  <c r="AX89"/>
  <c r="AS89"/>
  <c r="AY89" s="1"/>
  <c r="BA89" s="1"/>
  <c r="AR89"/>
  <c r="AE89"/>
  <c r="AC89"/>
  <c r="Q89"/>
  <c r="P89"/>
  <c r="O89"/>
  <c r="R89" s="1"/>
  <c r="AB89" s="1"/>
  <c r="AX88"/>
  <c r="AS88"/>
  <c r="AY88" s="1"/>
  <c r="BA88" s="1"/>
  <c r="AR88"/>
  <c r="AE88"/>
  <c r="AC88"/>
  <c r="Q88"/>
  <c r="P88"/>
  <c r="O88"/>
  <c r="R88" s="1"/>
  <c r="AB88" s="1"/>
  <c r="AX87"/>
  <c r="AS87"/>
  <c r="AY87" s="1"/>
  <c r="BA87" s="1"/>
  <c r="AR87"/>
  <c r="AE87"/>
  <c r="AC87"/>
  <c r="Q87"/>
  <c r="P87"/>
  <c r="O87"/>
  <c r="R87" s="1"/>
  <c r="AB87" s="1"/>
  <c r="AX86"/>
  <c r="AS86"/>
  <c r="AY86" s="1"/>
  <c r="BA86" s="1"/>
  <c r="AR86"/>
  <c r="AE86"/>
  <c r="AC86"/>
  <c r="Q86"/>
  <c r="P86"/>
  <c r="O86"/>
  <c r="R86" s="1"/>
  <c r="AB86" s="1"/>
  <c r="AX85"/>
  <c r="AS85"/>
  <c r="AY85" s="1"/>
  <c r="BA85" s="1"/>
  <c r="AR85"/>
  <c r="AE85"/>
  <c r="AC85"/>
  <c r="Q85"/>
  <c r="P85"/>
  <c r="O85"/>
  <c r="R85" s="1"/>
  <c r="AB85" s="1"/>
  <c r="AX84"/>
  <c r="AS84"/>
  <c r="AY84" s="1"/>
  <c r="BA84" s="1"/>
  <c r="AR84"/>
  <c r="AE84"/>
  <c r="AC84"/>
  <c r="Q84"/>
  <c r="P84"/>
  <c r="O84"/>
  <c r="R84" s="1"/>
  <c r="AB84" s="1"/>
  <c r="AX83"/>
  <c r="AS83"/>
  <c r="AY83" s="1"/>
  <c r="BA83" s="1"/>
  <c r="AR83"/>
  <c r="AE83"/>
  <c r="AC83"/>
  <c r="Q83"/>
  <c r="P83"/>
  <c r="O83"/>
  <c r="R83" s="1"/>
  <c r="AB83" s="1"/>
  <c r="AX82"/>
  <c r="AS82"/>
  <c r="AY82" s="1"/>
  <c r="BA82" s="1"/>
  <c r="AR82"/>
  <c r="AE82"/>
  <c r="AC82"/>
  <c r="Q82"/>
  <c r="P82"/>
  <c r="O82"/>
  <c r="R82" s="1"/>
  <c r="AB82" s="1"/>
  <c r="AX81"/>
  <c r="AS81"/>
  <c r="AY81" s="1"/>
  <c r="BA81" s="1"/>
  <c r="AR81"/>
  <c r="AE81"/>
  <c r="AC81"/>
  <c r="Q81"/>
  <c r="P81"/>
  <c r="O81"/>
  <c r="R81" s="1"/>
  <c r="AB81" s="1"/>
  <c r="AX80"/>
  <c r="AS80"/>
  <c r="AY80" s="1"/>
  <c r="BA80" s="1"/>
  <c r="AR80"/>
  <c r="AE80"/>
  <c r="AC80"/>
  <c r="Q80"/>
  <c r="P80"/>
  <c r="O80"/>
  <c r="R80" s="1"/>
  <c r="AB80" s="1"/>
  <c r="AX79"/>
  <c r="AS79"/>
  <c r="AY79" s="1"/>
  <c r="BA79" s="1"/>
  <c r="AR79"/>
  <c r="AE79"/>
  <c r="AC79"/>
  <c r="Q79"/>
  <c r="P79"/>
  <c r="O79"/>
  <c r="R79" s="1"/>
  <c r="AB79" s="1"/>
  <c r="AX78"/>
  <c r="AS78"/>
  <c r="AY78" s="1"/>
  <c r="BA78" s="1"/>
  <c r="AR78"/>
  <c r="AE78"/>
  <c r="AC78"/>
  <c r="Q78"/>
  <c r="P78"/>
  <c r="O78"/>
  <c r="R78" s="1"/>
  <c r="AB78" s="1"/>
  <c r="AX77"/>
  <c r="AS77"/>
  <c r="AY77" s="1"/>
  <c r="BA77" s="1"/>
  <c r="AR77"/>
  <c r="AE77"/>
  <c r="AC77"/>
  <c r="Q77"/>
  <c r="P77"/>
  <c r="O77"/>
  <c r="R77" s="1"/>
  <c r="AB77" s="1"/>
  <c r="AX76"/>
  <c r="AS76"/>
  <c r="AY76" s="1"/>
  <c r="BA76" s="1"/>
  <c r="AR76"/>
  <c r="AE76"/>
  <c r="AC76"/>
  <c r="Q76"/>
  <c r="P76"/>
  <c r="O76"/>
  <c r="R76" s="1"/>
  <c r="AB76" s="1"/>
  <c r="AX75"/>
  <c r="AS75"/>
  <c r="AY75" s="1"/>
  <c r="BA75" s="1"/>
  <c r="AR75"/>
  <c r="AE75"/>
  <c r="AC75"/>
  <c r="Q75"/>
  <c r="P75"/>
  <c r="O75"/>
  <c r="R75" s="1"/>
  <c r="AB75" s="1"/>
  <c r="AX74"/>
  <c r="AS74"/>
  <c r="AY74" s="1"/>
  <c r="BA74" s="1"/>
  <c r="AR74"/>
  <c r="AE74"/>
  <c r="AC74"/>
  <c r="Q74"/>
  <c r="P74"/>
  <c r="O74"/>
  <c r="R74" s="1"/>
  <c r="AB74" s="1"/>
  <c r="AX73"/>
  <c r="AS73"/>
  <c r="AY73" s="1"/>
  <c r="BA73" s="1"/>
  <c r="AR73"/>
  <c r="AE73"/>
  <c r="AC73"/>
  <c r="Q73"/>
  <c r="P73"/>
  <c r="O73"/>
  <c r="R73" s="1"/>
  <c r="AB73" s="1"/>
  <c r="AX72"/>
  <c r="AS72"/>
  <c r="AY72" s="1"/>
  <c r="BA72" s="1"/>
  <c r="AR72"/>
  <c r="AE72"/>
  <c r="AC72"/>
  <c r="Q72"/>
  <c r="P72"/>
  <c r="O72"/>
  <c r="R72" s="1"/>
  <c r="AB72" s="1"/>
  <c r="AX71"/>
  <c r="AS71"/>
  <c r="AY71" s="1"/>
  <c r="BA71" s="1"/>
  <c r="AR71"/>
  <c r="AE71"/>
  <c r="AC71"/>
  <c r="Q71"/>
  <c r="P71"/>
  <c r="O71"/>
  <c r="R71" s="1"/>
  <c r="AB71" s="1"/>
  <c r="AX70"/>
  <c r="AS70"/>
  <c r="AY70" s="1"/>
  <c r="BA70" s="1"/>
  <c r="AR70"/>
  <c r="AE70"/>
  <c r="AC70"/>
  <c r="Q70"/>
  <c r="P70"/>
  <c r="O70"/>
  <c r="R70" s="1"/>
  <c r="AB70" s="1"/>
  <c r="AX69"/>
  <c r="AS69"/>
  <c r="AY69" s="1"/>
  <c r="BA69" s="1"/>
  <c r="AR69"/>
  <c r="AE69"/>
  <c r="AC69"/>
  <c r="Q69"/>
  <c r="P69"/>
  <c r="O69"/>
  <c r="R69" s="1"/>
  <c r="AB69" s="1"/>
  <c r="AX68"/>
  <c r="AS68"/>
  <c r="AY68" s="1"/>
  <c r="BA68" s="1"/>
  <c r="AR68"/>
  <c r="AE68"/>
  <c r="AC68"/>
  <c r="Q68"/>
  <c r="P68"/>
  <c r="O68"/>
  <c r="R68" s="1"/>
  <c r="AB68" s="1"/>
  <c r="AX67"/>
  <c r="AS67"/>
  <c r="AY67" s="1"/>
  <c r="BA67" s="1"/>
  <c r="AR67"/>
  <c r="AE67"/>
  <c r="AC67"/>
  <c r="Q67"/>
  <c r="P67"/>
  <c r="O67"/>
  <c r="R67" s="1"/>
  <c r="AB67" s="1"/>
  <c r="AX66"/>
  <c r="AS66"/>
  <c r="AY66" s="1"/>
  <c r="BA66" s="1"/>
  <c r="AR66"/>
  <c r="AE66"/>
  <c r="AC66"/>
  <c r="Q66"/>
  <c r="P66"/>
  <c r="O66"/>
  <c r="R66" s="1"/>
  <c r="AB66" s="1"/>
  <c r="AX65"/>
  <c r="AS65"/>
  <c r="AY65" s="1"/>
  <c r="BA65" s="1"/>
  <c r="AR65"/>
  <c r="AE65"/>
  <c r="AC65"/>
  <c r="Q65"/>
  <c r="P65"/>
  <c r="O65"/>
  <c r="R65" s="1"/>
  <c r="AB65" s="1"/>
  <c r="AX64"/>
  <c r="AS64"/>
  <c r="AY64" s="1"/>
  <c r="BA64" s="1"/>
  <c r="AR64"/>
  <c r="AE64"/>
  <c r="AC64"/>
  <c r="Q64"/>
  <c r="P64"/>
  <c r="O64"/>
  <c r="R64" s="1"/>
  <c r="AB64" s="1"/>
  <c r="AX63"/>
  <c r="AS63"/>
  <c r="AY63" s="1"/>
  <c r="BA63" s="1"/>
  <c r="AR63"/>
  <c r="AE63"/>
  <c r="AC63"/>
  <c r="Q63"/>
  <c r="P63"/>
  <c r="O63"/>
  <c r="R63" s="1"/>
  <c r="AB63" s="1"/>
  <c r="AX62"/>
  <c r="AS62"/>
  <c r="AY62" s="1"/>
  <c r="BA62" s="1"/>
  <c r="AR62"/>
  <c r="AE62"/>
  <c r="AC62"/>
  <c r="Q62"/>
  <c r="P62"/>
  <c r="O62"/>
  <c r="R62" s="1"/>
  <c r="AB62" s="1"/>
  <c r="AX61"/>
  <c r="AS61"/>
  <c r="AY61" s="1"/>
  <c r="BA61" s="1"/>
  <c r="AR61"/>
  <c r="AE61"/>
  <c r="AC61"/>
  <c r="Q61"/>
  <c r="P61"/>
  <c r="O61"/>
  <c r="R61" s="1"/>
  <c r="AB61" s="1"/>
  <c r="AX60"/>
  <c r="AS60"/>
  <c r="AY60" s="1"/>
  <c r="BA60" s="1"/>
  <c r="AR60"/>
  <c r="AE60"/>
  <c r="AC60"/>
  <c r="Q60"/>
  <c r="P60"/>
  <c r="O60"/>
  <c r="R60" s="1"/>
  <c r="AB60" s="1"/>
  <c r="AX59"/>
  <c r="AS59"/>
  <c r="AY59" s="1"/>
  <c r="BA59" s="1"/>
  <c r="AR59"/>
  <c r="AE59"/>
  <c r="AC59"/>
  <c r="Q59"/>
  <c r="P59"/>
  <c r="O59"/>
  <c r="R59" s="1"/>
  <c r="AB59" s="1"/>
  <c r="AX58"/>
  <c r="AS58"/>
  <c r="AY58" s="1"/>
  <c r="BA58" s="1"/>
  <c r="AR58"/>
  <c r="AE58"/>
  <c r="AC58"/>
  <c r="Q58"/>
  <c r="P58"/>
  <c r="O58"/>
  <c r="R58" s="1"/>
  <c r="AB58" s="1"/>
  <c r="AX57"/>
  <c r="AS57"/>
  <c r="AY57" s="1"/>
  <c r="BA57" s="1"/>
  <c r="AR57"/>
  <c r="AE57"/>
  <c r="AC57"/>
  <c r="Q57"/>
  <c r="P57"/>
  <c r="O57"/>
  <c r="R57" s="1"/>
  <c r="AB57" s="1"/>
  <c r="AX56"/>
  <c r="AS56"/>
  <c r="AY56" s="1"/>
  <c r="BA56" s="1"/>
  <c r="AR56"/>
  <c r="AE56"/>
  <c r="AC56"/>
  <c r="Q56"/>
  <c r="P56"/>
  <c r="O56"/>
  <c r="R56" s="1"/>
  <c r="AB56" s="1"/>
  <c r="AX55"/>
  <c r="AS55"/>
  <c r="AY55" s="1"/>
  <c r="BA55" s="1"/>
  <c r="AR55"/>
  <c r="AE55"/>
  <c r="AC55"/>
  <c r="Q55"/>
  <c r="P55"/>
  <c r="O55"/>
  <c r="R55" s="1"/>
  <c r="AB55" s="1"/>
  <c r="AX54"/>
  <c r="AY54" s="1"/>
  <c r="BA54" s="1"/>
  <c r="AS54"/>
  <c r="AR54"/>
  <c r="AE54"/>
  <c r="AC54"/>
  <c r="Q54"/>
  <c r="P54"/>
  <c r="O54"/>
  <c r="R54" s="1"/>
  <c r="AB54" s="1"/>
  <c r="AX53"/>
  <c r="AY53" s="1"/>
  <c r="BA53" s="1"/>
  <c r="AS53"/>
  <c r="AR53"/>
  <c r="AE53"/>
  <c r="AC53"/>
  <c r="Q53"/>
  <c r="P53"/>
  <c r="R53" s="1"/>
  <c r="AB53" s="1"/>
  <c r="O53"/>
  <c r="AX52"/>
  <c r="AY52" s="1"/>
  <c r="BA52" s="1"/>
  <c r="AS52"/>
  <c r="AR52"/>
  <c r="AE52"/>
  <c r="AC52"/>
  <c r="Q52"/>
  <c r="P52"/>
  <c r="R52" s="1"/>
  <c r="AB52" s="1"/>
  <c r="O52"/>
  <c r="AX51"/>
  <c r="AY51" s="1"/>
  <c r="BA51" s="1"/>
  <c r="AS51"/>
  <c r="AR51"/>
  <c r="AE51"/>
  <c r="AC51"/>
  <c r="Q51"/>
  <c r="P51"/>
  <c r="R51" s="1"/>
  <c r="AB51" s="1"/>
  <c r="O51"/>
  <c r="AX50"/>
  <c r="AY50" s="1"/>
  <c r="BA50" s="1"/>
  <c r="AS50"/>
  <c r="AR50"/>
  <c r="AE50"/>
  <c r="AC50"/>
  <c r="Q50"/>
  <c r="P50"/>
  <c r="R50" s="1"/>
  <c r="AB50" s="1"/>
  <c r="O50"/>
  <c r="AX49"/>
  <c r="AY49" s="1"/>
  <c r="BA49" s="1"/>
  <c r="AS49"/>
  <c r="AR49"/>
  <c r="AE49"/>
  <c r="AC49"/>
  <c r="Q49"/>
  <c r="P49"/>
  <c r="R49" s="1"/>
  <c r="AB49" s="1"/>
  <c r="O49"/>
  <c r="AX48"/>
  <c r="AY48" s="1"/>
  <c r="BA48" s="1"/>
  <c r="AS48"/>
  <c r="AR48"/>
  <c r="AE48"/>
  <c r="AC48"/>
  <c r="Q48"/>
  <c r="P48"/>
  <c r="R48" s="1"/>
  <c r="AB48" s="1"/>
  <c r="O48"/>
  <c r="AX47"/>
  <c r="AY47" s="1"/>
  <c r="BA47" s="1"/>
  <c r="AS47"/>
  <c r="AR47"/>
  <c r="AE47"/>
  <c r="AC47"/>
  <c r="Q47"/>
  <c r="P47"/>
  <c r="R47" s="1"/>
  <c r="AB47" s="1"/>
  <c r="O47"/>
  <c r="AX46"/>
  <c r="AY46" s="1"/>
  <c r="BA46" s="1"/>
  <c r="AS46"/>
  <c r="AR46"/>
  <c r="AE46"/>
  <c r="AC46"/>
  <c r="Q46"/>
  <c r="P46"/>
  <c r="R46" s="1"/>
  <c r="AB46" s="1"/>
  <c r="O46"/>
  <c r="AX45"/>
  <c r="AY45" s="1"/>
  <c r="BA45" s="1"/>
  <c r="AS45"/>
  <c r="AR45"/>
  <c r="AE45"/>
  <c r="AC45"/>
  <c r="Q45"/>
  <c r="P45"/>
  <c r="R45" s="1"/>
  <c r="AB45" s="1"/>
  <c r="O45"/>
  <c r="AX44"/>
  <c r="AY44" s="1"/>
  <c r="BA44" s="1"/>
  <c r="AS44"/>
  <c r="AR44"/>
  <c r="AE44"/>
  <c r="AC44"/>
  <c r="Q44"/>
  <c r="P44"/>
  <c r="R44" s="1"/>
  <c r="AB44" s="1"/>
  <c r="O44"/>
  <c r="AX43"/>
  <c r="AY43" s="1"/>
  <c r="BA43" s="1"/>
  <c r="AS43"/>
  <c r="AR43"/>
  <c r="AE43"/>
  <c r="AC43"/>
  <c r="Q43"/>
  <c r="P43"/>
  <c r="R43" s="1"/>
  <c r="AB43" s="1"/>
  <c r="O43"/>
  <c r="AX42"/>
  <c r="AY42" s="1"/>
  <c r="BA42" s="1"/>
  <c r="AS42"/>
  <c r="AR42"/>
  <c r="AE42"/>
  <c r="AC42"/>
  <c r="Q42"/>
  <c r="P42"/>
  <c r="R42" s="1"/>
  <c r="AB42" s="1"/>
  <c r="O42"/>
  <c r="AX41"/>
  <c r="AY41" s="1"/>
  <c r="BA41" s="1"/>
  <c r="AS41"/>
  <c r="AR41"/>
  <c r="AE41"/>
  <c r="AC41"/>
  <c r="Q41"/>
  <c r="P41"/>
  <c r="R41" s="1"/>
  <c r="AB41" s="1"/>
  <c r="O41"/>
  <c r="AX40"/>
  <c r="AY40" s="1"/>
  <c r="BA40" s="1"/>
  <c r="AS40"/>
  <c r="AR40"/>
  <c r="AE40"/>
  <c r="AC40"/>
  <c r="Q40"/>
  <c r="P40"/>
  <c r="R40" s="1"/>
  <c r="AB40" s="1"/>
  <c r="O40"/>
  <c r="AX39"/>
  <c r="AY39" s="1"/>
  <c r="BA39" s="1"/>
  <c r="AS39"/>
  <c r="AR39"/>
  <c r="AE39"/>
  <c r="AC39"/>
  <c r="Q39"/>
  <c r="P39"/>
  <c r="R39" s="1"/>
  <c r="AB39" s="1"/>
  <c r="O39"/>
  <c r="AX38"/>
  <c r="AY38" s="1"/>
  <c r="BA38" s="1"/>
  <c r="AS38"/>
  <c r="AR38"/>
  <c r="AE38"/>
  <c r="AC38"/>
  <c r="Q38"/>
  <c r="P38"/>
  <c r="R38" s="1"/>
  <c r="AB38" s="1"/>
  <c r="O38"/>
  <c r="AX37"/>
  <c r="AY37" s="1"/>
  <c r="BA37" s="1"/>
  <c r="AS37"/>
  <c r="AR37"/>
  <c r="AE37"/>
  <c r="AC37"/>
  <c r="Q37"/>
  <c r="P37"/>
  <c r="R37" s="1"/>
  <c r="AB37" s="1"/>
  <c r="O37"/>
  <c r="AX36"/>
  <c r="AX116" s="1"/>
  <c r="AS36"/>
  <c r="AS116" s="1"/>
  <c r="AR36"/>
  <c r="AR116" s="1"/>
  <c r="AE36"/>
  <c r="AC36"/>
  <c r="AC116" s="1"/>
  <c r="Q36"/>
  <c r="Q116" s="1"/>
  <c r="Q117" s="1"/>
  <c r="P36"/>
  <c r="P116" s="1"/>
  <c r="O36"/>
  <c r="O116" s="1"/>
  <c r="O117" s="1"/>
  <c r="BD35"/>
  <c r="AN1090" s="1"/>
  <c r="BC35"/>
  <c r="AM1090" s="1"/>
  <c r="BB35"/>
  <c r="AL1090" s="1"/>
  <c r="AZ35"/>
  <c r="AJ1090" s="1"/>
  <c r="AW35"/>
  <c r="AG1090" s="1"/>
  <c r="AV35"/>
  <c r="AF1090" s="1"/>
  <c r="AU35"/>
  <c r="AE1090" s="1"/>
  <c r="AT35"/>
  <c r="AD1090" s="1"/>
  <c r="AQ35"/>
  <c r="AA1090" s="1"/>
  <c r="AP35"/>
  <c r="Z1090" s="1"/>
  <c r="AO35"/>
  <c r="Y1090" s="1"/>
  <c r="AN35"/>
  <c r="X1090" s="1"/>
  <c r="AM35"/>
  <c r="W1090" s="1"/>
  <c r="AL35"/>
  <c r="V1090" s="1"/>
  <c r="AK35"/>
  <c r="U1090" s="1"/>
  <c r="AJ35"/>
  <c r="T1090" s="1"/>
  <c r="AI35"/>
  <c r="S1090" s="1"/>
  <c r="AH35"/>
  <c r="R1090" s="1"/>
  <c r="AG35"/>
  <c r="Q1090" s="1"/>
  <c r="AD35"/>
  <c r="N1090" s="1"/>
  <c r="AA35"/>
  <c r="K1090" s="1"/>
  <c r="Z35"/>
  <c r="J1090" s="1"/>
  <c r="Y35"/>
  <c r="X35"/>
  <c r="W35"/>
  <c r="V35"/>
  <c r="U35"/>
  <c r="T35"/>
  <c r="S35"/>
  <c r="I1090" s="1"/>
  <c r="N35"/>
  <c r="M35"/>
  <c r="L35"/>
  <c r="K35"/>
  <c r="J35"/>
  <c r="I35"/>
  <c r="H35"/>
  <c r="G1090" s="1"/>
  <c r="G35"/>
  <c r="F1090" s="1"/>
  <c r="AX34"/>
  <c r="AS34"/>
  <c r="AY34" s="1"/>
  <c r="BA34" s="1"/>
  <c r="AR34"/>
  <c r="AE34"/>
  <c r="AC34"/>
  <c r="Q34"/>
  <c r="P34"/>
  <c r="O34"/>
  <c r="R34" s="1"/>
  <c r="AB34" s="1"/>
  <c r="AX33"/>
  <c r="AS33"/>
  <c r="AY33" s="1"/>
  <c r="BA33" s="1"/>
  <c r="AR33"/>
  <c r="AE33"/>
  <c r="AC33"/>
  <c r="Q33"/>
  <c r="P33"/>
  <c r="O33"/>
  <c r="R33" s="1"/>
  <c r="AB33" s="1"/>
  <c r="AX32"/>
  <c r="AS32"/>
  <c r="AY32" s="1"/>
  <c r="BA32" s="1"/>
  <c r="AR32"/>
  <c r="AE32"/>
  <c r="AC32"/>
  <c r="Q32"/>
  <c r="P32"/>
  <c r="O32"/>
  <c r="R32" s="1"/>
  <c r="AB32" s="1"/>
  <c r="AX31"/>
  <c r="AS31"/>
  <c r="AY31" s="1"/>
  <c r="BA31" s="1"/>
  <c r="AR31"/>
  <c r="AE31"/>
  <c r="AC31"/>
  <c r="Q31"/>
  <c r="P31"/>
  <c r="O31"/>
  <c r="R31" s="1"/>
  <c r="AB31" s="1"/>
  <c r="AX30"/>
  <c r="AY30" s="1"/>
  <c r="BA30" s="1"/>
  <c r="AS30"/>
  <c r="AR30"/>
  <c r="AE30"/>
  <c r="AC30"/>
  <c r="Q30"/>
  <c r="P30"/>
  <c r="O30"/>
  <c r="R30" s="1"/>
  <c r="AB30" s="1"/>
  <c r="AX29"/>
  <c r="AY29" s="1"/>
  <c r="BA29" s="1"/>
  <c r="AS29"/>
  <c r="AR29"/>
  <c r="AE29"/>
  <c r="AC29"/>
  <c r="Q29"/>
  <c r="P29"/>
  <c r="R29" s="1"/>
  <c r="AB29" s="1"/>
  <c r="O29"/>
  <c r="AX28"/>
  <c r="AY28" s="1"/>
  <c r="BA28" s="1"/>
  <c r="AS28"/>
  <c r="AR28"/>
  <c r="AE28"/>
  <c r="AC28"/>
  <c r="Q28"/>
  <c r="P28"/>
  <c r="R28" s="1"/>
  <c r="AB28" s="1"/>
  <c r="O28"/>
  <c r="AX27"/>
  <c r="AY27" s="1"/>
  <c r="BA27" s="1"/>
  <c r="AS27"/>
  <c r="AR27"/>
  <c r="AE27"/>
  <c r="AC27"/>
  <c r="Q27"/>
  <c r="P27"/>
  <c r="R27" s="1"/>
  <c r="AB27" s="1"/>
  <c r="O27"/>
  <c r="AX26"/>
  <c r="AY26" s="1"/>
  <c r="BA26" s="1"/>
  <c r="AS26"/>
  <c r="AR26"/>
  <c r="AE26"/>
  <c r="AC26"/>
  <c r="Q26"/>
  <c r="P26"/>
  <c r="R26" s="1"/>
  <c r="AB26" s="1"/>
  <c r="O26"/>
  <c r="AX25"/>
  <c r="AY25" s="1"/>
  <c r="BA25" s="1"/>
  <c r="AS25"/>
  <c r="AR25"/>
  <c r="AE25"/>
  <c r="AC25"/>
  <c r="Q25"/>
  <c r="P25"/>
  <c r="R25" s="1"/>
  <c r="AB25" s="1"/>
  <c r="O25"/>
  <c r="AX24"/>
  <c r="AY24" s="1"/>
  <c r="BA24" s="1"/>
  <c r="AS24"/>
  <c r="AR24"/>
  <c r="AE24"/>
  <c r="AC24"/>
  <c r="Q24"/>
  <c r="P24"/>
  <c r="R24" s="1"/>
  <c r="AB24" s="1"/>
  <c r="O24"/>
  <c r="AX23"/>
  <c r="AY23" s="1"/>
  <c r="BA23" s="1"/>
  <c r="AS23"/>
  <c r="AR23"/>
  <c r="AE23"/>
  <c r="AC23"/>
  <c r="Q23"/>
  <c r="P23"/>
  <c r="R23" s="1"/>
  <c r="AB23" s="1"/>
  <c r="O23"/>
  <c r="AX22"/>
  <c r="AY22" s="1"/>
  <c r="BA22" s="1"/>
  <c r="AS22"/>
  <c r="AR22"/>
  <c r="AE22"/>
  <c r="AC22"/>
  <c r="Q22"/>
  <c r="P22"/>
  <c r="R22" s="1"/>
  <c r="AB22" s="1"/>
  <c r="O22"/>
  <c r="AX21"/>
  <c r="AY21" s="1"/>
  <c r="BA21" s="1"/>
  <c r="AS21"/>
  <c r="AR21"/>
  <c r="AE21"/>
  <c r="AC21"/>
  <c r="Q21"/>
  <c r="P21"/>
  <c r="R21" s="1"/>
  <c r="AB21" s="1"/>
  <c r="O21"/>
  <c r="AX20"/>
  <c r="AY20" s="1"/>
  <c r="BA20" s="1"/>
  <c r="AS20"/>
  <c r="AR20"/>
  <c r="AE20"/>
  <c r="AC20"/>
  <c r="Q20"/>
  <c r="P20"/>
  <c r="R20" s="1"/>
  <c r="AB20" s="1"/>
  <c r="O20"/>
  <c r="AX19"/>
  <c r="AY19" s="1"/>
  <c r="BA19" s="1"/>
  <c r="AS19"/>
  <c r="AR19"/>
  <c r="AE19"/>
  <c r="AC19"/>
  <c r="Q19"/>
  <c r="P19"/>
  <c r="R19" s="1"/>
  <c r="AB19" s="1"/>
  <c r="O19"/>
  <c r="AX18"/>
  <c r="AY18" s="1"/>
  <c r="BA18" s="1"/>
  <c r="AS18"/>
  <c r="AR18"/>
  <c r="AE18"/>
  <c r="AC18"/>
  <c r="Q18"/>
  <c r="P18"/>
  <c r="R18" s="1"/>
  <c r="AB18" s="1"/>
  <c r="O18"/>
  <c r="AX17"/>
  <c r="AY17" s="1"/>
  <c r="BA17" s="1"/>
  <c r="AS17"/>
  <c r="AR17"/>
  <c r="AE17"/>
  <c r="AC17"/>
  <c r="Q17"/>
  <c r="P17"/>
  <c r="R17" s="1"/>
  <c r="AB17" s="1"/>
  <c r="O17"/>
  <c r="AX16"/>
  <c r="AX35" s="1"/>
  <c r="AH1090" s="1"/>
  <c r="AS16"/>
  <c r="AS35" s="1"/>
  <c r="AC1090" s="1"/>
  <c r="AR16"/>
  <c r="AR35" s="1"/>
  <c r="AB1090" s="1"/>
  <c r="AE16"/>
  <c r="AC16"/>
  <c r="AC35" s="1"/>
  <c r="M1090" s="1"/>
  <c r="Q16"/>
  <c r="Q35" s="1"/>
  <c r="P16"/>
  <c r="P35" s="1"/>
  <c r="O16"/>
  <c r="O35" s="1"/>
  <c r="BD15"/>
  <c r="AN1089" s="1"/>
  <c r="BC15"/>
  <c r="AM1089" s="1"/>
  <c r="BB15"/>
  <c r="AL1089" s="1"/>
  <c r="AZ15"/>
  <c r="AJ1089" s="1"/>
  <c r="AW15"/>
  <c r="AG1089" s="1"/>
  <c r="AV15"/>
  <c r="AF1089" s="1"/>
  <c r="AU15"/>
  <c r="AE1089" s="1"/>
  <c r="AT15"/>
  <c r="AD1089" s="1"/>
  <c r="AQ15"/>
  <c r="AA1089" s="1"/>
  <c r="AP15"/>
  <c r="Z1089" s="1"/>
  <c r="AO15"/>
  <c r="Y1089" s="1"/>
  <c r="AN15"/>
  <c r="X1089" s="1"/>
  <c r="AM15"/>
  <c r="W1089" s="1"/>
  <c r="AL15"/>
  <c r="V1089" s="1"/>
  <c r="AK15"/>
  <c r="U1089" s="1"/>
  <c r="AJ15"/>
  <c r="T1089" s="1"/>
  <c r="AI15"/>
  <c r="S1089" s="1"/>
  <c r="AH15"/>
  <c r="R1089" s="1"/>
  <c r="AG15"/>
  <c r="Q1089" s="1"/>
  <c r="AF15"/>
  <c r="P1089" s="1"/>
  <c r="AD15"/>
  <c r="N1089" s="1"/>
  <c r="AA15"/>
  <c r="K1089" s="1"/>
  <c r="Z15"/>
  <c r="J1089" s="1"/>
  <c r="Y15"/>
  <c r="X15"/>
  <c r="W15"/>
  <c r="V15"/>
  <c r="U15"/>
  <c r="T15"/>
  <c r="S15"/>
  <c r="I1089" s="1"/>
  <c r="N15"/>
  <c r="M15"/>
  <c r="L15"/>
  <c r="K15"/>
  <c r="J15"/>
  <c r="I15"/>
  <c r="H15"/>
  <c r="G1089" s="1"/>
  <c r="G15"/>
  <c r="F1089" s="1"/>
  <c r="AX14"/>
  <c r="AY14" s="1"/>
  <c r="BA14" s="1"/>
  <c r="AS14"/>
  <c r="AR14"/>
  <c r="AE14"/>
  <c r="AC14"/>
  <c r="Q14"/>
  <c r="P14"/>
  <c r="R14" s="1"/>
  <c r="AB14" s="1"/>
  <c r="O14"/>
  <c r="AX13"/>
  <c r="AY13" s="1"/>
  <c r="BA13" s="1"/>
  <c r="AS13"/>
  <c r="AR13"/>
  <c r="AE13"/>
  <c r="AC13"/>
  <c r="Q13"/>
  <c r="P13"/>
  <c r="R13" s="1"/>
  <c r="AB13" s="1"/>
  <c r="O13"/>
  <c r="AX12"/>
  <c r="AY12" s="1"/>
  <c r="BA12" s="1"/>
  <c r="AS12"/>
  <c r="AR12"/>
  <c r="AE12"/>
  <c r="AC12"/>
  <c r="Q12"/>
  <c r="P12"/>
  <c r="R12" s="1"/>
  <c r="AB12" s="1"/>
  <c r="O12"/>
  <c r="AX11"/>
  <c r="AY11" s="1"/>
  <c r="BA11" s="1"/>
  <c r="AS11"/>
  <c r="AR11"/>
  <c r="AE11"/>
  <c r="AC11"/>
  <c r="Q11"/>
  <c r="P11"/>
  <c r="R11" s="1"/>
  <c r="AB11" s="1"/>
  <c r="O11"/>
  <c r="AX10"/>
  <c r="AY10" s="1"/>
  <c r="BA10" s="1"/>
  <c r="AS10"/>
  <c r="AR10"/>
  <c r="AE10"/>
  <c r="AC10"/>
  <c r="Q10"/>
  <c r="P10"/>
  <c r="R10" s="1"/>
  <c r="AB10" s="1"/>
  <c r="O10"/>
  <c r="AX9"/>
  <c r="AY9" s="1"/>
  <c r="BA9" s="1"/>
  <c r="AS9"/>
  <c r="AR9"/>
  <c r="AE9"/>
  <c r="AC9"/>
  <c r="Q9"/>
  <c r="P9"/>
  <c r="R9" s="1"/>
  <c r="AB9" s="1"/>
  <c r="O9"/>
  <c r="AX8"/>
  <c r="AX15" s="1"/>
  <c r="AH1089" s="1"/>
  <c r="AS8"/>
  <c r="AS15" s="1"/>
  <c r="AC1089" s="1"/>
  <c r="AR8"/>
  <c r="AR15" s="1"/>
  <c r="AB1089" s="1"/>
  <c r="AE8"/>
  <c r="AC8"/>
  <c r="AC15" s="1"/>
  <c r="M1089" s="1"/>
  <c r="Q8"/>
  <c r="Q15" s="1"/>
  <c r="P8"/>
  <c r="P15" s="1"/>
  <c r="O8"/>
  <c r="O15" s="1"/>
  <c r="BD7"/>
  <c r="AN1088" s="1"/>
  <c r="AN1092" s="1"/>
  <c r="BC7"/>
  <c r="AM1088" s="1"/>
  <c r="AM1092" s="1"/>
  <c r="BB7"/>
  <c r="AL1088" s="1"/>
  <c r="AL1092" s="1"/>
  <c r="AZ7"/>
  <c r="AJ1088" s="1"/>
  <c r="AJ1092" s="1"/>
  <c r="AW7"/>
  <c r="AG1088" s="1"/>
  <c r="AG1092" s="1"/>
  <c r="AV7"/>
  <c r="AF1088" s="1"/>
  <c r="AF1092" s="1"/>
  <c r="AU7"/>
  <c r="AE1088" s="1"/>
  <c r="AE1092" s="1"/>
  <c r="AT7"/>
  <c r="AD1088" s="1"/>
  <c r="AD1092" s="1"/>
  <c r="AQ7"/>
  <c r="AA1088" s="1"/>
  <c r="AA1092" s="1"/>
  <c r="AP7"/>
  <c r="Z1088" s="1"/>
  <c r="Z1092" s="1"/>
  <c r="AO7"/>
  <c r="Y1088" s="1"/>
  <c r="Y1092" s="1"/>
  <c r="AN7"/>
  <c r="X1088" s="1"/>
  <c r="X1092" s="1"/>
  <c r="AM7"/>
  <c r="W1088" s="1"/>
  <c r="W1092" s="1"/>
  <c r="AL7"/>
  <c r="V1088" s="1"/>
  <c r="V1092" s="1"/>
  <c r="AK7"/>
  <c r="U1088" s="1"/>
  <c r="U1092" s="1"/>
  <c r="AJ7"/>
  <c r="T1088" s="1"/>
  <c r="T1092" s="1"/>
  <c r="AI7"/>
  <c r="S1088" s="1"/>
  <c r="S1092" s="1"/>
  <c r="AH7"/>
  <c r="R1088" s="1"/>
  <c r="R1092" s="1"/>
  <c r="AG7"/>
  <c r="Q1088" s="1"/>
  <c r="Q1092" s="1"/>
  <c r="AF7"/>
  <c r="P1088" s="1"/>
  <c r="P1092" s="1"/>
  <c r="AD7"/>
  <c r="N1088" s="1"/>
  <c r="N1092" s="1"/>
  <c r="AA7"/>
  <c r="K1088" s="1"/>
  <c r="K1092" s="1"/>
  <c r="Z7"/>
  <c r="J1088" s="1"/>
  <c r="J1092" s="1"/>
  <c r="Y7"/>
  <c r="X7"/>
  <c r="W7"/>
  <c r="V7"/>
  <c r="U7"/>
  <c r="T7"/>
  <c r="S7"/>
  <c r="I1088" s="1"/>
  <c r="I1092" s="1"/>
  <c r="N7"/>
  <c r="M7"/>
  <c r="L7"/>
  <c r="K7"/>
  <c r="J7"/>
  <c r="I7"/>
  <c r="H7"/>
  <c r="G1088" s="1"/>
  <c r="G1092" s="1"/>
  <c r="G7"/>
  <c r="F1088" s="1"/>
  <c r="F1092" s="1"/>
  <c r="AX6"/>
  <c r="AY6" s="1"/>
  <c r="BA6" s="1"/>
  <c r="AS6"/>
  <c r="AR6"/>
  <c r="AE6"/>
  <c r="AC6"/>
  <c r="Q6"/>
  <c r="P6"/>
  <c r="R6" s="1"/>
  <c r="AB6" s="1"/>
  <c r="O6"/>
  <c r="AX5"/>
  <c r="AX7" s="1"/>
  <c r="AH1088" s="1"/>
  <c r="AS5"/>
  <c r="AS7" s="1"/>
  <c r="AC1088" s="1"/>
  <c r="AR5"/>
  <c r="AR7" s="1"/>
  <c r="AB1088" s="1"/>
  <c r="AE5"/>
  <c r="AE7" s="1"/>
  <c r="O1088" s="1"/>
  <c r="AC5"/>
  <c r="AC7" s="1"/>
  <c r="M1088" s="1"/>
  <c r="Q5"/>
  <c r="Q7" s="1"/>
  <c r="P5"/>
  <c r="P7" s="1"/>
  <c r="O5"/>
  <c r="O7" s="1"/>
  <c r="AC1091" l="1"/>
  <c r="AC1092" s="1"/>
  <c r="AS117"/>
  <c r="M1091"/>
  <c r="AC117"/>
  <c r="AB1091"/>
  <c r="AB1092" s="1"/>
  <c r="AR117"/>
  <c r="AH1091"/>
  <c r="AH1092" s="1"/>
  <c r="AX117"/>
  <c r="M1092"/>
  <c r="P117"/>
  <c r="M1101"/>
  <c r="M1102" s="1"/>
  <c r="M1103" s="1"/>
  <c r="AC291"/>
  <c r="AB1101"/>
  <c r="AB1102" s="1"/>
  <c r="AB1103" s="1"/>
  <c r="AR291"/>
  <c r="AH1101"/>
  <c r="M1097"/>
  <c r="AC551"/>
  <c r="AB1097"/>
  <c r="AR551"/>
  <c r="AH1097"/>
  <c r="AX551"/>
  <c r="R5"/>
  <c r="AY5"/>
  <c r="AY8"/>
  <c r="AE15"/>
  <c r="O1089" s="1"/>
  <c r="O1092" s="1"/>
  <c r="AY16"/>
  <c r="AE35"/>
  <c r="O1090" s="1"/>
  <c r="R36"/>
  <c r="H117"/>
  <c r="Z117"/>
  <c r="AD117"/>
  <c r="AF117"/>
  <c r="AH117"/>
  <c r="AJ117"/>
  <c r="AL117"/>
  <c r="AN117"/>
  <c r="AP117"/>
  <c r="AT117"/>
  <c r="AV117"/>
  <c r="AZ117"/>
  <c r="BB117"/>
  <c r="BD117"/>
  <c r="R121"/>
  <c r="AX142"/>
  <c r="AY142" s="1"/>
  <c r="BA142" s="1"/>
  <c r="F1103"/>
  <c r="I1103"/>
  <c r="K1103"/>
  <c r="R1103"/>
  <c r="T1103"/>
  <c r="V1103"/>
  <c r="X1103"/>
  <c r="Z1103"/>
  <c r="AF1103"/>
  <c r="AJ1103"/>
  <c r="AL1103"/>
  <c r="AN1103"/>
  <c r="R199"/>
  <c r="R215"/>
  <c r="AB215" s="1"/>
  <c r="AE238"/>
  <c r="O1100" s="1"/>
  <c r="O1102" s="1"/>
  <c r="P290"/>
  <c r="P291" s="1"/>
  <c r="R239"/>
  <c r="AY248"/>
  <c r="BA248" s="1"/>
  <c r="I291"/>
  <c r="K291"/>
  <c r="M291"/>
  <c r="U291"/>
  <c r="W291"/>
  <c r="Y291"/>
  <c r="M1098"/>
  <c r="AB1098"/>
  <c r="AH1098"/>
  <c r="P551"/>
  <c r="Q688"/>
  <c r="AS688"/>
  <c r="AC1104" s="1"/>
  <c r="AC1101"/>
  <c r="AC1102" s="1"/>
  <c r="AC1103" s="1"/>
  <c r="AS291"/>
  <c r="R550"/>
  <c r="AB517"/>
  <c r="AB550" s="1"/>
  <c r="AC1097"/>
  <c r="AS551"/>
  <c r="R589"/>
  <c r="AB555"/>
  <c r="AB589" s="1"/>
  <c r="R8"/>
  <c r="R16"/>
  <c r="AY36"/>
  <c r="AE116"/>
  <c r="O1091" s="1"/>
  <c r="G117"/>
  <c r="S117"/>
  <c r="AA117"/>
  <c r="AG117"/>
  <c r="AI117"/>
  <c r="AK117"/>
  <c r="AM117"/>
  <c r="AO117"/>
  <c r="AQ117"/>
  <c r="AU117"/>
  <c r="AW117"/>
  <c r="BC117"/>
  <c r="AY121"/>
  <c r="G1103"/>
  <c r="J1103"/>
  <c r="N1103"/>
  <c r="Q1103"/>
  <c r="S1103"/>
  <c r="U1103"/>
  <c r="W1103"/>
  <c r="Y1103"/>
  <c r="AA1103"/>
  <c r="AE1103"/>
  <c r="AG1103"/>
  <c r="AM1103"/>
  <c r="AY199"/>
  <c r="O291"/>
  <c r="Q291"/>
  <c r="AY239"/>
  <c r="J291"/>
  <c r="L291"/>
  <c r="N291"/>
  <c r="T291"/>
  <c r="V291"/>
  <c r="X291"/>
  <c r="AC1098"/>
  <c r="Q551"/>
  <c r="M1106"/>
  <c r="AH1106"/>
  <c r="C1104"/>
  <c r="E751"/>
  <c r="P1104"/>
  <c r="P1106" s="1"/>
  <c r="AF751"/>
  <c r="M1105"/>
  <c r="AC751"/>
  <c r="AB1105"/>
  <c r="AB1106" s="1"/>
  <c r="AR751"/>
  <c r="AH1105"/>
  <c r="AX751"/>
  <c r="R780"/>
  <c r="AB755"/>
  <c r="AB780" s="1"/>
  <c r="AL1108"/>
  <c r="BB905"/>
  <c r="AN1108"/>
  <c r="BD905"/>
  <c r="G1108"/>
  <c r="H905"/>
  <c r="J1108"/>
  <c r="Z905"/>
  <c r="N1108"/>
  <c r="AE904"/>
  <c r="O1108" s="1"/>
  <c r="R1108"/>
  <c r="AH905"/>
  <c r="T1108"/>
  <c r="AJ905"/>
  <c r="V1108"/>
  <c r="AL905"/>
  <c r="X1108"/>
  <c r="AN905"/>
  <c r="Z1108"/>
  <c r="AP905"/>
  <c r="AD1108"/>
  <c r="AT905"/>
  <c r="AF1108"/>
  <c r="AV905"/>
  <c r="AJ1108"/>
  <c r="AZ905"/>
  <c r="AM1108"/>
  <c r="BC905"/>
  <c r="H291"/>
  <c r="Z291"/>
  <c r="AD291"/>
  <c r="AH291"/>
  <c r="AJ291"/>
  <c r="AL291"/>
  <c r="AN291"/>
  <c r="AP291"/>
  <c r="AT291"/>
  <c r="AV291"/>
  <c r="AZ291"/>
  <c r="BB291"/>
  <c r="BD291"/>
  <c r="R295"/>
  <c r="R340"/>
  <c r="AB340" s="1"/>
  <c r="R342"/>
  <c r="AB342" s="1"/>
  <c r="V343"/>
  <c r="V357" s="1"/>
  <c r="AY358"/>
  <c r="AE407"/>
  <c r="O1094" s="1"/>
  <c r="R408"/>
  <c r="R415"/>
  <c r="AB415" s="1"/>
  <c r="AE452"/>
  <c r="O1095" s="1"/>
  <c r="R453"/>
  <c r="AY517"/>
  <c r="V538"/>
  <c r="V540"/>
  <c r="V542"/>
  <c r="V544"/>
  <c r="O550"/>
  <c r="O551" s="1"/>
  <c r="AE550"/>
  <c r="O1097" s="1"/>
  <c r="G551"/>
  <c r="S551"/>
  <c r="AA551"/>
  <c r="AG551"/>
  <c r="AI551"/>
  <c r="AK551"/>
  <c r="AM551"/>
  <c r="AO551"/>
  <c r="AQ551"/>
  <c r="AU551"/>
  <c r="AW551"/>
  <c r="BC551"/>
  <c r="AY555"/>
  <c r="O589"/>
  <c r="O688" s="1"/>
  <c r="O751" s="1"/>
  <c r="R590"/>
  <c r="AD688"/>
  <c r="P751"/>
  <c r="R689"/>
  <c r="J751"/>
  <c r="L751"/>
  <c r="N751"/>
  <c r="T751"/>
  <c r="V751"/>
  <c r="X751"/>
  <c r="G1109"/>
  <c r="J1109"/>
  <c r="R1109"/>
  <c r="T1109"/>
  <c r="V1109"/>
  <c r="X1109"/>
  <c r="Z1109"/>
  <c r="AD1109"/>
  <c r="AF1109"/>
  <c r="AJ1109"/>
  <c r="AM1109"/>
  <c r="P904"/>
  <c r="P905" s="1"/>
  <c r="AC904"/>
  <c r="AR904"/>
  <c r="AX904"/>
  <c r="J905"/>
  <c r="L905"/>
  <c r="N905"/>
  <c r="T905"/>
  <c r="V905"/>
  <c r="X905"/>
  <c r="AC1105"/>
  <c r="AS751"/>
  <c r="F1108"/>
  <c r="G905"/>
  <c r="I1108"/>
  <c r="S905"/>
  <c r="K1108"/>
  <c r="AA905"/>
  <c r="Q1108"/>
  <c r="AG905"/>
  <c r="S1108"/>
  <c r="AI905"/>
  <c r="U1108"/>
  <c r="AK905"/>
  <c r="W1108"/>
  <c r="AM905"/>
  <c r="Y1108"/>
  <c r="AO905"/>
  <c r="AA1108"/>
  <c r="AQ905"/>
  <c r="AE1108"/>
  <c r="AU905"/>
  <c r="AG1108"/>
  <c r="AW905"/>
  <c r="AE290"/>
  <c r="O1101" s="1"/>
  <c r="G291"/>
  <c r="S291"/>
  <c r="AA291"/>
  <c r="AG291"/>
  <c r="AI291"/>
  <c r="AK291"/>
  <c r="AM291"/>
  <c r="AO291"/>
  <c r="AQ291"/>
  <c r="AU291"/>
  <c r="AW291"/>
  <c r="BC291"/>
  <c r="AY295"/>
  <c r="AE357"/>
  <c r="O1093" s="1"/>
  <c r="R358"/>
  <c r="AY408"/>
  <c r="AY453"/>
  <c r="AE516"/>
  <c r="O1096" s="1"/>
  <c r="H551"/>
  <c r="Z551"/>
  <c r="AD551"/>
  <c r="AE551" s="1"/>
  <c r="AH551"/>
  <c r="AJ551"/>
  <c r="AL551"/>
  <c r="AN551"/>
  <c r="AP551"/>
  <c r="AT551"/>
  <c r="AV551"/>
  <c r="AZ551"/>
  <c r="BB551"/>
  <c r="BD551"/>
  <c r="AY590"/>
  <c r="Q751"/>
  <c r="AY689"/>
  <c r="I751"/>
  <c r="K751"/>
  <c r="M751"/>
  <c r="U751"/>
  <c r="W751"/>
  <c r="Y751"/>
  <c r="Q836"/>
  <c r="AS836"/>
  <c r="AC1107" s="1"/>
  <c r="F1109"/>
  <c r="I1109"/>
  <c r="K1109"/>
  <c r="Q1109"/>
  <c r="S1109"/>
  <c r="U1109"/>
  <c r="W1109"/>
  <c r="Y1109"/>
  <c r="AA1109"/>
  <c r="AE1109"/>
  <c r="AG1109"/>
  <c r="AL1109"/>
  <c r="AN1109"/>
  <c r="O904"/>
  <c r="Q904"/>
  <c r="Q905" s="1"/>
  <c r="AS904"/>
  <c r="I905"/>
  <c r="K905"/>
  <c r="M905"/>
  <c r="U905"/>
  <c r="W905"/>
  <c r="Y905"/>
  <c r="C1109"/>
  <c r="D1107"/>
  <c r="D1109" s="1"/>
  <c r="AC1112"/>
  <c r="AY1083"/>
  <c r="BA1062"/>
  <c r="BA1083" s="1"/>
  <c r="AE750"/>
  <c r="O1105" s="1"/>
  <c r="G751"/>
  <c r="S751"/>
  <c r="AA751"/>
  <c r="AG751"/>
  <c r="AI751"/>
  <c r="AK751"/>
  <c r="AM751"/>
  <c r="AO751"/>
  <c r="AQ751"/>
  <c r="AU751"/>
  <c r="AW751"/>
  <c r="BC751"/>
  <c r="AY755"/>
  <c r="O780"/>
  <c r="O836" s="1"/>
  <c r="R781"/>
  <c r="AD836"/>
  <c r="P1109"/>
  <c r="R837"/>
  <c r="AY890"/>
  <c r="AE903"/>
  <c r="E905"/>
  <c r="O1041"/>
  <c r="Q1041"/>
  <c r="M1117"/>
  <c r="M1118" s="1"/>
  <c r="AH1117"/>
  <c r="AH1118" s="1"/>
  <c r="O1084"/>
  <c r="Q1084"/>
  <c r="P1108"/>
  <c r="AF905"/>
  <c r="AY977"/>
  <c r="AI1111" s="1"/>
  <c r="BA948"/>
  <c r="BA977" s="1"/>
  <c r="AK1111" s="1"/>
  <c r="M1112"/>
  <c r="AC1041"/>
  <c r="AB1112"/>
  <c r="AR1041"/>
  <c r="AH1112"/>
  <c r="AX1041"/>
  <c r="M1116"/>
  <c r="AC1084"/>
  <c r="AB1116"/>
  <c r="AB1117" s="1"/>
  <c r="AB1118" s="1"/>
  <c r="AR1084"/>
  <c r="AH1116"/>
  <c r="AX1084"/>
  <c r="H751"/>
  <c r="Z751"/>
  <c r="AD751"/>
  <c r="AE751" s="1"/>
  <c r="AH751"/>
  <c r="AJ751"/>
  <c r="AL751"/>
  <c r="AN751"/>
  <c r="AP751"/>
  <c r="AT751"/>
  <c r="AV751"/>
  <c r="AZ751"/>
  <c r="BB751"/>
  <c r="BD751"/>
  <c r="AY781"/>
  <c r="AY837"/>
  <c r="R890"/>
  <c r="M1113"/>
  <c r="AB1113"/>
  <c r="AH1113"/>
  <c r="P1041"/>
  <c r="P1084"/>
  <c r="AY909"/>
  <c r="F1114"/>
  <c r="F1119" s="1"/>
  <c r="I1114"/>
  <c r="I1119" s="1"/>
  <c r="K1114"/>
  <c r="K1119" s="1"/>
  <c r="AE947"/>
  <c r="O1110" s="1"/>
  <c r="R1114"/>
  <c r="R1119" s="1"/>
  <c r="T1114"/>
  <c r="T1119" s="1"/>
  <c r="V1114"/>
  <c r="V1119" s="1"/>
  <c r="X1114"/>
  <c r="X1119" s="1"/>
  <c r="Z1114"/>
  <c r="Z1119" s="1"/>
  <c r="AD1114"/>
  <c r="AD1119" s="1"/>
  <c r="AF1114"/>
  <c r="AF1119" s="1"/>
  <c r="AJ1114"/>
  <c r="AJ1119" s="1"/>
  <c r="AL1114"/>
  <c r="AL1119" s="1"/>
  <c r="AN1114"/>
  <c r="AN1119" s="1"/>
  <c r="R948"/>
  <c r="AS977"/>
  <c r="AC1111" s="1"/>
  <c r="AC1113" s="1"/>
  <c r="AY978"/>
  <c r="AE1040"/>
  <c r="G1041"/>
  <c r="S1041"/>
  <c r="AA1041"/>
  <c r="AG1041"/>
  <c r="AI1041"/>
  <c r="AK1041"/>
  <c r="AM1041"/>
  <c r="AO1041"/>
  <c r="AQ1041"/>
  <c r="AU1041"/>
  <c r="AW1041"/>
  <c r="BC1041"/>
  <c r="AY1045"/>
  <c r="AE1061"/>
  <c r="O1115" s="1"/>
  <c r="R1062"/>
  <c r="AS1083"/>
  <c r="H1084"/>
  <c r="Z1084"/>
  <c r="AD1084"/>
  <c r="AH1084"/>
  <c r="AJ1084"/>
  <c r="AL1084"/>
  <c r="AN1084"/>
  <c r="AP1084"/>
  <c r="AT1084"/>
  <c r="AV1084"/>
  <c r="AZ1084"/>
  <c r="BB1084"/>
  <c r="BD1084"/>
  <c r="D1088"/>
  <c r="D1092" s="1"/>
  <c r="P1103"/>
  <c r="R909"/>
  <c r="G1114"/>
  <c r="G1119" s="1"/>
  <c r="J1114"/>
  <c r="J1119" s="1"/>
  <c r="Q1114"/>
  <c r="Q1119" s="1"/>
  <c r="S1114"/>
  <c r="S1119" s="1"/>
  <c r="U1114"/>
  <c r="U1119" s="1"/>
  <c r="W1114"/>
  <c r="W1119" s="1"/>
  <c r="Y1114"/>
  <c r="Y1119" s="1"/>
  <c r="AA1114"/>
  <c r="AA1119" s="1"/>
  <c r="AE1114"/>
  <c r="AE1119" s="1"/>
  <c r="AG1114"/>
  <c r="AG1119" s="1"/>
  <c r="AM1114"/>
  <c r="AM1119" s="1"/>
  <c r="AE977"/>
  <c r="O1111" s="1"/>
  <c r="R978"/>
  <c r="H1041"/>
  <c r="Z1041"/>
  <c r="AD1041"/>
  <c r="AH1041"/>
  <c r="AJ1041"/>
  <c r="AL1041"/>
  <c r="AN1041"/>
  <c r="AP1041"/>
  <c r="AT1041"/>
  <c r="AV1041"/>
  <c r="AZ1041"/>
  <c r="BB1041"/>
  <c r="BD1041"/>
  <c r="R1045"/>
  <c r="AE1083"/>
  <c r="O1116" s="1"/>
  <c r="G1084"/>
  <c r="S1084"/>
  <c r="AA1084"/>
  <c r="AG1084"/>
  <c r="AI1084"/>
  <c r="AK1084"/>
  <c r="AM1084"/>
  <c r="AO1084"/>
  <c r="AQ1084"/>
  <c r="AU1084"/>
  <c r="AW1084"/>
  <c r="BC1084"/>
  <c r="C1103"/>
  <c r="D1093"/>
  <c r="D1098" s="1"/>
  <c r="P1114"/>
  <c r="P1119" s="1"/>
  <c r="D1099"/>
  <c r="D1102" s="1"/>
  <c r="D1103" s="1"/>
  <c r="E1119"/>
  <c r="D1110"/>
  <c r="D1113" s="1"/>
  <c r="C1117"/>
  <c r="C1118" s="1"/>
  <c r="R1061" l="1"/>
  <c r="H1115" s="1"/>
  <c r="AB1045"/>
  <c r="AB1061" s="1"/>
  <c r="L1115" s="1"/>
  <c r="R1040"/>
  <c r="AB978"/>
  <c r="AB1040" s="1"/>
  <c r="R947"/>
  <c r="H1110" s="1"/>
  <c r="AB909"/>
  <c r="AB947" s="1"/>
  <c r="L1110" s="1"/>
  <c r="AC1116"/>
  <c r="AC1117" s="1"/>
  <c r="AC1118" s="1"/>
  <c r="AS1084"/>
  <c r="O1112"/>
  <c r="AE1041"/>
  <c r="AY947"/>
  <c r="AI1110" s="1"/>
  <c r="BA909"/>
  <c r="BA947" s="1"/>
  <c r="AK1110" s="1"/>
  <c r="AY889"/>
  <c r="BA837"/>
  <c r="BA889" s="1"/>
  <c r="AB837"/>
  <c r="AB889" s="1"/>
  <c r="R889"/>
  <c r="N1107"/>
  <c r="N1109" s="1"/>
  <c r="AE836"/>
  <c r="O1107" s="1"/>
  <c r="O1109" s="1"/>
  <c r="AI1116"/>
  <c r="AY750"/>
  <c r="BA689"/>
  <c r="BA750" s="1"/>
  <c r="AY516"/>
  <c r="AI1096" s="1"/>
  <c r="BA453"/>
  <c r="BA516" s="1"/>
  <c r="AK1096" s="1"/>
  <c r="R407"/>
  <c r="H1094" s="1"/>
  <c r="AB358"/>
  <c r="AB407" s="1"/>
  <c r="L1094" s="1"/>
  <c r="AY357"/>
  <c r="AI1093" s="1"/>
  <c r="BA295"/>
  <c r="BA357" s="1"/>
  <c r="AK1093" s="1"/>
  <c r="AH1108"/>
  <c r="AH1109" s="1"/>
  <c r="AX905"/>
  <c r="M1108"/>
  <c r="M1109" s="1"/>
  <c r="AC905"/>
  <c r="R750"/>
  <c r="AB689"/>
  <c r="AB750" s="1"/>
  <c r="N1104"/>
  <c r="N1106" s="1"/>
  <c r="AE688"/>
  <c r="O1104" s="1"/>
  <c r="O1106" s="1"/>
  <c r="AY550"/>
  <c r="BA517"/>
  <c r="BA550" s="1"/>
  <c r="R452"/>
  <c r="H1095" s="1"/>
  <c r="AB408"/>
  <c r="AB452" s="1"/>
  <c r="L1095" s="1"/>
  <c r="AY407"/>
  <c r="AI1094" s="1"/>
  <c r="BA358"/>
  <c r="BA407" s="1"/>
  <c r="AK1094" s="1"/>
  <c r="AB295"/>
  <c r="AB357" s="1"/>
  <c r="L1093" s="1"/>
  <c r="R357"/>
  <c r="H1093" s="1"/>
  <c r="C1106"/>
  <c r="C1114" s="1"/>
  <c r="C1119" s="1"/>
  <c r="D1104"/>
  <c r="D1106" s="1"/>
  <c r="AY238"/>
  <c r="AI1100" s="1"/>
  <c r="BA199"/>
  <c r="BA238" s="1"/>
  <c r="AK1100" s="1"/>
  <c r="R35"/>
  <c r="H1090" s="1"/>
  <c r="AB16"/>
  <c r="AB35" s="1"/>
  <c r="L1090" s="1"/>
  <c r="L1097"/>
  <c r="R290"/>
  <c r="AB239"/>
  <c r="AB290" s="1"/>
  <c r="R238"/>
  <c r="H1100" s="1"/>
  <c r="AB199"/>
  <c r="AB238" s="1"/>
  <c r="L1100" s="1"/>
  <c r="R198"/>
  <c r="H1099" s="1"/>
  <c r="AB121"/>
  <c r="AB198" s="1"/>
  <c r="L1099" s="1"/>
  <c r="AY7"/>
  <c r="AI1088" s="1"/>
  <c r="BA5"/>
  <c r="BA7" s="1"/>
  <c r="AK1088" s="1"/>
  <c r="D1114"/>
  <c r="D1119" s="1"/>
  <c r="O1117"/>
  <c r="O1118" s="1"/>
  <c r="O1113"/>
  <c r="O1114" s="1"/>
  <c r="AH1114"/>
  <c r="M1114"/>
  <c r="M1119" s="1"/>
  <c r="AC1106"/>
  <c r="AE117"/>
  <c r="AX198"/>
  <c r="AB1062"/>
  <c r="AB1083" s="1"/>
  <c r="R1083"/>
  <c r="AY1061"/>
  <c r="AI1115" s="1"/>
  <c r="AI1117" s="1"/>
  <c r="AI1118" s="1"/>
  <c r="BA1045"/>
  <c r="BA1061" s="1"/>
  <c r="AK1115" s="1"/>
  <c r="AK1117" s="1"/>
  <c r="AK1118" s="1"/>
  <c r="AY1040"/>
  <c r="BA978"/>
  <c r="BA1040" s="1"/>
  <c r="AB948"/>
  <c r="AB977" s="1"/>
  <c r="L1111" s="1"/>
  <c r="R977"/>
  <c r="H1111" s="1"/>
  <c r="R903"/>
  <c r="R904" s="1"/>
  <c r="AB890"/>
  <c r="AB903" s="1"/>
  <c r="AB904" s="1"/>
  <c r="AY835"/>
  <c r="BA781"/>
  <c r="BA835" s="1"/>
  <c r="AY903"/>
  <c r="AY904" s="1"/>
  <c r="BA890"/>
  <c r="BA903" s="1"/>
  <c r="BA904" s="1"/>
  <c r="AB781"/>
  <c r="AB835" s="1"/>
  <c r="AB836" s="1"/>
  <c r="L1107" s="1"/>
  <c r="R835"/>
  <c r="R836" s="1"/>
  <c r="H1107" s="1"/>
  <c r="AY780"/>
  <c r="BA755"/>
  <c r="BA780" s="1"/>
  <c r="AK1116"/>
  <c r="BA1084"/>
  <c r="AC1108"/>
  <c r="AS905"/>
  <c r="AY687"/>
  <c r="BA590"/>
  <c r="BA687" s="1"/>
  <c r="AY452"/>
  <c r="AI1095" s="1"/>
  <c r="BA408"/>
  <c r="BA452" s="1"/>
  <c r="AK1095" s="1"/>
  <c r="AB1108"/>
  <c r="AB1109" s="1"/>
  <c r="AR905"/>
  <c r="AB590"/>
  <c r="AB687" s="1"/>
  <c r="AB688" s="1"/>
  <c r="L1104" s="1"/>
  <c r="R687"/>
  <c r="R688" s="1"/>
  <c r="H1104" s="1"/>
  <c r="AY589"/>
  <c r="BA555"/>
  <c r="BA589" s="1"/>
  <c r="AB453"/>
  <c r="AB516" s="1"/>
  <c r="L1096" s="1"/>
  <c r="R516"/>
  <c r="H1096" s="1"/>
  <c r="AY290"/>
  <c r="BA239"/>
  <c r="BA290" s="1"/>
  <c r="AY198"/>
  <c r="AI1099" s="1"/>
  <c r="BA121"/>
  <c r="BA198" s="1"/>
  <c r="AK1099" s="1"/>
  <c r="AY116"/>
  <c r="BA36"/>
  <c r="BA116" s="1"/>
  <c r="R15"/>
  <c r="H1089" s="1"/>
  <c r="AB8"/>
  <c r="AB15" s="1"/>
  <c r="L1089" s="1"/>
  <c r="H1097"/>
  <c r="R551"/>
  <c r="AB36"/>
  <c r="AB116" s="1"/>
  <c r="R116"/>
  <c r="AY35"/>
  <c r="AI1090" s="1"/>
  <c r="BA16"/>
  <c r="BA35" s="1"/>
  <c r="AK1090" s="1"/>
  <c r="BA8"/>
  <c r="BA15" s="1"/>
  <c r="AK1089" s="1"/>
  <c r="AY15"/>
  <c r="AI1089" s="1"/>
  <c r="AB5"/>
  <c r="AB7" s="1"/>
  <c r="L1088" s="1"/>
  <c r="R7"/>
  <c r="H1088" s="1"/>
  <c r="AE1084"/>
  <c r="AB1114"/>
  <c r="AB1119" s="1"/>
  <c r="AS1041"/>
  <c r="O905"/>
  <c r="AC1109"/>
  <c r="AC1114" s="1"/>
  <c r="AC1119" s="1"/>
  <c r="O1098"/>
  <c r="O1103" s="1"/>
  <c r="V550"/>
  <c r="V551" s="1"/>
  <c r="AE291"/>
  <c r="AD905"/>
  <c r="AE905" s="1"/>
  <c r="L1091" l="1"/>
  <c r="AB117"/>
  <c r="AI1091"/>
  <c r="AY117"/>
  <c r="AI1101"/>
  <c r="AY291"/>
  <c r="AI1108"/>
  <c r="H1108"/>
  <c r="R905"/>
  <c r="AI1112"/>
  <c r="AY1041"/>
  <c r="L1116"/>
  <c r="AB1084"/>
  <c r="H1101"/>
  <c r="R291"/>
  <c r="AI1097"/>
  <c r="AY551"/>
  <c r="H1105"/>
  <c r="R751"/>
  <c r="AI1105"/>
  <c r="H1112"/>
  <c r="R1041"/>
  <c r="L1092"/>
  <c r="AI1102"/>
  <c r="AY688"/>
  <c r="AI1104" s="1"/>
  <c r="AI1106" s="1"/>
  <c r="AY836"/>
  <c r="AI1107" s="1"/>
  <c r="AI1109" s="1"/>
  <c r="AI1092"/>
  <c r="H1102"/>
  <c r="H1103" s="1"/>
  <c r="L1098"/>
  <c r="AI1098"/>
  <c r="N1114"/>
  <c r="N1119" s="1"/>
  <c r="O1119" s="1"/>
  <c r="AI1113"/>
  <c r="AI1114" s="1"/>
  <c r="H1113"/>
  <c r="H1117"/>
  <c r="H1118" s="1"/>
  <c r="H1091"/>
  <c r="R117"/>
  <c r="AK1091"/>
  <c r="BA117"/>
  <c r="AK1101"/>
  <c r="BA291"/>
  <c r="AK1108"/>
  <c r="L1108"/>
  <c r="L1109" s="1"/>
  <c r="AB905"/>
  <c r="AK1112"/>
  <c r="BA1041"/>
  <c r="H1116"/>
  <c r="R1084"/>
  <c r="AH1099"/>
  <c r="AH1102" s="1"/>
  <c r="AH1103" s="1"/>
  <c r="AX291"/>
  <c r="L1101"/>
  <c r="AB291"/>
  <c r="AK1097"/>
  <c r="BA551"/>
  <c r="L1105"/>
  <c r="L1106" s="1"/>
  <c r="AB751"/>
  <c r="AK1105"/>
  <c r="L1112"/>
  <c r="AB1041"/>
  <c r="H1092"/>
  <c r="AK1102"/>
  <c r="H1106"/>
  <c r="BA688"/>
  <c r="AK1104" s="1"/>
  <c r="AK1106" s="1"/>
  <c r="H1109"/>
  <c r="BA836"/>
  <c r="AK1107" s="1"/>
  <c r="AK1109" s="1"/>
  <c r="AH1119"/>
  <c r="AK1092"/>
  <c r="L1102"/>
  <c r="L1103" s="1"/>
  <c r="AB551"/>
  <c r="H1098"/>
  <c r="AK1098"/>
  <c r="AY1084"/>
  <c r="AK1113"/>
  <c r="AK1114" s="1"/>
  <c r="L1113"/>
  <c r="L1117"/>
  <c r="L1118" s="1"/>
  <c r="L1114" l="1"/>
  <c r="L1119" s="1"/>
  <c r="H1114"/>
  <c r="H1119" s="1"/>
  <c r="AK1103"/>
  <c r="AK1119" s="1"/>
  <c r="BA751"/>
  <c r="BA905"/>
  <c r="AI1103"/>
  <c r="AI1119" s="1"/>
  <c r="AY751"/>
  <c r="AY905"/>
</calcChain>
</file>

<file path=xl/comments1.xml><?xml version="1.0" encoding="utf-8"?>
<comments xmlns="http://schemas.openxmlformats.org/spreadsheetml/2006/main">
  <authors>
    <author>Author</author>
  </authors>
  <commentList>
    <comment ref="R47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a/c's with mohammadpora branch</t>
        </r>
      </text>
    </comment>
    <comment ref="R51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A/c's with kulgam main branch</t>
        </r>
      </text>
    </comment>
    <comment ref="R51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a/c's with mohammedpora branch</t>
        </r>
      </text>
    </comment>
    <comment ref="R51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A/c's with kulgam main branch</t>
        </r>
      </text>
    </comment>
  </commentList>
</comments>
</file>

<file path=xl/sharedStrings.xml><?xml version="1.0" encoding="utf-8"?>
<sst xmlns="http://schemas.openxmlformats.org/spreadsheetml/2006/main" count="5793" uniqueCount="1527">
  <si>
    <t xml:space="preserve">  Kashmir Central</t>
  </si>
  <si>
    <t>Zone                      1</t>
  </si>
  <si>
    <t>Cluster Office            2</t>
  </si>
  <si>
    <t>District           3</t>
  </si>
  <si>
    <t>Branch                                    4</t>
  </si>
  <si>
    <t>S/No</t>
  </si>
  <si>
    <t xml:space="preserve"> Name of the Village                               5</t>
  </si>
  <si>
    <t>No. of House holds              6</t>
  </si>
  <si>
    <t xml:space="preserve">Adult Pop.          7 </t>
  </si>
  <si>
    <t>NO.of existing A/C's at the begning of the reporting period      8</t>
  </si>
  <si>
    <t>NO.of fresh  A/C's during the reporting period   9</t>
  </si>
  <si>
    <t>Total No. of Accounts       10                   "8+9"</t>
  </si>
  <si>
    <t>Total Deposits of accounts in 10d                11</t>
  </si>
  <si>
    <t>Out of  column 10a                                                                                                   12</t>
  </si>
  <si>
    <t>Out of 12a No. of inoperative Accounts                                          13</t>
  </si>
  <si>
    <t>Out of 12c No. of inoperative Accounts                                                                    14</t>
  </si>
  <si>
    <t>No. of other A/C's          15</t>
  </si>
  <si>
    <t>Deposits of other accounts               16</t>
  </si>
  <si>
    <t>Total A/C's               (10d +15)           17</t>
  </si>
  <si>
    <t>Total deposits  Amount in lacs (11+16)       18</t>
  </si>
  <si>
    <t>No. Of Households Covered     19</t>
  </si>
  <si>
    <t>%age of Households Covered 20</t>
  </si>
  <si>
    <t>No. of villages with 100% household coverage 21</t>
  </si>
  <si>
    <t>Forms delivered to FID/FINO          22</t>
  </si>
  <si>
    <t>Smart Cards Received from FID/FINO    23</t>
  </si>
  <si>
    <t>No of Smart Cards enabled  and issued to Customers    24</t>
  </si>
  <si>
    <t>SB ujala  overdrafts  FI  Balance out standing        25</t>
  </si>
  <si>
    <t xml:space="preserve"> Micro Credit Card FI  Balance Outstanding        26</t>
  </si>
  <si>
    <t>Differential Rate of Interest (DRI) FI  Balance outstanding           27</t>
  </si>
  <si>
    <t>K.C.C Outstanding Balance                                           28</t>
  </si>
  <si>
    <t>Balance outstanding under FIP Amt. in Lacs (25+26+27+28)                    29</t>
  </si>
  <si>
    <t>Advances To Priority Sector   excluding FI products Amount in lacs    30</t>
  </si>
  <si>
    <t>Total outstanding under priority sector (29+30E)   31</t>
  </si>
  <si>
    <t>Advances under non-prioriy sector       32</t>
  </si>
  <si>
    <t>Total Advances (31+32)                           33</t>
  </si>
  <si>
    <t xml:space="preserve">   NPA                                                                                                                 34</t>
  </si>
  <si>
    <t>Recovery affected by BC/VLE                              35</t>
  </si>
  <si>
    <t>SB Ujala GL Code 04080/ Basic SB deposit account GL Code 04015</t>
  </si>
  <si>
    <t>ISSS/NOAPS      GL Code 04085</t>
  </si>
  <si>
    <t>MGNREGA       GL Code 04086</t>
  </si>
  <si>
    <t>ISSS/NOAPS      GL Code 04085  "b"</t>
  </si>
  <si>
    <t>MGNREGA       GL Code 04086 "c"</t>
  </si>
  <si>
    <t>Total A/C's  (a+b+c)      "d"</t>
  </si>
  <si>
    <t>Amt. in lacs</t>
  </si>
  <si>
    <t>No. of Accounts Opened through BCs                                "a"</t>
  </si>
  <si>
    <t>Amount in Lacs                                                              "b"</t>
  </si>
  <si>
    <t>No. of Accounts opened through B/U                                                                                  "c"</t>
  </si>
  <si>
    <t>Amount in Lacs                                                                                         "d"</t>
  </si>
  <si>
    <t>No. of           A/C's</t>
  </si>
  <si>
    <t>Amount</t>
  </si>
  <si>
    <t>Agri.        A</t>
  </si>
  <si>
    <t>MSE        B</t>
  </si>
  <si>
    <t>Edu.        C</t>
  </si>
  <si>
    <t>Others        D</t>
  </si>
  <si>
    <t>Total       (A-D)    E</t>
  </si>
  <si>
    <t>Amount in lacs</t>
  </si>
  <si>
    <t xml:space="preserve"> KMR Central </t>
  </si>
  <si>
    <t>Srinagar</t>
  </si>
  <si>
    <t>New theed</t>
  </si>
  <si>
    <t>Murandar  Bagh</t>
  </si>
  <si>
    <t>Faqir Gujri</t>
  </si>
  <si>
    <t>Qamarwari</t>
  </si>
  <si>
    <t>Guri pora</t>
  </si>
  <si>
    <t>Shongli Pora</t>
  </si>
  <si>
    <t>Zainakote</t>
  </si>
  <si>
    <t>Rakh Muj Gund</t>
  </si>
  <si>
    <t>Khonimoh</t>
  </si>
  <si>
    <t>Zawarah(Zawoora)</t>
  </si>
  <si>
    <t>Shalimar</t>
  </si>
  <si>
    <t>Gassu</t>
  </si>
  <si>
    <t>Total Cluster</t>
  </si>
  <si>
    <t xml:space="preserve"> III</t>
  </si>
  <si>
    <t>Ganderbal</t>
  </si>
  <si>
    <t>Lar</t>
  </si>
  <si>
    <t>Chanthan Gulab Pora</t>
  </si>
  <si>
    <t>Manigam</t>
  </si>
  <si>
    <t>Bena Hama</t>
  </si>
  <si>
    <t>Tullmula</t>
  </si>
  <si>
    <t>Wahid Pora</t>
  </si>
  <si>
    <t>Theeru</t>
  </si>
  <si>
    <t>259f</t>
  </si>
  <si>
    <t>247s</t>
  </si>
  <si>
    <t>201g</t>
  </si>
  <si>
    <t>Nunner</t>
  </si>
  <si>
    <t>Sarich Chodri Bagh</t>
  </si>
  <si>
    <t>Badhra Kund</t>
  </si>
  <si>
    <t>Arch</t>
  </si>
  <si>
    <t>Barsoo</t>
  </si>
  <si>
    <t>Zazna</t>
  </si>
  <si>
    <t>Wakura</t>
  </si>
  <si>
    <t>Koreg Domarag</t>
  </si>
  <si>
    <t>Kangan</t>
  </si>
  <si>
    <t>Barwalah</t>
  </si>
  <si>
    <t>Khanan</t>
  </si>
  <si>
    <t>Chundana</t>
  </si>
  <si>
    <t>Harran</t>
  </si>
  <si>
    <t>Nagbal</t>
  </si>
  <si>
    <t>Shuhama</t>
  </si>
  <si>
    <t>Rangil</t>
  </si>
  <si>
    <t>Bakra</t>
  </si>
  <si>
    <t>Total Cluster III</t>
  </si>
  <si>
    <t xml:space="preserve"> IV</t>
  </si>
  <si>
    <t>Budgam</t>
  </si>
  <si>
    <t>Narbal</t>
  </si>
  <si>
    <t>Yaru Gund</t>
  </si>
  <si>
    <t>Chewa</t>
  </si>
  <si>
    <t>Chata Bug</t>
  </si>
  <si>
    <t>Gagar Pora</t>
  </si>
  <si>
    <t>Magam</t>
  </si>
  <si>
    <t>Peth Kanihama</t>
  </si>
  <si>
    <t>Gund Kawarehama(Kanihama)</t>
  </si>
  <si>
    <t>Snoor Kali Pora</t>
  </si>
  <si>
    <t>Watal Pora Banda Pora</t>
  </si>
  <si>
    <t>Hardu Mala Pora</t>
  </si>
  <si>
    <t>Agar Kallan</t>
  </si>
  <si>
    <t>Beerwah</t>
  </si>
  <si>
    <t xml:space="preserve">Wani Hama </t>
  </si>
  <si>
    <t>Miri Pora</t>
  </si>
  <si>
    <t>Arwah</t>
  </si>
  <si>
    <t>Chanthan Chak Pora</t>
  </si>
  <si>
    <t>Dachan (Dasan)</t>
  </si>
  <si>
    <t>Pethkoot</t>
  </si>
  <si>
    <t xml:space="preserve">Mulashulla </t>
  </si>
  <si>
    <t xml:space="preserve">Charan Gam </t>
  </si>
  <si>
    <t>Bonahama</t>
  </si>
  <si>
    <t>Mamgund</t>
  </si>
  <si>
    <t>Gundi Pora</t>
  </si>
  <si>
    <t>Otilgam</t>
  </si>
  <si>
    <t>Churu Mujru</t>
  </si>
  <si>
    <t>Kanda Hama</t>
  </si>
  <si>
    <t>Gamboora</t>
  </si>
  <si>
    <t>Bamurad</t>
  </si>
  <si>
    <t>Pala Pora</t>
  </si>
  <si>
    <t>Gori Pora</t>
  </si>
  <si>
    <t>Ichehama</t>
  </si>
  <si>
    <t>Khag</t>
  </si>
  <si>
    <t>Udar Khodlasi Pora</t>
  </si>
  <si>
    <t>Koker Bagh</t>
  </si>
  <si>
    <t>Habar Daradlasi Pora</t>
  </si>
  <si>
    <t>Drang</t>
  </si>
  <si>
    <t>Khan Pora</t>
  </si>
  <si>
    <t>Ompora</t>
  </si>
  <si>
    <t>Sheikhpora</t>
  </si>
  <si>
    <t>Nasrullahpora</t>
  </si>
  <si>
    <t>Garand Kalan</t>
  </si>
  <si>
    <t>Chanda Pora</t>
  </si>
  <si>
    <t>Watra Wani</t>
  </si>
  <si>
    <t>Malpora Darad pora</t>
  </si>
  <si>
    <t>Qazi Pora</t>
  </si>
  <si>
    <t>Chararisharief</t>
  </si>
  <si>
    <t>Alamdar pora(chrawn)</t>
  </si>
  <si>
    <t>Telsur</t>
  </si>
  <si>
    <t>Palar</t>
  </si>
  <si>
    <t xml:space="preserve">Zori Gund  </t>
  </si>
  <si>
    <t>Lakhri Pora</t>
  </si>
  <si>
    <t>Razwan Jagir</t>
  </si>
  <si>
    <t>Choon</t>
  </si>
  <si>
    <t>Ichgam</t>
  </si>
  <si>
    <t>Naru</t>
  </si>
  <si>
    <t>Chitru Danger Pora</t>
  </si>
  <si>
    <t>Krimshore</t>
  </si>
  <si>
    <t>Lanura</t>
  </si>
  <si>
    <t>FalaChala</t>
  </si>
  <si>
    <t>Kargam Palachith( Palpora)</t>
  </si>
  <si>
    <t>Wager</t>
  </si>
  <si>
    <t>Khan Sahib</t>
  </si>
  <si>
    <t>Kalshi Pora</t>
  </si>
  <si>
    <t>Gund Dervesh Harawanian</t>
  </si>
  <si>
    <t>Khanda</t>
  </si>
  <si>
    <t>Suthoo Kalan</t>
  </si>
  <si>
    <t>Sonzi Pora Khardo</t>
  </si>
  <si>
    <t>Gowharpora</t>
  </si>
  <si>
    <t>Rangeen  (Kultreh)</t>
  </si>
  <si>
    <t>Chadura</t>
  </si>
  <si>
    <t>Qaisarmulla</t>
  </si>
  <si>
    <t>Husi Pora</t>
  </si>
  <si>
    <t>Now Bugh</t>
  </si>
  <si>
    <t>Kuther Gund(kuther)</t>
  </si>
  <si>
    <t>Yar Kalan</t>
  </si>
  <si>
    <t>Kralwari</t>
  </si>
  <si>
    <t>Barwah</t>
  </si>
  <si>
    <t>Gangi Pora</t>
  </si>
  <si>
    <t>Check Pora Kalan</t>
  </si>
  <si>
    <t>Raithan</t>
  </si>
  <si>
    <t>Kech Razgir</t>
  </si>
  <si>
    <t>Utra Dalabal</t>
  </si>
  <si>
    <t>Waterhail</t>
  </si>
  <si>
    <t>Parisabad Pora</t>
  </si>
  <si>
    <t>Hardu Wail</t>
  </si>
  <si>
    <t>Gund Ali Naik</t>
  </si>
  <si>
    <t>Hokalatri</t>
  </si>
  <si>
    <t>Arizal</t>
  </si>
  <si>
    <t>Raiyar Beruwa</t>
  </si>
  <si>
    <t>Rawal Pora Beerua</t>
  </si>
  <si>
    <t>Hafroo</t>
  </si>
  <si>
    <t>Sulmat Pora (Brinjan)</t>
  </si>
  <si>
    <t>Loli Pora Hum Pora</t>
  </si>
  <si>
    <t>Farhad Pora (Buz Goo)</t>
  </si>
  <si>
    <t>Lasjan</t>
  </si>
  <si>
    <t>Shalina</t>
  </si>
  <si>
    <t>Soibugh</t>
  </si>
  <si>
    <t>Haker Mula</t>
  </si>
  <si>
    <t>Nowgam</t>
  </si>
  <si>
    <t>Check No.1 (Badri Nath)</t>
  </si>
  <si>
    <t>Shankerpora(OG)-Ward no. 38</t>
  </si>
  <si>
    <t>Now Pora</t>
  </si>
  <si>
    <t>Charri Pora Khanpora</t>
  </si>
  <si>
    <t>Shoolipora</t>
  </si>
  <si>
    <t>Labertal</t>
  </si>
  <si>
    <t>Total Cluster IV</t>
  </si>
  <si>
    <t>Total Zone</t>
  </si>
  <si>
    <t>Kashmir North</t>
  </si>
  <si>
    <t>North Zone</t>
  </si>
  <si>
    <t>I</t>
  </si>
  <si>
    <t>Baramulla</t>
  </si>
  <si>
    <t>Rohama</t>
  </si>
  <si>
    <t>Nakhi Pora Bata Pora</t>
  </si>
  <si>
    <t>Balhama Thakan Pora</t>
  </si>
  <si>
    <t>Syal Kot</t>
  </si>
  <si>
    <t>Patusa</t>
  </si>
  <si>
    <t>Braman</t>
  </si>
  <si>
    <t>Khah Moh</t>
  </si>
  <si>
    <t>Brana Dab</t>
  </si>
  <si>
    <t>Hyderbeigh</t>
  </si>
  <si>
    <t>Wanigam Bala</t>
  </si>
  <si>
    <t>Khamiyar</t>
  </si>
  <si>
    <t>Wani Gam Payeen</t>
  </si>
  <si>
    <t>Sheeri</t>
  </si>
  <si>
    <t>Nambalan</t>
  </si>
  <si>
    <t>Jagiyar</t>
  </si>
  <si>
    <t>Kitcha Hama</t>
  </si>
  <si>
    <t>Nagnari</t>
  </si>
  <si>
    <t>Minj Gram(manzgam)</t>
  </si>
  <si>
    <t>Zehem Pora</t>
  </si>
  <si>
    <t>Ganta Moola Pain</t>
  </si>
  <si>
    <t>Ganta Moola Bala</t>
  </si>
  <si>
    <t>Jalsheri</t>
  </si>
  <si>
    <t>Khadaniar</t>
  </si>
  <si>
    <t>Bulbul Abad (Kawahar)</t>
  </si>
  <si>
    <t>Kunzer</t>
  </si>
  <si>
    <t>Hardu Bani</t>
  </si>
  <si>
    <t>Takia Bata Pora</t>
  </si>
  <si>
    <t>Goni Pora</t>
  </si>
  <si>
    <t>Gulab Bagh (Reram)</t>
  </si>
  <si>
    <t>Baharestan (Kawrahama)</t>
  </si>
  <si>
    <t>Dewa Pora( Dard Pora)</t>
  </si>
  <si>
    <t>Mang Lara</t>
  </si>
  <si>
    <t>Taj Pora (Osan Bangil)</t>
  </si>
  <si>
    <t>Nangir Pora Mughama</t>
  </si>
  <si>
    <t>Krishama</t>
  </si>
  <si>
    <t>Yal</t>
  </si>
  <si>
    <t>Sonim</t>
  </si>
  <si>
    <t>Boniyar</t>
  </si>
  <si>
    <t>Bernate</t>
  </si>
  <si>
    <t>Banali</t>
  </si>
  <si>
    <t>Ijara</t>
  </si>
  <si>
    <t>Hundi Noweshera</t>
  </si>
  <si>
    <t>Dangiwacha</t>
  </si>
  <si>
    <t>Yar Bug</t>
  </si>
  <si>
    <t>Watergam</t>
  </si>
  <si>
    <t>Chitlora</t>
  </si>
  <si>
    <t>Goshbug</t>
  </si>
  <si>
    <t>Hamray(Hamari)</t>
  </si>
  <si>
    <t>Loli Pora</t>
  </si>
  <si>
    <t>Aglar</t>
  </si>
  <si>
    <t>Chander Hama</t>
  </si>
  <si>
    <t>Kreeri</t>
  </si>
  <si>
    <t>Doli Pora</t>
  </si>
  <si>
    <t>Kakuthal</t>
  </si>
  <si>
    <t>Wagoora</t>
  </si>
  <si>
    <t>Wizar</t>
  </si>
  <si>
    <t>Managam</t>
  </si>
  <si>
    <t>Kalantra Pain</t>
  </si>
  <si>
    <t>Chandanwari</t>
  </si>
  <si>
    <t>Uran Bua</t>
  </si>
  <si>
    <t>Nalusah</t>
  </si>
  <si>
    <t>Mohara</t>
  </si>
  <si>
    <t>Baramullah</t>
  </si>
  <si>
    <t>Tangmarg</t>
  </si>
  <si>
    <t>Gulnar (Druru)</t>
  </si>
  <si>
    <t>Chandil (Wani Gam)</t>
  </si>
  <si>
    <t>Kata Pora</t>
  </si>
  <si>
    <t>Khai Pora Bala</t>
  </si>
  <si>
    <t>Chandoosa</t>
  </si>
  <si>
    <t>Duda Bug</t>
  </si>
  <si>
    <t>Bandi Pain</t>
  </si>
  <si>
    <t>Shumlaran</t>
  </si>
  <si>
    <t>Katian Wali</t>
  </si>
  <si>
    <t>Pattan</t>
  </si>
  <si>
    <t>Mohammad Pora</t>
  </si>
  <si>
    <t>Shuch Pal Pora</t>
  </si>
  <si>
    <t>Gund Ibrahim</t>
  </si>
  <si>
    <t>Seriguo Danger Pora</t>
  </si>
  <si>
    <t>Choora</t>
  </si>
  <si>
    <t>Salusa</t>
  </si>
  <si>
    <t>Hail Jagir</t>
  </si>
  <si>
    <t>Bulagam</t>
  </si>
  <si>
    <t>Renji</t>
  </si>
  <si>
    <t>Bochu</t>
  </si>
  <si>
    <t>Pathu Kah Muqam</t>
  </si>
  <si>
    <t>Dachi</t>
  </si>
  <si>
    <t>Bande</t>
  </si>
  <si>
    <t xml:space="preserve">Salam Abad  </t>
  </si>
  <si>
    <t>Jablah</t>
  </si>
  <si>
    <t>Manchi Krand</t>
  </si>
  <si>
    <t>Khawaja Bagh</t>
  </si>
  <si>
    <t>Jahama</t>
  </si>
  <si>
    <t>Singhpora</t>
  </si>
  <si>
    <t>Dusli Pora</t>
  </si>
  <si>
    <t>Bali Haran</t>
  </si>
  <si>
    <t>Aram Pora</t>
  </si>
  <si>
    <t>Sherabad Pattan</t>
  </si>
  <si>
    <t>Archander Hama</t>
  </si>
  <si>
    <t>Habaq Tangoo</t>
  </si>
  <si>
    <t>Tujjar</t>
  </si>
  <si>
    <t>Yamberzal Wari</t>
  </si>
  <si>
    <t>Total Cluster I</t>
  </si>
  <si>
    <t xml:space="preserve"> II</t>
  </si>
  <si>
    <t>Bandipora</t>
  </si>
  <si>
    <t>T.P Bandipora</t>
  </si>
  <si>
    <t>Kheyar</t>
  </si>
  <si>
    <t>Phalwan Pora (Panji Gam)</t>
  </si>
  <si>
    <t>Lawi Pora (Kaloosa Nath Pora)</t>
  </si>
  <si>
    <t>Bandipora Main</t>
  </si>
  <si>
    <t>Gamroo</t>
  </si>
  <si>
    <t>Lawadora</t>
  </si>
  <si>
    <t>Gund Dachhana</t>
  </si>
  <si>
    <t>Naid Khai</t>
  </si>
  <si>
    <t>Naid khai</t>
  </si>
  <si>
    <t>Pushwari</t>
  </si>
  <si>
    <t>Hajin</t>
  </si>
  <si>
    <t xml:space="preserve">Rakh Hajin </t>
  </si>
  <si>
    <t xml:space="preserve">Madwan </t>
  </si>
  <si>
    <t>Sumbal</t>
  </si>
  <si>
    <t>Rakh Sultan Pora</t>
  </si>
  <si>
    <t>Najin</t>
  </si>
  <si>
    <t>Was Kora</t>
  </si>
  <si>
    <t>Gund Khalil</t>
  </si>
  <si>
    <t>Seelo</t>
  </si>
  <si>
    <t>Lathi Shath</t>
  </si>
  <si>
    <t>Gori Pora Dara Pora</t>
  </si>
  <si>
    <t xml:space="preserve">Mala Guni Pora </t>
  </si>
  <si>
    <t>Gund Brat</t>
  </si>
  <si>
    <t>Logri Pora</t>
  </si>
  <si>
    <t>T.P. Sopore</t>
  </si>
  <si>
    <t>Muqam Shaheed Mir</t>
  </si>
  <si>
    <t>Mandji</t>
  </si>
  <si>
    <t>Mala Mapan Pora</t>
  </si>
  <si>
    <t>Achabal</t>
  </si>
  <si>
    <t>Maz Bug</t>
  </si>
  <si>
    <t xml:space="preserve">Vedipora Lurhama </t>
  </si>
  <si>
    <t>Tarzua</t>
  </si>
  <si>
    <t>Panji Pora</t>
  </si>
  <si>
    <t>Dara Nambal</t>
  </si>
  <si>
    <t>Rakh Haigam</t>
  </si>
  <si>
    <t>Bandipore</t>
  </si>
  <si>
    <t>Daver gurez</t>
  </si>
  <si>
    <t>Khandyal</t>
  </si>
  <si>
    <t>Badugam</t>
  </si>
  <si>
    <t>Niru</t>
  </si>
  <si>
    <t>Baduab</t>
  </si>
  <si>
    <t>Total Cluster II</t>
  </si>
  <si>
    <t>III</t>
  </si>
  <si>
    <t>Kupwara</t>
  </si>
  <si>
    <t>Geri Pora</t>
  </si>
  <si>
    <t>Wara Pora</t>
  </si>
  <si>
    <t>Siraj Pora</t>
  </si>
  <si>
    <t>Voda Pora (Udh Pora)</t>
  </si>
  <si>
    <t xml:space="preserve">Handwara </t>
  </si>
  <si>
    <t>Dudi Pora</t>
  </si>
  <si>
    <t>Baki Aker</t>
  </si>
  <si>
    <t>Bada  Kot Machi Pora</t>
  </si>
  <si>
    <t>Badar Kol</t>
  </si>
  <si>
    <t>Wari Pora Guni Pora</t>
  </si>
  <si>
    <t>Bader Heer</t>
  </si>
  <si>
    <t>Zachaldar</t>
  </si>
  <si>
    <t>Raj Pora</t>
  </si>
  <si>
    <t>Ratten Pora (Behni Pora)</t>
  </si>
  <si>
    <t>Dugri Pora</t>
  </si>
  <si>
    <t>Sat Kojan</t>
  </si>
  <si>
    <t>Wader Bala</t>
  </si>
  <si>
    <t>Wadar Pain</t>
  </si>
  <si>
    <t>Qalam Chakla</t>
  </si>
  <si>
    <t>Wahama</t>
  </si>
  <si>
    <t xml:space="preserve"> Shanu</t>
  </si>
  <si>
    <t>Chitterkote</t>
  </si>
  <si>
    <t>Gundi Gojran</t>
  </si>
  <si>
    <t>Nichian</t>
  </si>
  <si>
    <t>Cham Koote</t>
  </si>
  <si>
    <t>Hajitrah</t>
  </si>
  <si>
    <t>Kulangam</t>
  </si>
  <si>
    <t>Treach</t>
  </si>
  <si>
    <t>Kulan Gam Bagh</t>
  </si>
  <si>
    <t>Langate</t>
  </si>
  <si>
    <t>Marat Gam</t>
  </si>
  <si>
    <t>Wulrama</t>
  </si>
  <si>
    <t>Pandit Pora</t>
  </si>
  <si>
    <t>Glura</t>
  </si>
  <si>
    <t>Kralgund</t>
  </si>
  <si>
    <t>Gund Chabutra</t>
  </si>
  <si>
    <t>Kachlu Qazi Pora</t>
  </si>
  <si>
    <t>Khai Pora</t>
  </si>
  <si>
    <t>Renga  Path</t>
  </si>
  <si>
    <t>Loki Pora</t>
  </si>
  <si>
    <t>Waisu Kawnar</t>
  </si>
  <si>
    <t>Sarmarg</t>
  </si>
  <si>
    <t>Kukrusa</t>
  </si>
  <si>
    <t>Pazi Pora</t>
  </si>
  <si>
    <t>Manz Gam</t>
  </si>
  <si>
    <t>Trehgam</t>
  </si>
  <si>
    <t>Qunan Baba Gund</t>
  </si>
  <si>
    <t>Kralpora</t>
  </si>
  <si>
    <t xml:space="preserve">Shum Nag </t>
  </si>
  <si>
    <t>Chowkibal</t>
  </si>
  <si>
    <t>Rawat Pora</t>
  </si>
  <si>
    <t>Aloosa</t>
  </si>
  <si>
    <t>Gundi Zuni Reshi</t>
  </si>
  <si>
    <t>Dedi Koot</t>
  </si>
  <si>
    <t>Khonu Baba Gund</t>
  </si>
  <si>
    <t>Machil</t>
  </si>
  <si>
    <t>Dragmulla</t>
  </si>
  <si>
    <t>Hat Mulla</t>
  </si>
  <si>
    <t>Kashmir South</t>
  </si>
  <si>
    <t>South Zone</t>
  </si>
  <si>
    <t>Pulwama</t>
  </si>
  <si>
    <t>Namlabal Pampore</t>
  </si>
  <si>
    <t>Maij</t>
  </si>
  <si>
    <t>Lal Pora (Chatlam)</t>
  </si>
  <si>
    <t>Bus Adda Tral</t>
  </si>
  <si>
    <t>Panzwah</t>
  </si>
  <si>
    <t>Loru Jagir</t>
  </si>
  <si>
    <t>Kochmola</t>
  </si>
  <si>
    <t>Gamraj</t>
  </si>
  <si>
    <t>Gulshan Pora (Khul)</t>
  </si>
  <si>
    <t xml:space="preserve">Tral </t>
  </si>
  <si>
    <t>Khana Gund</t>
  </si>
  <si>
    <t>Monghama</t>
  </si>
  <si>
    <t>Chatru Gam</t>
  </si>
  <si>
    <t>Dewar</t>
  </si>
  <si>
    <t>Chiva Ullar</t>
  </si>
  <si>
    <t>Mandur</t>
  </si>
  <si>
    <t>Batnoor Jagir</t>
  </si>
  <si>
    <t>Panir Jagir</t>
  </si>
  <si>
    <t>Nagin Pora (Hafo Hafokha)</t>
  </si>
  <si>
    <t>Kar Mulla</t>
  </si>
  <si>
    <t>Awantipora</t>
  </si>
  <si>
    <t>Larmoon Awano Pora</t>
  </si>
  <si>
    <t>Larik Pora/Larkipora</t>
  </si>
  <si>
    <t>Graw Gund</t>
  </si>
  <si>
    <t>Chakora</t>
  </si>
  <si>
    <t>Tahab</t>
  </si>
  <si>
    <t>Payer</t>
  </si>
  <si>
    <t>Naira</t>
  </si>
  <si>
    <t>Tumlahal</t>
  </si>
  <si>
    <t>Now Nagri</t>
  </si>
  <si>
    <t>Lajoora</t>
  </si>
  <si>
    <t>Rakh Lajoura</t>
  </si>
  <si>
    <t>Kakpora</t>
  </si>
  <si>
    <t>Kandizal</t>
  </si>
  <si>
    <t>Nihama</t>
  </si>
  <si>
    <t>Newa</t>
  </si>
  <si>
    <t>Zaddora Hastikhod</t>
  </si>
  <si>
    <t>Wahi Bug</t>
  </si>
  <si>
    <t>Chiva Kalan</t>
  </si>
  <si>
    <t>Singo Narbal</t>
  </si>
  <si>
    <t>Orwan</t>
  </si>
  <si>
    <t>Murran adda</t>
  </si>
  <si>
    <t>Pulwama Main</t>
  </si>
  <si>
    <t>Pathan Pahoo</t>
  </si>
  <si>
    <t>Tiken Batapora</t>
  </si>
  <si>
    <t>Bandzoo</t>
  </si>
  <si>
    <t>Drasu</t>
  </si>
  <si>
    <t>Bonrah</t>
  </si>
  <si>
    <t>Wasura</t>
  </si>
  <si>
    <t>Baba Har</t>
  </si>
  <si>
    <t>Drabgam</t>
  </si>
  <si>
    <t>Cheki Dewan Badri Nath</t>
  </si>
  <si>
    <t>Shadimarag</t>
  </si>
  <si>
    <t>Kalam Pora</t>
  </si>
  <si>
    <t>Shadimarg</t>
  </si>
  <si>
    <t>Buta Maran Wanpora</t>
  </si>
  <si>
    <t>Achan</t>
  </si>
  <si>
    <t>Litter</t>
  </si>
  <si>
    <t>Nilro Chudhri Bag</t>
  </si>
  <si>
    <t>Rakh Litri</t>
  </si>
  <si>
    <t>Brobandha</t>
  </si>
  <si>
    <t>Khalan Gund Mosa</t>
  </si>
  <si>
    <t>Ladhoo</t>
  </si>
  <si>
    <t>Mundak  Pal</t>
  </si>
  <si>
    <t>Arihal</t>
  </si>
  <si>
    <t>Arigam Ullar</t>
  </si>
  <si>
    <t>Ratnipora</t>
  </si>
  <si>
    <t>Trach</t>
  </si>
  <si>
    <t>Rohmoo</t>
  </si>
  <si>
    <t>Tujan</t>
  </si>
  <si>
    <t>Khaigam</t>
  </si>
  <si>
    <t>Mitri Gam</t>
  </si>
  <si>
    <t>Rajpora</t>
  </si>
  <si>
    <t>Hardu Hanjan</t>
  </si>
  <si>
    <t>Dadsara</t>
  </si>
  <si>
    <t>Lariyar</t>
  </si>
  <si>
    <t>Naibug</t>
  </si>
  <si>
    <t>Wanpora</t>
  </si>
  <si>
    <t>Hani Pora Chatina Hama</t>
  </si>
  <si>
    <t>Khadermoh</t>
  </si>
  <si>
    <t>Marwal/Marhwal</t>
  </si>
  <si>
    <t xml:space="preserve"> I</t>
  </si>
  <si>
    <t>Anantnag</t>
  </si>
  <si>
    <t>Isasso</t>
  </si>
  <si>
    <t>Kangan Hal</t>
  </si>
  <si>
    <t>Magri Pora</t>
  </si>
  <si>
    <t>Ashajipora</t>
  </si>
  <si>
    <t>Lallan</t>
  </si>
  <si>
    <t>Rohu</t>
  </si>
  <si>
    <t>Uttarsoo Najigind</t>
  </si>
  <si>
    <t>Wanpoh</t>
  </si>
  <si>
    <t>Moni Ward</t>
  </si>
  <si>
    <t>Lali Pora Mala Pora</t>
  </si>
  <si>
    <t>Khrewan Lasi Pora</t>
  </si>
  <si>
    <t>Dialgam</t>
  </si>
  <si>
    <t>Peth Bugh</t>
  </si>
  <si>
    <t>DPL Anantnag</t>
  </si>
  <si>
    <t>Mir Gund</t>
  </si>
  <si>
    <t>Larnoo</t>
  </si>
  <si>
    <t>Nar Sanger</t>
  </si>
  <si>
    <t>Lisoo Bran Nar</t>
  </si>
  <si>
    <t>Niamat Pora</t>
  </si>
  <si>
    <t>Gad Wail</t>
  </si>
  <si>
    <t>Qazigund</t>
  </si>
  <si>
    <t>Khargund</t>
  </si>
  <si>
    <t>Kewah</t>
  </si>
  <si>
    <t>Tunjlu</t>
  </si>
  <si>
    <t>Baihama</t>
  </si>
  <si>
    <t>Yarhool Baba Pora</t>
  </si>
  <si>
    <t>Bunigam</t>
  </si>
  <si>
    <t>Drinen Drobdara</t>
  </si>
  <si>
    <t>Ruzloo</t>
  </si>
  <si>
    <t>Kanchlu</t>
  </si>
  <si>
    <t>Orial</t>
  </si>
  <si>
    <t>Pach Gam</t>
  </si>
  <si>
    <t>Arakhashi Pora</t>
  </si>
  <si>
    <t>Lower munda</t>
  </si>
  <si>
    <t>Dalwach Gagas Gund</t>
  </si>
  <si>
    <t>Hiller Shahabad</t>
  </si>
  <si>
    <t>Larkipora</t>
  </si>
  <si>
    <t>Chak Path</t>
  </si>
  <si>
    <t>Shanker Pora</t>
  </si>
  <si>
    <t>Zal Dora</t>
  </si>
  <si>
    <t>Verinag</t>
  </si>
  <si>
    <t>Omoh</t>
  </si>
  <si>
    <t>Chogam</t>
  </si>
  <si>
    <t>Sheikh Pora</t>
  </si>
  <si>
    <t>Gawas</t>
  </si>
  <si>
    <t>Hir Gawas</t>
  </si>
  <si>
    <t>Dooru</t>
  </si>
  <si>
    <t>Kriri</t>
  </si>
  <si>
    <t>Mir Bazar</t>
  </si>
  <si>
    <t>Now Pora Kher Pora</t>
  </si>
  <si>
    <t>Zodar</t>
  </si>
  <si>
    <t>Bomthan</t>
  </si>
  <si>
    <t>Nawa Pora</t>
  </si>
  <si>
    <t>Akingam</t>
  </si>
  <si>
    <t>Hard Pora</t>
  </si>
  <si>
    <t>Vailloo</t>
  </si>
  <si>
    <t>Badhi Har</t>
  </si>
  <si>
    <t>Adeh Hall</t>
  </si>
  <si>
    <t>Hala Pora</t>
  </si>
  <si>
    <t>Vessu</t>
  </si>
  <si>
    <t>Irote Damjan</t>
  </si>
  <si>
    <t>Bulbul Nowgam</t>
  </si>
  <si>
    <t>Nun Wani</t>
  </si>
  <si>
    <t>Sandoo</t>
  </si>
  <si>
    <t>Wani Hama</t>
  </si>
  <si>
    <t>Imoh</t>
  </si>
  <si>
    <t>Thaji War</t>
  </si>
  <si>
    <t>Sifan/Sepan</t>
  </si>
  <si>
    <t>Sagam</t>
  </si>
  <si>
    <t>Booch</t>
  </si>
  <si>
    <t>II</t>
  </si>
  <si>
    <t>Pahalgam</t>
  </si>
  <si>
    <t>Lidroo</t>
  </si>
  <si>
    <t>Nalla  Awoora</t>
  </si>
  <si>
    <t>Lari Pora</t>
  </si>
  <si>
    <t>Wularama</t>
  </si>
  <si>
    <t>Lari</t>
  </si>
  <si>
    <t>Lehan Dajan</t>
  </si>
  <si>
    <t>Nowgam Shangus</t>
  </si>
  <si>
    <t>Andoora</t>
  </si>
  <si>
    <t>Shangus</t>
  </si>
  <si>
    <t>Kriri Kothar</t>
  </si>
  <si>
    <t>Sher Gund</t>
  </si>
  <si>
    <t>Kheribal</t>
  </si>
  <si>
    <t>Gopal Pora Khurad</t>
  </si>
  <si>
    <t>Ichi Nar</t>
  </si>
  <si>
    <t>Karshn Gam</t>
  </si>
  <si>
    <t>Sili Gam</t>
  </si>
  <si>
    <t>Hassan Noor</t>
  </si>
  <si>
    <t>Hardu Kichroo</t>
  </si>
  <si>
    <t>Sadiqabad</t>
  </si>
  <si>
    <t>Anz Walla</t>
  </si>
  <si>
    <t>Chee  (OG) - Ward No.16</t>
  </si>
  <si>
    <t>Ranipora</t>
  </si>
  <si>
    <t>Rani Pora</t>
  </si>
  <si>
    <t>Khul Chohar</t>
  </si>
  <si>
    <t>Rakhi Brah</t>
  </si>
  <si>
    <t>Now Shehra</t>
  </si>
  <si>
    <t>Vedai</t>
  </si>
  <si>
    <t>Dari Gund</t>
  </si>
  <si>
    <t>Adlash Magam</t>
  </si>
  <si>
    <t>Sakhras</t>
  </si>
  <si>
    <t>Zirpora</t>
  </si>
  <si>
    <t>Gari Seer</t>
  </si>
  <si>
    <t>Krandi-Gam</t>
  </si>
  <si>
    <t>Chattergul</t>
  </si>
  <si>
    <t>Aho Paisan</t>
  </si>
  <si>
    <t>Bimar Narsar</t>
  </si>
  <si>
    <t>Lakti Pora</t>
  </si>
  <si>
    <t>Nanil</t>
  </si>
  <si>
    <t>Rakh Chee</t>
  </si>
  <si>
    <t>Salia</t>
  </si>
  <si>
    <t>Khai Yar</t>
  </si>
  <si>
    <t xml:space="preserve">Ganai Gund </t>
  </si>
  <si>
    <t>Panz Mulla</t>
  </si>
  <si>
    <t>Vail Nag Bal</t>
  </si>
  <si>
    <t>Bus Adda Anantnag</t>
  </si>
  <si>
    <t>Ghat Pushwari</t>
  </si>
  <si>
    <t>Seer Hamdan</t>
  </si>
  <si>
    <t>Ari Gohal</t>
  </si>
  <si>
    <t>Mattan</t>
  </si>
  <si>
    <t>Krewa Rampur</t>
  </si>
  <si>
    <t>Kanalwan</t>
  </si>
  <si>
    <t>Beya Warah</t>
  </si>
  <si>
    <t>Sangam</t>
  </si>
  <si>
    <t>Sither Satghar</t>
  </si>
  <si>
    <t>Kulgam</t>
  </si>
  <si>
    <t>Khudwani</t>
  </si>
  <si>
    <t>Shere Pora</t>
  </si>
  <si>
    <t>Turka Thachloo</t>
  </si>
  <si>
    <t>Mutalhama</t>
  </si>
  <si>
    <t>Yaripora</t>
  </si>
  <si>
    <t>Badru</t>
  </si>
  <si>
    <t>Domdolla Tanjan</t>
  </si>
  <si>
    <t>Kokar Gund</t>
  </si>
  <si>
    <t>Kanji Kol</t>
  </si>
  <si>
    <t>Yamrach</t>
  </si>
  <si>
    <t>Hardu Hanger</t>
  </si>
  <si>
    <t>Nawa Bal</t>
  </si>
  <si>
    <t>Khalt Pora/Kathpora</t>
  </si>
  <si>
    <t>T.P Kulgam</t>
  </si>
  <si>
    <t>Danow</t>
  </si>
  <si>
    <t xml:space="preserve">Nani Bugh </t>
  </si>
  <si>
    <t>Kani Pora</t>
  </si>
  <si>
    <t>Surat Jagir</t>
  </si>
  <si>
    <t>Mohammadpora</t>
  </si>
  <si>
    <t xml:space="preserve">Shali Pora </t>
  </si>
  <si>
    <t>Katrusu</t>
  </si>
  <si>
    <t>Ganosar Gam</t>
  </si>
  <si>
    <t>Khi Jogi Pora</t>
  </si>
  <si>
    <t>Tazi Pora</t>
  </si>
  <si>
    <t xml:space="preserve">Such </t>
  </si>
  <si>
    <t>Hidigam</t>
  </si>
  <si>
    <t>Kadder</t>
  </si>
  <si>
    <t>Parigam Check</t>
  </si>
  <si>
    <t>Tarigam Devbugh</t>
  </si>
  <si>
    <t>Largo Ramahama</t>
  </si>
  <si>
    <t>Begam</t>
  </si>
  <si>
    <t>Gopal Pora</t>
  </si>
  <si>
    <t>Kulgam Main</t>
  </si>
  <si>
    <t>Chamb Gund</t>
  </si>
  <si>
    <t>Laisoo</t>
  </si>
  <si>
    <t>Chansar</t>
  </si>
  <si>
    <t>Challan</t>
  </si>
  <si>
    <t>Bachroo</t>
  </si>
  <si>
    <t>Brazlo Jagir</t>
  </si>
  <si>
    <t>Laro Jagir</t>
  </si>
  <si>
    <t>Asthal</t>
  </si>
  <si>
    <t>Pahloo</t>
  </si>
  <si>
    <t>Khulora</t>
  </si>
  <si>
    <t>Amnu</t>
  </si>
  <si>
    <t>Arigutnoo</t>
  </si>
  <si>
    <t>Devsar</t>
  </si>
  <si>
    <t>Agru</t>
  </si>
  <si>
    <t>Adigan Dewsar</t>
  </si>
  <si>
    <t>Chuian</t>
  </si>
  <si>
    <t>Gund Tankipora</t>
  </si>
  <si>
    <t>Beri Gam</t>
  </si>
  <si>
    <t>Hablshi</t>
  </si>
  <si>
    <t>Manzgam</t>
  </si>
  <si>
    <t>Chogal Pora</t>
  </si>
  <si>
    <t>Halan</t>
  </si>
  <si>
    <t>Mir Wani</t>
  </si>
  <si>
    <t>D.H. Pora</t>
  </si>
  <si>
    <t>Khuri Bata Pora Jagir</t>
  </si>
  <si>
    <t>Awil</t>
  </si>
  <si>
    <t>Gaudwana(gandwani)</t>
  </si>
  <si>
    <t>Herdumand Gori</t>
  </si>
  <si>
    <t>Arreh</t>
  </si>
  <si>
    <t>Audura</t>
  </si>
  <si>
    <t>Pariwan</t>
  </si>
  <si>
    <t>D.K.Marg</t>
  </si>
  <si>
    <t>Kotamarag</t>
  </si>
  <si>
    <t>Dandward</t>
  </si>
  <si>
    <t>Bugam</t>
  </si>
  <si>
    <t>Sonigam</t>
  </si>
  <si>
    <t>Munandgufan</t>
  </si>
  <si>
    <t>Sar Suna</t>
  </si>
  <si>
    <t>Ashmuji</t>
  </si>
  <si>
    <t>Mah</t>
  </si>
  <si>
    <t>Shopian</t>
  </si>
  <si>
    <t>Zainpora</t>
  </si>
  <si>
    <t>Safanagri</t>
  </si>
  <si>
    <t>Reban Gund Bahram</t>
  </si>
  <si>
    <t>Imamsahib</t>
  </si>
  <si>
    <t>Barah Bugh</t>
  </si>
  <si>
    <t>Hardo Handove</t>
  </si>
  <si>
    <t>Dreri Kali Pora</t>
  </si>
  <si>
    <t>Turkwangam</t>
  </si>
  <si>
    <t>Heff</t>
  </si>
  <si>
    <t>Sugan</t>
  </si>
  <si>
    <t>Pinjoora</t>
  </si>
  <si>
    <t>Kelro Malik Gund</t>
  </si>
  <si>
    <t>HR Shopian</t>
  </si>
  <si>
    <t>Nadi Gam</t>
  </si>
  <si>
    <t>Sindho Shermal</t>
  </si>
  <si>
    <t>Nara Pora</t>
  </si>
  <si>
    <t>Herman</t>
  </si>
  <si>
    <t>Chaki Cholend</t>
  </si>
  <si>
    <t>Vehel Chatta Watan</t>
  </si>
  <si>
    <t>Amshi Pora</t>
  </si>
  <si>
    <t>Rawal Pora</t>
  </si>
  <si>
    <t>Wathoo</t>
  </si>
  <si>
    <t>Gano Pora Arash</t>
  </si>
  <si>
    <t>Gund -I-Hado</t>
  </si>
  <si>
    <t>Gano Pora</t>
  </si>
  <si>
    <t>Balah Pora</t>
  </si>
  <si>
    <t>Gagren</t>
  </si>
  <si>
    <t>Keller</t>
  </si>
  <si>
    <t>Abhama</t>
  </si>
  <si>
    <t>Maishah War</t>
  </si>
  <si>
    <t>Mast Pora</t>
  </si>
  <si>
    <t>Jampathri</t>
  </si>
  <si>
    <t>Kathhalan</t>
  </si>
  <si>
    <t>Zerakan (Zorakan)</t>
  </si>
  <si>
    <t>Goti Pora</t>
  </si>
  <si>
    <t>Chawan</t>
  </si>
  <si>
    <t>Chakorah</t>
  </si>
  <si>
    <t>Wangam Sodershan Pora</t>
  </si>
  <si>
    <t>Reni Pora Khasi Pora</t>
  </si>
  <si>
    <t xml:space="preserve">                  Jammu Central</t>
  </si>
  <si>
    <t>Samba</t>
  </si>
  <si>
    <t>Bari Brahmana</t>
  </si>
  <si>
    <t>Basi Khurd</t>
  </si>
  <si>
    <t>Chhni Fatwal</t>
  </si>
  <si>
    <t>Bari Brahamna</t>
  </si>
  <si>
    <t>Chak Murar</t>
  </si>
  <si>
    <t>Vijay Pur</t>
  </si>
  <si>
    <t>Raika  Labanah</t>
  </si>
  <si>
    <t>Rada</t>
  </si>
  <si>
    <t>Chhaniman Hassan</t>
  </si>
  <si>
    <t>Kamala</t>
  </si>
  <si>
    <t>Ghora Khwalan</t>
  </si>
  <si>
    <t>Radi</t>
  </si>
  <si>
    <t>Anand Pur</t>
  </si>
  <si>
    <t>Khan Pur</t>
  </si>
  <si>
    <t>Ramgarh</t>
  </si>
  <si>
    <t>Khor Salarian</t>
  </si>
  <si>
    <t>Lagwal(Rajwal)</t>
  </si>
  <si>
    <t>Kamar</t>
  </si>
  <si>
    <t>Jhang</t>
  </si>
  <si>
    <t>Ranjit Pur</t>
  </si>
  <si>
    <t>Mandi Thalora</t>
  </si>
  <si>
    <t>Mandi Ghorgalian</t>
  </si>
  <si>
    <t>Kali Purani</t>
  </si>
  <si>
    <t>Rakh Ambhtahli</t>
  </si>
  <si>
    <t>Katlai</t>
  </si>
  <si>
    <t>Ram Nagar</t>
  </si>
  <si>
    <t>Baletar</t>
  </si>
  <si>
    <t>Rajpura</t>
  </si>
  <si>
    <t>Chhajwal</t>
  </si>
  <si>
    <t>Madoon</t>
  </si>
  <si>
    <t>Ghagwal</t>
  </si>
  <si>
    <t>Gurah Jattan</t>
  </si>
  <si>
    <t>Sungaali (Sungalaali)</t>
  </si>
  <si>
    <t>Jatwal</t>
  </si>
  <si>
    <t>Jasaath</t>
  </si>
  <si>
    <t>Rajinderpora( Bagona)</t>
  </si>
  <si>
    <t>Khara Maidan</t>
  </si>
  <si>
    <t>Deawan</t>
  </si>
  <si>
    <t>Kat Walta</t>
  </si>
  <si>
    <t>Jmu.Central</t>
  </si>
  <si>
    <t>Jammu</t>
  </si>
  <si>
    <t>Jourian</t>
  </si>
  <si>
    <t>Danwal</t>
  </si>
  <si>
    <t>Dahou Chak</t>
  </si>
  <si>
    <t>Mala</t>
  </si>
  <si>
    <t>Chak Malal</t>
  </si>
  <si>
    <t>Pahari Wala</t>
  </si>
  <si>
    <t>Datial</t>
  </si>
  <si>
    <t>Khour (NAC) - Ward No.1</t>
  </si>
  <si>
    <t>Khour (NAC) - Ward No.3</t>
  </si>
  <si>
    <t>Khour (NAC) - Ward No.5</t>
  </si>
  <si>
    <t>Nikowal(Nikkial)</t>
  </si>
  <si>
    <t>Majhoor</t>
  </si>
  <si>
    <t>Nathal</t>
  </si>
  <si>
    <t>Sohal</t>
  </si>
  <si>
    <t>Sahar</t>
  </si>
  <si>
    <t>Rajwal</t>
  </si>
  <si>
    <t>Jad</t>
  </si>
  <si>
    <t>Bhalwal Brahmana</t>
  </si>
  <si>
    <t>Mawa Brahmana</t>
  </si>
  <si>
    <t>Dhoke Jagir</t>
  </si>
  <si>
    <t>Muthi</t>
  </si>
  <si>
    <t>Sohal(Kainkh Jagir)</t>
  </si>
  <si>
    <t>Bhiry Tarrie</t>
  </si>
  <si>
    <t>Akhnoor</t>
  </si>
  <si>
    <t>Kotli</t>
  </si>
  <si>
    <t>Bhardah Kalan</t>
  </si>
  <si>
    <t>Gosian</t>
  </si>
  <si>
    <t>Kandi</t>
  </si>
  <si>
    <t>Dasgal</t>
  </si>
  <si>
    <t>Akhnoor (NAC) - Ward No.6</t>
  </si>
  <si>
    <t>Chak Raja/Raja Chak</t>
  </si>
  <si>
    <t>Balgara</t>
  </si>
  <si>
    <t>Sanehal</t>
  </si>
  <si>
    <t>Sajwal</t>
  </si>
  <si>
    <t>Bhalwal Bharath</t>
  </si>
  <si>
    <t>Gakhral</t>
  </si>
  <si>
    <t>Jagial</t>
  </si>
  <si>
    <t>R.S.Pora</t>
  </si>
  <si>
    <t>Satrayan Khurd</t>
  </si>
  <si>
    <t>Kadyal</t>
  </si>
  <si>
    <t>Gagian</t>
  </si>
  <si>
    <t>Brota</t>
  </si>
  <si>
    <t>Kotli Galabana</t>
  </si>
  <si>
    <t>Purana Pind</t>
  </si>
  <si>
    <t>Ranbirsinghpora (NAC) - Ward No.6</t>
  </si>
  <si>
    <t>Ranbirsinghpora (NAC) - Ward No.8</t>
  </si>
  <si>
    <t>Rangpur Sadre</t>
  </si>
  <si>
    <t>Chak Agra</t>
  </si>
  <si>
    <t>Rangpur Malanian</t>
  </si>
  <si>
    <t>Suchet Garh</t>
  </si>
  <si>
    <t>Dablehar</t>
  </si>
  <si>
    <t>Magowali</t>
  </si>
  <si>
    <t>Jaindhar</t>
  </si>
  <si>
    <t>Jindhar Kalan</t>
  </si>
  <si>
    <t>Chak Mohdyar</t>
  </si>
  <si>
    <t>Pindi Sarochan Kalan</t>
  </si>
  <si>
    <t>Biaspur</t>
  </si>
  <si>
    <t>Miran Sahib</t>
  </si>
  <si>
    <t>Darsopur</t>
  </si>
  <si>
    <t>Langotian</t>
  </si>
  <si>
    <t>Salher</t>
  </si>
  <si>
    <t>Gandli</t>
  </si>
  <si>
    <t>Bishna</t>
  </si>
  <si>
    <t>Nougaran</t>
  </si>
  <si>
    <t>Makhan Purcharkan</t>
  </si>
  <si>
    <t>Kotli Charkan</t>
  </si>
  <si>
    <t>Suha Wada</t>
  </si>
  <si>
    <t>Karel Manhasan</t>
  </si>
  <si>
    <t>Rehal Dhamalian</t>
  </si>
  <si>
    <t>Pasgal</t>
  </si>
  <si>
    <t>Arnia Bishan</t>
  </si>
  <si>
    <t>Rang Pur Trera</t>
  </si>
  <si>
    <t>Arnia (NAC) - Ward No.1</t>
  </si>
  <si>
    <t>Kathar</t>
  </si>
  <si>
    <t>Suhanjina</t>
  </si>
  <si>
    <t>Pahlad Pur</t>
  </si>
  <si>
    <t>Kullian</t>
  </si>
  <si>
    <t>Kalas (kulla)</t>
  </si>
  <si>
    <t>Jasour</t>
  </si>
  <si>
    <t>Gazipur</t>
  </si>
  <si>
    <t>Tanda</t>
  </si>
  <si>
    <t>Karan Bagh</t>
  </si>
  <si>
    <t>Jammu (CB) - Ward No.4</t>
  </si>
  <si>
    <t>Jammu (CB) - Ward No.7</t>
  </si>
  <si>
    <t>Mishriwala</t>
  </si>
  <si>
    <t xml:space="preserve">Panjod         </t>
  </si>
  <si>
    <t>Kalyan Pur</t>
  </si>
  <si>
    <t>Chak Kahna</t>
  </si>
  <si>
    <t>Laliyal Jagir</t>
  </si>
  <si>
    <t>Kengdel</t>
  </si>
  <si>
    <t>Gorah Singno</t>
  </si>
  <si>
    <t>Domana</t>
  </si>
  <si>
    <t>Batoli Brahmana</t>
  </si>
  <si>
    <t>Marh</t>
  </si>
  <si>
    <t>Chak Galwade</t>
  </si>
  <si>
    <t>Chhatha Jagir</t>
  </si>
  <si>
    <t>Harseh Tokriyan</t>
  </si>
  <si>
    <t>NSM PattaBohri</t>
  </si>
  <si>
    <t>Chak Pouni Wand(Brahmana)</t>
  </si>
  <si>
    <t>Saroda</t>
  </si>
  <si>
    <t>Chak Dai</t>
  </si>
  <si>
    <t>Sair Rakwalan (Sair Ratnalan)</t>
  </si>
  <si>
    <t>Bhad-Rode</t>
  </si>
  <si>
    <t>Trilok Pur</t>
  </si>
  <si>
    <t>Sandwan</t>
  </si>
  <si>
    <t>Dhansal</t>
  </si>
  <si>
    <t>Badsu</t>
  </si>
  <si>
    <t>Kanalah</t>
  </si>
  <si>
    <t xml:space="preserve">Kathua   </t>
  </si>
  <si>
    <t>Gujroo Nagrota</t>
  </si>
  <si>
    <t>Ucha Pind</t>
  </si>
  <si>
    <t>Siyalna</t>
  </si>
  <si>
    <t>Barotta</t>
  </si>
  <si>
    <t>Kachhir</t>
  </si>
  <si>
    <t>Salor</t>
  </si>
  <si>
    <t>Danjisdhar</t>
  </si>
  <si>
    <t>Rajwalta(Rajwatta)</t>
  </si>
  <si>
    <t>Dharalta</t>
  </si>
  <si>
    <t>Phinter</t>
  </si>
  <si>
    <t>Darung</t>
  </si>
  <si>
    <t>Rampur</t>
  </si>
  <si>
    <t>Billawar</t>
  </si>
  <si>
    <t>Bathari</t>
  </si>
  <si>
    <t>Dewal</t>
  </si>
  <si>
    <t>Kishanpur</t>
  </si>
  <si>
    <t>Kishan Pur</t>
  </si>
  <si>
    <t>Huttar</t>
  </si>
  <si>
    <t>Mahanpur</t>
  </si>
  <si>
    <t>Parnala</t>
  </si>
  <si>
    <t>Seri</t>
  </si>
  <si>
    <t>Muni</t>
  </si>
  <si>
    <t>Palehal</t>
  </si>
  <si>
    <t>Pallan</t>
  </si>
  <si>
    <t>Pathi</t>
  </si>
  <si>
    <t>Nawshehra</t>
  </si>
  <si>
    <t>Dhamlar</t>
  </si>
  <si>
    <t>Hadat</t>
  </si>
  <si>
    <t>Athyalta</t>
  </si>
  <si>
    <t>Sobar</t>
  </si>
  <si>
    <t>Barnoti</t>
  </si>
  <si>
    <t>Palli</t>
  </si>
  <si>
    <t>Rajbagh</t>
  </si>
  <si>
    <t>Rakh Hushiari</t>
  </si>
  <si>
    <t>Jakhale (Jak Hole)</t>
  </si>
  <si>
    <t>Bauhra</t>
  </si>
  <si>
    <t>Kathua Main</t>
  </si>
  <si>
    <t>Jrai</t>
  </si>
  <si>
    <t>Hira Nagar Morh</t>
  </si>
  <si>
    <t>Gurah Mondian</t>
  </si>
  <si>
    <t>Ramkote</t>
  </si>
  <si>
    <t>Amwala</t>
  </si>
  <si>
    <t>Uttri</t>
  </si>
  <si>
    <t>Logate</t>
  </si>
  <si>
    <t>Marheen</t>
  </si>
  <si>
    <t>Chak Nathal</t>
  </si>
  <si>
    <t xml:space="preserve">Changi </t>
  </si>
  <si>
    <t>Haria Chak</t>
  </si>
  <si>
    <t>Salal Pur</t>
  </si>
  <si>
    <t>Kore Punoo</t>
  </si>
  <si>
    <t>Parole</t>
  </si>
  <si>
    <t>Bhadi Yari</t>
  </si>
  <si>
    <t xml:space="preserve">Hira Nagar </t>
  </si>
  <si>
    <t>Jandi</t>
  </si>
  <si>
    <t>Pathwal</t>
  </si>
  <si>
    <t>Chann Arrorian</t>
  </si>
  <si>
    <t>Kishan Pur Kandi</t>
  </si>
  <si>
    <t>Bani</t>
  </si>
  <si>
    <t>Barmota</t>
  </si>
  <si>
    <t>Chandal</t>
  </si>
  <si>
    <t>Gatti</t>
  </si>
  <si>
    <t>Bari</t>
  </si>
  <si>
    <t>Raulka</t>
  </si>
  <si>
    <t>Fateh Pur</t>
  </si>
  <si>
    <t>Satti</t>
  </si>
  <si>
    <t>Ratwana</t>
  </si>
  <si>
    <t>Govindsar</t>
  </si>
  <si>
    <t>Dilwan(Dilwen)</t>
  </si>
  <si>
    <t xml:space="preserve">                  Jammu West</t>
  </si>
  <si>
    <t>Jmu.West</t>
  </si>
  <si>
    <t>Poonch</t>
  </si>
  <si>
    <t>Draba</t>
  </si>
  <si>
    <t>Dharamorha</t>
  </si>
  <si>
    <t>Sailan</t>
  </si>
  <si>
    <t>Behramgala</t>
  </si>
  <si>
    <t>Bhunikhate</t>
  </si>
  <si>
    <t>Mandi</t>
  </si>
  <si>
    <t>Chamber Kinari</t>
  </si>
  <si>
    <t>Danu Gham</t>
  </si>
  <si>
    <t>Baila</t>
  </si>
  <si>
    <t>Chikriban</t>
  </si>
  <si>
    <t>Loelbala/Lohelbelah</t>
  </si>
  <si>
    <t>Dhara</t>
  </si>
  <si>
    <t>Sathra</t>
  </si>
  <si>
    <t>Jandrolla</t>
  </si>
  <si>
    <t>Bandikama Khan</t>
  </si>
  <si>
    <t>Seikllo</t>
  </si>
  <si>
    <t>Narian</t>
  </si>
  <si>
    <t>Fatehpur</t>
  </si>
  <si>
    <t>Kankote</t>
  </si>
  <si>
    <t>Saral</t>
  </si>
  <si>
    <t>Mandhaar</t>
  </si>
  <si>
    <t>Islamabad</t>
  </si>
  <si>
    <t>Lassana</t>
  </si>
  <si>
    <t>Dundak</t>
  </si>
  <si>
    <t>Malhan</t>
  </si>
  <si>
    <t>Surankote</t>
  </si>
  <si>
    <t>Parnote/Pamrote</t>
  </si>
  <si>
    <t>Dhandidara</t>
  </si>
  <si>
    <t>Gursai</t>
  </si>
  <si>
    <t>Nar</t>
  </si>
  <si>
    <t>Sarhutti</t>
  </si>
  <si>
    <t>Galhuta</t>
  </si>
  <si>
    <t>Parat</t>
  </si>
  <si>
    <t>Mendhar</t>
  </si>
  <si>
    <t>Sakhi Maidan</t>
  </si>
  <si>
    <t>Bhatidhar</t>
  </si>
  <si>
    <t>Pathanteer</t>
  </si>
  <si>
    <t>Narole</t>
  </si>
  <si>
    <t>Topa</t>
  </si>
  <si>
    <t>Salani</t>
  </si>
  <si>
    <t>Sagara</t>
  </si>
  <si>
    <t>Kotan</t>
  </si>
  <si>
    <t>Ajote</t>
  </si>
  <si>
    <t>S.K.Bridge</t>
  </si>
  <si>
    <t>Banwat/Banpat</t>
  </si>
  <si>
    <t>SK Bridge</t>
  </si>
  <si>
    <t>Salotri</t>
  </si>
  <si>
    <t>Reasi</t>
  </si>
  <si>
    <t>Mahore</t>
  </si>
  <si>
    <t>Chaklas</t>
  </si>
  <si>
    <t>Malas</t>
  </si>
  <si>
    <t>Ransoo</t>
  </si>
  <si>
    <t>Kotla</t>
  </si>
  <si>
    <t>Sangar</t>
  </si>
  <si>
    <t>Pouni</t>
  </si>
  <si>
    <t>Bayoolian</t>
  </si>
  <si>
    <t>Panthal</t>
  </si>
  <si>
    <t>Kunkanyalan</t>
  </si>
  <si>
    <t>Kodi Bajalan</t>
  </si>
  <si>
    <t>Panassa</t>
  </si>
  <si>
    <t>Kundrah</t>
  </si>
  <si>
    <t>Kanjli</t>
  </si>
  <si>
    <t>Bidda</t>
  </si>
  <si>
    <t>Katra</t>
  </si>
  <si>
    <t>Pharthal</t>
  </si>
  <si>
    <t>Bhagta</t>
  </si>
  <si>
    <t>Arnas</t>
  </si>
  <si>
    <t>Gari</t>
  </si>
  <si>
    <t>Hander</t>
  </si>
  <si>
    <t>Thub</t>
  </si>
  <si>
    <t>Jij</t>
  </si>
  <si>
    <t>Dhanour</t>
  </si>
  <si>
    <t>Bhransal</t>
  </si>
  <si>
    <t>Dharmari</t>
  </si>
  <si>
    <t>Matlote</t>
  </si>
  <si>
    <t>Thiloo</t>
  </si>
  <si>
    <t>Bhogan Kote</t>
  </si>
  <si>
    <t>Maman Kot</t>
  </si>
  <si>
    <t>Bagga</t>
  </si>
  <si>
    <t>Baddar</t>
  </si>
  <si>
    <t>Larh</t>
  </si>
  <si>
    <t>Shadole</t>
  </si>
  <si>
    <t>Shibras</t>
  </si>
  <si>
    <t>Neoch</t>
  </si>
  <si>
    <t>Rajouri</t>
  </si>
  <si>
    <t>Sunderbani</t>
  </si>
  <si>
    <t>Changikengrial</t>
  </si>
  <si>
    <t>Kuldabbi</t>
  </si>
  <si>
    <t>Nallan</t>
  </si>
  <si>
    <t>Saliohat/Salyote</t>
  </si>
  <si>
    <t>Parate/Patrat</t>
  </si>
  <si>
    <t>Patrara</t>
  </si>
  <si>
    <t>Balshama</t>
  </si>
  <si>
    <t>Behrote</t>
  </si>
  <si>
    <t>Lah</t>
  </si>
  <si>
    <t>Kote</t>
  </si>
  <si>
    <t>Badhakanna</t>
  </si>
  <si>
    <t>Bhatiyan</t>
  </si>
  <si>
    <t>Samasamat</t>
  </si>
  <si>
    <t>Nerojal</t>
  </si>
  <si>
    <t>Planger</t>
  </si>
  <si>
    <t>Thanamandi</t>
  </si>
  <si>
    <t>Alal</t>
  </si>
  <si>
    <t>Baryoon</t>
  </si>
  <si>
    <t>Azmatabad</t>
  </si>
  <si>
    <t>Rajouri Main</t>
  </si>
  <si>
    <t>Pullalian</t>
  </si>
  <si>
    <t>Chalas</t>
  </si>
  <si>
    <t>Agrati</t>
  </si>
  <si>
    <t>Bagla</t>
  </si>
  <si>
    <t>Andhroot</t>
  </si>
  <si>
    <t>Lurkote</t>
  </si>
  <si>
    <t>J.N.Rajouri</t>
  </si>
  <si>
    <t>Kalalkas</t>
  </si>
  <si>
    <t>J.N Rajouri</t>
  </si>
  <si>
    <t>Argi</t>
  </si>
  <si>
    <t>Godar</t>
  </si>
  <si>
    <t>Sankari</t>
  </si>
  <si>
    <t>Trallangujran</t>
  </si>
  <si>
    <t>Darhal</t>
  </si>
  <si>
    <t>Sagrawat</t>
  </si>
  <si>
    <t>Kurheed</t>
  </si>
  <si>
    <t>Tarkassi</t>
  </si>
  <si>
    <t>Rakiban</t>
  </si>
  <si>
    <t>Leeran</t>
  </si>
  <si>
    <t>Kothra</t>
  </si>
  <si>
    <t>Nadian</t>
  </si>
  <si>
    <t>Sayal</t>
  </si>
  <si>
    <t>Mangoiot</t>
  </si>
  <si>
    <t>Dharat</t>
  </si>
  <si>
    <t>Kotranka</t>
  </si>
  <si>
    <t>Darman</t>
  </si>
  <si>
    <t>Jagelnoo(Janglanoo)</t>
  </si>
  <si>
    <t>Samote</t>
  </si>
  <si>
    <t>Khawas</t>
  </si>
  <si>
    <t>Kerinordi</t>
  </si>
  <si>
    <t>Kotechalwal</t>
  </si>
  <si>
    <t>Dalhori</t>
  </si>
  <si>
    <t>Kalakote</t>
  </si>
  <si>
    <t>Sair</t>
  </si>
  <si>
    <t>Marhote</t>
  </si>
  <si>
    <t>Moghla</t>
  </si>
  <si>
    <t>Naria</t>
  </si>
  <si>
    <t>Gujjar Market</t>
  </si>
  <si>
    <t>Gurdhan Bala</t>
  </si>
  <si>
    <t>Atti</t>
  </si>
  <si>
    <t>Rahtal</t>
  </si>
  <si>
    <t>Budhal</t>
  </si>
  <si>
    <t>Phalni</t>
  </si>
  <si>
    <t>Manjakote</t>
  </si>
  <si>
    <t>Namblan</t>
  </si>
  <si>
    <t>Nowshera</t>
  </si>
  <si>
    <t>Rajal</t>
  </si>
  <si>
    <t>Dandesar</t>
  </si>
  <si>
    <t>Hanjana Kahnake</t>
  </si>
  <si>
    <t>Hanjana Thakura</t>
  </si>
  <si>
    <t>Langar</t>
  </si>
  <si>
    <t>Morhakampla</t>
  </si>
  <si>
    <t>Kalsian</t>
  </si>
  <si>
    <t>Laroka</t>
  </si>
  <si>
    <t>Bhajnowa</t>
  </si>
  <si>
    <t>Rajpur Kambla/Kamila</t>
  </si>
  <si>
    <t xml:space="preserve">                 Jammu North</t>
  </si>
  <si>
    <t>Jmu. North</t>
  </si>
  <si>
    <t>Ramban</t>
  </si>
  <si>
    <t>Banihal</t>
  </si>
  <si>
    <t>Chanchloo</t>
  </si>
  <si>
    <t>Ashar</t>
  </si>
  <si>
    <t>Kaskoot</t>
  </si>
  <si>
    <t>Zanhal</t>
  </si>
  <si>
    <t>Chak narwah</t>
  </si>
  <si>
    <t>Chanderkote</t>
  </si>
  <si>
    <t>Ghari</t>
  </si>
  <si>
    <t>Kamet</t>
  </si>
  <si>
    <t>Raj Garh</t>
  </si>
  <si>
    <t>Bibrota</t>
  </si>
  <si>
    <t>Karman</t>
  </si>
  <si>
    <t>Savni</t>
  </si>
  <si>
    <t>Kanfar</t>
  </si>
  <si>
    <t>Panchal Ukhral</t>
  </si>
  <si>
    <t>Alanbas</t>
  </si>
  <si>
    <t>Sangaldan</t>
  </si>
  <si>
    <t>Mahakund</t>
  </si>
  <si>
    <t>Famrote</t>
  </si>
  <si>
    <t>Serapura</t>
  </si>
  <si>
    <t>Gool</t>
  </si>
  <si>
    <t>Kalimasta</t>
  </si>
  <si>
    <t>Ind</t>
  </si>
  <si>
    <t>Batote</t>
  </si>
  <si>
    <t>Dharmond</t>
  </si>
  <si>
    <t>Sanasar</t>
  </si>
  <si>
    <t>Maitra</t>
  </si>
  <si>
    <t>Balwat</t>
  </si>
  <si>
    <t>Adhwa</t>
  </si>
  <si>
    <t>Kanthi</t>
  </si>
  <si>
    <t>Neera</t>
  </si>
  <si>
    <t>Dhamote</t>
  </si>
  <si>
    <t>Udhampur</t>
  </si>
  <si>
    <t>Kambal Danga</t>
  </si>
  <si>
    <t>Barola</t>
  </si>
  <si>
    <t>Chenani</t>
  </si>
  <si>
    <t>Ghantwal</t>
  </si>
  <si>
    <t>Ramnagar</t>
  </si>
  <si>
    <t>Dalsar</t>
  </si>
  <si>
    <t>Kotwalat</t>
  </si>
  <si>
    <t>Thaplal</t>
  </si>
  <si>
    <t>Jandriadi</t>
  </si>
  <si>
    <t>Prey</t>
  </si>
  <si>
    <t>Lehar</t>
  </si>
  <si>
    <t>Kela</t>
  </si>
  <si>
    <t>Beryalta</t>
  </si>
  <si>
    <t>Manwal</t>
  </si>
  <si>
    <t>Darsoo</t>
  </si>
  <si>
    <t>Jandrah</t>
  </si>
  <si>
    <t>Khadta</t>
  </si>
  <si>
    <t>Jagano</t>
  </si>
  <si>
    <t>Sunthan</t>
  </si>
  <si>
    <t>Roun</t>
  </si>
  <si>
    <t>Thanoa</t>
  </si>
  <si>
    <t>Dhal Par</t>
  </si>
  <si>
    <t>Shiv Nagar</t>
  </si>
  <si>
    <t>Gandala</t>
  </si>
  <si>
    <t>Khoon</t>
  </si>
  <si>
    <t>Palnun</t>
  </si>
  <si>
    <t>Puthwar</t>
  </si>
  <si>
    <t>Jakhanu</t>
  </si>
  <si>
    <t>Amwara/Khoon</t>
  </si>
  <si>
    <t>Nakki</t>
  </si>
  <si>
    <t>Sundla</t>
  </si>
  <si>
    <t>Babey/Bobay</t>
  </si>
  <si>
    <t>Ghar sawanaban/Ghar Sawanabani</t>
  </si>
  <si>
    <t>Sunal</t>
  </si>
  <si>
    <t>Pernarra</t>
  </si>
  <si>
    <t>Chohan</t>
  </si>
  <si>
    <t>Lander Panchari</t>
  </si>
  <si>
    <t>Badhota</t>
  </si>
  <si>
    <t>Galeote</t>
  </si>
  <si>
    <t>Letyar</t>
  </si>
  <si>
    <t>Lander Pancheri</t>
  </si>
  <si>
    <t>Kutlar Bala</t>
  </si>
  <si>
    <t>Dandota</t>
  </si>
  <si>
    <t>Latti</t>
  </si>
  <si>
    <t>Jakhad</t>
  </si>
  <si>
    <t>Marothi</t>
  </si>
  <si>
    <t>Pattangarh</t>
  </si>
  <si>
    <t>Sudhmahadev</t>
  </si>
  <si>
    <t>Kusar</t>
  </si>
  <si>
    <t>Bian</t>
  </si>
  <si>
    <t>Bupp</t>
  </si>
  <si>
    <t>Kutwait/Katwalt</t>
  </si>
  <si>
    <t>Majalta</t>
  </si>
  <si>
    <t>Satrehri</t>
  </si>
  <si>
    <t>Tikri</t>
  </si>
  <si>
    <t>Sundrani/Sumdrani</t>
  </si>
  <si>
    <t>Muttal</t>
  </si>
  <si>
    <t>Seen Brahmana</t>
  </si>
  <si>
    <t>Doda</t>
  </si>
  <si>
    <t>Changa Bhelessa</t>
  </si>
  <si>
    <t>Bharthi</t>
  </si>
  <si>
    <t>Dudwar</t>
  </si>
  <si>
    <t>Kilhotran</t>
  </si>
  <si>
    <t>Thaloran</t>
  </si>
  <si>
    <t>Tantly</t>
  </si>
  <si>
    <t>Ghat</t>
  </si>
  <si>
    <t>Hanch</t>
  </si>
  <si>
    <t>Roti Prarna(Roti Padarna)</t>
  </si>
  <si>
    <t>Ludna</t>
  </si>
  <si>
    <t>Tatna</t>
  </si>
  <si>
    <t>Bhagla</t>
  </si>
  <si>
    <t>Khalihand</t>
  </si>
  <si>
    <t>Doda Main</t>
  </si>
  <si>
    <t>Koti</t>
  </si>
  <si>
    <t>Beoli</t>
  </si>
  <si>
    <t>Barshalla</t>
  </si>
  <si>
    <t>Gundna</t>
  </si>
  <si>
    <t>Doda Pul</t>
  </si>
  <si>
    <t>Sarsi</t>
  </si>
  <si>
    <t>Malhori</t>
  </si>
  <si>
    <t>Bhalla</t>
  </si>
  <si>
    <t xml:space="preserve">Khellani </t>
  </si>
  <si>
    <t>Gajoth</t>
  </si>
  <si>
    <t>Panjgrian</t>
  </si>
  <si>
    <t>Prem Nagar</t>
  </si>
  <si>
    <t xml:space="preserve">Puneja </t>
  </si>
  <si>
    <t>Korara</t>
  </si>
  <si>
    <t>Dongroo</t>
  </si>
  <si>
    <t>Grather</t>
  </si>
  <si>
    <t>Dharota</t>
  </si>
  <si>
    <t>Jmu.North</t>
  </si>
  <si>
    <t>Parnote</t>
  </si>
  <si>
    <t>Assar</t>
  </si>
  <si>
    <t>Kuthyara</t>
  </si>
  <si>
    <t>Shamti</t>
  </si>
  <si>
    <t>Bhaderwah</t>
  </si>
  <si>
    <t>Naggar</t>
  </si>
  <si>
    <t>Chinote/Chanote</t>
  </si>
  <si>
    <t>Jakias</t>
  </si>
  <si>
    <t>Gondow</t>
  </si>
  <si>
    <t>Gandoh Bhalessa</t>
  </si>
  <si>
    <t>Manoo</t>
  </si>
  <si>
    <t>Chilli Bala</t>
  </si>
  <si>
    <t>Chilli Pain</t>
  </si>
  <si>
    <t>Tendla</t>
  </si>
  <si>
    <t>Sowara</t>
  </si>
  <si>
    <t>Bhatyas</t>
  </si>
  <si>
    <t>Bhatoli</t>
  </si>
  <si>
    <t>Dhrewri</t>
  </si>
  <si>
    <t>Bhargi</t>
  </si>
  <si>
    <t>Dhadkaie</t>
  </si>
  <si>
    <t>Kharangal</t>
  </si>
  <si>
    <t>Ghoa Marmat</t>
  </si>
  <si>
    <t>Sarak</t>
  </si>
  <si>
    <t>Mothi</t>
  </si>
  <si>
    <t>Prabal</t>
  </si>
  <si>
    <t>Bhela</t>
  </si>
  <si>
    <t>Bhella</t>
  </si>
  <si>
    <t>Kahara</t>
  </si>
  <si>
    <t>Bathri</t>
  </si>
  <si>
    <t>Tanta</t>
  </si>
  <si>
    <t>Udrana</t>
  </si>
  <si>
    <t>Kursari</t>
  </si>
  <si>
    <t>Sartingal</t>
  </si>
  <si>
    <t>Thanala</t>
  </si>
  <si>
    <t>Nalthi</t>
  </si>
  <si>
    <t>Kishtwar</t>
  </si>
  <si>
    <t>Dulhasti</t>
  </si>
  <si>
    <t>Srawan</t>
  </si>
  <si>
    <t>Dharbadhan</t>
  </si>
  <si>
    <t>Padder</t>
  </si>
  <si>
    <t>Ghar</t>
  </si>
  <si>
    <t>Paddar</t>
  </si>
  <si>
    <t>Kundal</t>
  </si>
  <si>
    <t>Atholi</t>
  </si>
  <si>
    <t>Drabshalla</t>
  </si>
  <si>
    <t>Mori</t>
  </si>
  <si>
    <t>Tipri</t>
  </si>
  <si>
    <t>Tatani</t>
  </si>
  <si>
    <t>Bojwah(Binoon)</t>
  </si>
  <si>
    <t>Binoon</t>
  </si>
  <si>
    <t>Area office Ladkh</t>
  </si>
  <si>
    <t>Z.O.Leh</t>
  </si>
  <si>
    <t>Leh</t>
  </si>
  <si>
    <t>Nimmoo</t>
  </si>
  <si>
    <t>Basgo</t>
  </si>
  <si>
    <t>183f</t>
  </si>
  <si>
    <t>183s</t>
  </si>
  <si>
    <t>Zampaa</t>
  </si>
  <si>
    <t>Saboo</t>
  </si>
  <si>
    <t>Chuchot-Shama</t>
  </si>
  <si>
    <t>Chuchot- gongma</t>
  </si>
  <si>
    <t>Chuchot-Yokma</t>
  </si>
  <si>
    <t>Shey</t>
  </si>
  <si>
    <t>Karu</t>
  </si>
  <si>
    <t>Igoo</t>
  </si>
  <si>
    <t>Shakti</t>
  </si>
  <si>
    <t>Chemday/Chemrey</t>
  </si>
  <si>
    <t>Diskit</t>
  </si>
  <si>
    <t>Hunder</t>
  </si>
  <si>
    <t>Khaltsi</t>
  </si>
  <si>
    <t>Tenisgam/Temisgam</t>
  </si>
  <si>
    <t>Tia</t>
  </si>
  <si>
    <t>Bogdong</t>
  </si>
  <si>
    <t>Turtuk</t>
  </si>
  <si>
    <t>Kargil</t>
  </si>
  <si>
    <t>Akchamal</t>
  </si>
  <si>
    <t>Poen</t>
  </si>
  <si>
    <t>Hardas</t>
  </si>
  <si>
    <t>Drass</t>
  </si>
  <si>
    <t>Bimbat</t>
  </si>
  <si>
    <t>Murad Bagh</t>
  </si>
  <si>
    <t>Goshan</t>
  </si>
  <si>
    <t>Chiktan</t>
  </si>
  <si>
    <t>Samrayh</t>
  </si>
  <si>
    <t>Staktse</t>
  </si>
  <si>
    <t>Haknis</t>
  </si>
  <si>
    <t>Sankoo</t>
  </si>
  <si>
    <t>Nagmakusar</t>
  </si>
  <si>
    <t>Sangroh</t>
  </si>
  <si>
    <t>Barso</t>
  </si>
  <si>
    <t>Khandi</t>
  </si>
  <si>
    <t>Batalik</t>
  </si>
  <si>
    <t>Silmo</t>
  </si>
  <si>
    <t>Garkon</t>
  </si>
  <si>
    <t>Malbekh</t>
  </si>
  <si>
    <t>Taisuru</t>
  </si>
  <si>
    <t>Yuljuk</t>
  </si>
  <si>
    <t>Zonal Office                              1</t>
  </si>
  <si>
    <t>Cluster Office                       2</t>
  </si>
  <si>
    <t>No. of Villages (Cluster wise)                                  3</t>
  </si>
  <si>
    <t>No of villages A/c Opening Initiated                                4</t>
  </si>
  <si>
    <t>No. of Villages A/c opening not Initiated                             5</t>
  </si>
  <si>
    <t>No. of Households                                               6</t>
  </si>
  <si>
    <t>Adult Population                                        7</t>
  </si>
  <si>
    <t>Total No. of No Frill's A/C                                  8</t>
  </si>
  <si>
    <t>Total Deposits of No. Frill's accounts                              9</t>
  </si>
  <si>
    <t>No. of other A/c's                                            10</t>
  </si>
  <si>
    <t>Deposits of other accounts                                      11</t>
  </si>
  <si>
    <t>Total A/c's                                        12</t>
  </si>
  <si>
    <t>Total deposits  Amount in lacs (9+11)       13</t>
  </si>
  <si>
    <t>No. of House Holds Covered                                 14</t>
  </si>
  <si>
    <t>%age of H.Holds Covered                                        15</t>
  </si>
  <si>
    <t>No. of villages with 100% household coverage                                    16</t>
  </si>
  <si>
    <t>Forms Delivered to FID/FINO                                   17</t>
  </si>
  <si>
    <t>Smart Cards Delivered To B/U's                                       18</t>
  </si>
  <si>
    <t>No. of smart cards enabled &amp; issued to customers                                19</t>
  </si>
  <si>
    <t xml:space="preserve">SB ujala  overdrafts  FI  Balance out standing                                          20 </t>
  </si>
  <si>
    <t xml:space="preserve"> Micro Credit Card FI  Balance Outstanding                                      21</t>
  </si>
  <si>
    <t>Differential Rate of Interest (DRI) FI  Balance outstanding                                  22</t>
  </si>
  <si>
    <t>K.C.C Outstanding Balance                                              23</t>
  </si>
  <si>
    <t>Balance outstanding under FIP Amt. in Lacs (20+21+22+23)                    24</t>
  </si>
  <si>
    <t>Advances To Priority Sector   excluding FI products Amount in lacs                                                25</t>
  </si>
  <si>
    <t>Total outstanding under priority sector (24+25E)   26</t>
  </si>
  <si>
    <t>Advances under non-prioriy sector       27</t>
  </si>
  <si>
    <t>Total Advances (26+27)                           28</t>
  </si>
  <si>
    <t xml:space="preserve">   NPA                                                                                                              29</t>
  </si>
  <si>
    <t>Recovery affected by BC/VLE                              30</t>
  </si>
  <si>
    <t>Kmr. Central</t>
  </si>
  <si>
    <t>Cluster III</t>
  </si>
  <si>
    <t>Cluster IV</t>
  </si>
  <si>
    <t>Kmr. South</t>
  </si>
  <si>
    <t>Cluster I</t>
  </si>
  <si>
    <t>Cluster II</t>
  </si>
  <si>
    <t>Kmr. North</t>
  </si>
  <si>
    <t xml:space="preserve"> Total KMR Division</t>
  </si>
  <si>
    <t>Jmu Central</t>
  </si>
  <si>
    <t>Jmu North</t>
  </si>
  <si>
    <t>Jmu West</t>
  </si>
  <si>
    <t>TOTAL JMU Division</t>
  </si>
  <si>
    <t>TOTAL LADAKH Division</t>
  </si>
  <si>
    <t>Grand Total</t>
  </si>
  <si>
    <t>151f</t>
  </si>
  <si>
    <t>148s</t>
  </si>
  <si>
    <t>148g</t>
  </si>
  <si>
    <t>SB Ujala GL Code 04080</t>
  </si>
  <si>
    <t>SB Ujala GL Code 04080 "a"</t>
  </si>
  <si>
    <t>Total Cluster          I</t>
  </si>
  <si>
    <t>Total Cluster       II</t>
  </si>
  <si>
    <t>Laghama</t>
  </si>
  <si>
    <t>Chinkipora</t>
  </si>
  <si>
    <t>V</t>
  </si>
  <si>
    <t>Arwani</t>
  </si>
  <si>
    <t>Ladakh Division</t>
  </si>
  <si>
    <t>Cluster V</t>
  </si>
  <si>
    <t>Lolipora</t>
  </si>
  <si>
    <t>Covered under SLBC</t>
  </si>
  <si>
    <t>Bahal(Bahie)</t>
  </si>
  <si>
    <t>Total Cluster Z.O.Leh</t>
  </si>
  <si>
    <t>Kanihama</t>
  </si>
  <si>
    <t>Kanir</t>
  </si>
  <si>
    <t>Ranger</t>
  </si>
  <si>
    <t>Frisal</t>
  </si>
  <si>
    <t>Chawalgam</t>
  </si>
  <si>
    <t>Waltengoo</t>
  </si>
  <si>
    <t>Baletar(Sumb)</t>
  </si>
  <si>
    <t>Gurah Kalyal</t>
  </si>
  <si>
    <t>Kalibari</t>
  </si>
  <si>
    <t>Saj</t>
  </si>
  <si>
    <t>Keerian</t>
  </si>
  <si>
    <t>Younus Wahipora</t>
  </si>
  <si>
    <t>Handwara</t>
  </si>
  <si>
    <t>Vilgam</t>
  </si>
  <si>
    <t>Tangdar</t>
  </si>
  <si>
    <t>Parladpur</t>
  </si>
  <si>
    <t>Gurah Singhu</t>
  </si>
  <si>
    <t>Trihara(RBI)</t>
  </si>
  <si>
    <t>Janu</t>
  </si>
  <si>
    <t>Kathua</t>
  </si>
  <si>
    <t>Dachan</t>
  </si>
  <si>
    <t>Teller</t>
  </si>
  <si>
    <t>Gumri</t>
  </si>
  <si>
    <t>Chichha</t>
  </si>
  <si>
    <t>Janakpur</t>
  </si>
  <si>
    <t xml:space="preserve"> </t>
  </si>
  <si>
    <t>Area office Ladakh</t>
  </si>
  <si>
    <t>Uri Civil</t>
  </si>
  <si>
    <t>Uri Main</t>
  </si>
  <si>
    <t>Hygam</t>
  </si>
  <si>
    <t>Siligam</t>
  </si>
  <si>
    <t>Matho</t>
  </si>
  <si>
    <t>Skurbuchan</t>
  </si>
  <si>
    <t>Domkhar</t>
  </si>
  <si>
    <t>Budibugh</t>
  </si>
  <si>
    <t>Gund Boon</t>
  </si>
  <si>
    <t>Sriguphwara</t>
  </si>
  <si>
    <t xml:space="preserve">Z.O. Leh </t>
  </si>
  <si>
    <t xml:space="preserve">Cluster I </t>
  </si>
  <si>
    <t>Dwaran</t>
  </si>
  <si>
    <t>Maharaj Pora (Kungam Dara)</t>
  </si>
  <si>
    <t>Regipora</t>
  </si>
  <si>
    <t>Har Duing</t>
  </si>
  <si>
    <t>Dudi</t>
  </si>
  <si>
    <t>Dab Bal</t>
  </si>
  <si>
    <t>Push Wari</t>
  </si>
  <si>
    <t>Ashmuqam</t>
  </si>
  <si>
    <t>Khour Salarian</t>
  </si>
  <si>
    <t>NSM Pattabhori</t>
  </si>
  <si>
    <t>Khanpur  (OG) - Ward No.26</t>
  </si>
  <si>
    <t>Ambgrota</t>
  </si>
  <si>
    <t>Gordah</t>
  </si>
  <si>
    <t>Keri</t>
  </si>
  <si>
    <t>Mathwoor</t>
  </si>
  <si>
    <t>Muthi Goan</t>
  </si>
  <si>
    <t>Brahamana Dhamwal(Dharmal)</t>
  </si>
  <si>
    <t>Malar</t>
  </si>
  <si>
    <t>Bhed Blore</t>
  </si>
  <si>
    <t>Sand Roohn</t>
  </si>
  <si>
    <t>Bhandar</t>
  </si>
  <si>
    <t>Dhaggar</t>
  </si>
  <si>
    <t>Jandrayali</t>
  </si>
  <si>
    <t>Saglar</t>
  </si>
  <si>
    <t>Trespone</t>
  </si>
  <si>
    <t>Saleskot</t>
  </si>
  <si>
    <t>Kanor</t>
  </si>
  <si>
    <t>Batambis</t>
  </si>
  <si>
    <t>Gund Manglpur</t>
  </si>
  <si>
    <t>Kenihama</t>
  </si>
  <si>
    <t>B.K Pora</t>
  </si>
  <si>
    <t>Mirgund</t>
  </si>
  <si>
    <t>Gamud Gadakhud</t>
  </si>
  <si>
    <t>Chowgam</t>
  </si>
  <si>
    <t>T.P.Anantnag</t>
  </si>
  <si>
    <t>Mang</t>
  </si>
  <si>
    <t>Punara</t>
  </si>
  <si>
    <t>Blotha Upralla</t>
  </si>
  <si>
    <t>Blotha chagla</t>
  </si>
  <si>
    <t>Resali Gadrin</t>
  </si>
  <si>
    <t>Resali Thakrai</t>
  </si>
  <si>
    <t>Chhatreri</t>
  </si>
  <si>
    <t>Chakahal</t>
  </si>
  <si>
    <t>Sonium</t>
  </si>
  <si>
    <t>Kalantra Payeen</t>
  </si>
  <si>
    <t>Arakhoshipora</t>
  </si>
  <si>
    <t>Telwani</t>
  </si>
  <si>
    <t>Kumdalan</t>
  </si>
  <si>
    <t>Surara</t>
  </si>
  <si>
    <t>Peeri</t>
  </si>
  <si>
    <t>Zone-wise , Cluster-wise &amp; Village wise progress in &gt;1000 &amp; &lt;2000 population Villages as on 30.06.2014</t>
  </si>
  <si>
    <t>Malpora</t>
  </si>
  <si>
    <t>Baghi Mehtab</t>
  </si>
  <si>
    <t>Achen</t>
  </si>
  <si>
    <t>Panzath Wanpora</t>
  </si>
  <si>
    <t>Dehwathu</t>
  </si>
  <si>
    <t>Chitragam</t>
  </si>
  <si>
    <t>Kaprin</t>
  </si>
  <si>
    <t>Gurah Salathia</t>
  </si>
  <si>
    <t>Bebrota</t>
  </si>
  <si>
    <t>Dudu Basantgarh</t>
  </si>
  <si>
    <t>nil</t>
  </si>
  <si>
    <t>Chandimarh</t>
  </si>
  <si>
    <t>Agharjitto</t>
  </si>
  <si>
    <t>Chassana</t>
  </si>
  <si>
    <t>Behinambian</t>
  </si>
  <si>
    <t>Lamberi</t>
  </si>
  <si>
    <t>Kheora</t>
  </si>
  <si>
    <t>135g</t>
  </si>
  <si>
    <t xml:space="preserve">                                                      Summary of &gt;1000 &amp; &lt;2000 population villages as on 30.06.2014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</si>
</sst>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8"/>
      <color theme="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name val="Times New Roman"/>
      <family val="1"/>
    </font>
    <font>
      <sz val="12"/>
      <color theme="1"/>
      <name val="Arial Narrow"/>
      <family val="2"/>
    </font>
    <font>
      <b/>
      <sz val="18"/>
      <name val="Arial Narrow"/>
      <family val="2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indexed="8"/>
      <name val="Arial Narrow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66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27" fillId="0" borderId="0"/>
  </cellStyleXfs>
  <cellXfs count="7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4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 wrapText="1"/>
    </xf>
    <xf numFmtId="1" fontId="4" fillId="0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2" borderId="22" xfId="0" applyNumberFormat="1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23" xfId="0" applyFont="1" applyFill="1" applyBorder="1" applyAlignment="1">
      <alignment horizontal="left"/>
    </xf>
    <xf numFmtId="1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4" fillId="0" borderId="23" xfId="0" applyFont="1" applyBorder="1" applyAlignment="1"/>
    <xf numFmtId="0" fontId="5" fillId="2" borderId="23" xfId="0" applyFont="1" applyFill="1" applyBorder="1" applyAlignment="1">
      <alignment horizontal="center" wrapText="1"/>
    </xf>
    <xf numFmtId="0" fontId="5" fillId="2" borderId="23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/>
    <xf numFmtId="0" fontId="6" fillId="0" borderId="26" xfId="0" applyFont="1" applyBorder="1" applyAlignment="1">
      <alignment horizontal="left"/>
    </xf>
    <xf numFmtId="1" fontId="5" fillId="0" borderId="26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2" borderId="26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4" fillId="9" borderId="13" xfId="0" applyFont="1" applyFill="1" applyBorder="1" applyAlignment="1"/>
    <xf numFmtId="0" fontId="4" fillId="9" borderId="13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left"/>
    </xf>
    <xf numFmtId="1" fontId="4" fillId="9" borderId="13" xfId="0" applyNumberFormat="1" applyFont="1" applyFill="1" applyBorder="1" applyAlignment="1">
      <alignment horizontal="center"/>
    </xf>
    <xf numFmtId="2" fontId="4" fillId="9" borderId="13" xfId="0" applyNumberFormat="1" applyFont="1" applyFill="1" applyBorder="1" applyAlignment="1">
      <alignment horizontal="center"/>
    </xf>
    <xf numFmtId="2" fontId="5" fillId="9" borderId="13" xfId="0" applyNumberFormat="1" applyFont="1" applyFill="1" applyBorder="1" applyAlignment="1">
      <alignment horizontal="center"/>
    </xf>
    <xf numFmtId="2" fontId="4" fillId="9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Fill="1" applyBorder="1" applyAlignment="1"/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" fontId="5" fillId="0" borderId="26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5" fillId="0" borderId="26" xfId="0" applyFont="1" applyBorder="1" applyAlignment="1"/>
    <xf numFmtId="0" fontId="7" fillId="0" borderId="26" xfId="0" applyFont="1" applyBorder="1" applyAlignment="1">
      <alignment horizontal="left"/>
    </xf>
    <xf numFmtId="1" fontId="4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1" fontId="4" fillId="0" borderId="26" xfId="0" applyNumberFormat="1" applyFont="1" applyFill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2" fontId="5" fillId="0" borderId="29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9" borderId="13" xfId="0" applyFont="1" applyFill="1" applyBorder="1" applyAlignment="1"/>
    <xf numFmtId="0" fontId="6" fillId="9" borderId="13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left"/>
    </xf>
    <xf numFmtId="1" fontId="6" fillId="9" borderId="13" xfId="0" applyNumberFormat="1" applyFont="1" applyFill="1" applyBorder="1" applyAlignment="1">
      <alignment horizontal="center"/>
    </xf>
    <xf numFmtId="2" fontId="6" fillId="9" borderId="13" xfId="0" applyNumberFormat="1" applyFont="1" applyFill="1" applyBorder="1" applyAlignment="1">
      <alignment horizontal="center"/>
    </xf>
    <xf numFmtId="2" fontId="6" fillId="9" borderId="2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2" xfId="0" applyFont="1" applyBorder="1" applyAlignment="1">
      <alignment horizontal="left"/>
    </xf>
    <xf numFmtId="0" fontId="7" fillId="0" borderId="22" xfId="0" applyFont="1" applyBorder="1" applyAlignment="1"/>
    <xf numFmtId="0" fontId="7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7" fillId="0" borderId="23" xfId="0" applyFont="1" applyBorder="1" applyAlignment="1"/>
    <xf numFmtId="1" fontId="5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left"/>
    </xf>
    <xf numFmtId="0" fontId="6" fillId="0" borderId="23" xfId="0" applyFont="1" applyBorder="1" applyAlignment="1"/>
    <xf numFmtId="0" fontId="6" fillId="0" borderId="26" xfId="0" applyFont="1" applyBorder="1" applyAlignment="1"/>
    <xf numFmtId="0" fontId="6" fillId="0" borderId="29" xfId="0" applyFont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6" fillId="10" borderId="13" xfId="0" applyFont="1" applyFill="1" applyBorder="1" applyAlignment="1"/>
    <xf numFmtId="1" fontId="6" fillId="10" borderId="13" xfId="0" applyNumberFormat="1" applyFont="1" applyFill="1" applyBorder="1" applyAlignment="1">
      <alignment horizontal="center"/>
    </xf>
    <xf numFmtId="0" fontId="6" fillId="10" borderId="13" xfId="0" applyFont="1" applyFill="1" applyBorder="1" applyAlignment="1">
      <alignment horizontal="left"/>
    </xf>
    <xf numFmtId="1" fontId="7" fillId="10" borderId="13" xfId="0" applyNumberFormat="1" applyFont="1" applyFill="1" applyBorder="1" applyAlignment="1">
      <alignment horizontal="center"/>
    </xf>
    <xf numFmtId="2" fontId="7" fillId="10" borderId="13" xfId="0" applyNumberFormat="1" applyFont="1" applyFill="1" applyBorder="1" applyAlignment="1">
      <alignment horizontal="center"/>
    </xf>
    <xf numFmtId="2" fontId="5" fillId="10" borderId="13" xfId="0" applyNumberFormat="1" applyFont="1" applyFill="1" applyBorder="1" applyAlignment="1">
      <alignment horizontal="center"/>
    </xf>
    <xf numFmtId="2" fontId="7" fillId="10" borderId="21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5" fillId="2" borderId="23" xfId="0" applyNumberFormat="1" applyFont="1" applyFill="1" applyBorder="1" applyAlignment="1">
      <alignment horizontal="center" wrapText="1"/>
    </xf>
    <xf numFmtId="0" fontId="6" fillId="0" borderId="23" xfId="0" applyFont="1" applyBorder="1" applyAlignment="1">
      <alignment horizontal="left"/>
    </xf>
    <xf numFmtId="1" fontId="4" fillId="0" borderId="23" xfId="0" applyNumberFormat="1" applyFont="1" applyFill="1" applyBorder="1" applyAlignment="1">
      <alignment horizontal="left"/>
    </xf>
    <xf numFmtId="1" fontId="4" fillId="0" borderId="26" xfId="0" applyNumberFormat="1" applyFont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5" fillId="2" borderId="26" xfId="0" applyNumberFormat="1" applyFont="1" applyFill="1" applyBorder="1" applyAlignment="1">
      <alignment horizontal="center" wrapText="1"/>
    </xf>
    <xf numFmtId="1" fontId="9" fillId="0" borderId="23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4" fillId="2" borderId="23" xfId="0" applyFont="1" applyFill="1" applyBorder="1" applyAlignment="1"/>
    <xf numFmtId="0" fontId="6" fillId="2" borderId="23" xfId="0" applyFont="1" applyFill="1" applyBorder="1" applyAlignment="1">
      <alignment horizontal="left"/>
    </xf>
    <xf numFmtId="1" fontId="4" fillId="2" borderId="23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5" fillId="2" borderId="23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left" vertical="center"/>
    </xf>
    <xf numFmtId="1" fontId="5" fillId="2" borderId="23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2" fontId="6" fillId="9" borderId="14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left"/>
    </xf>
    <xf numFmtId="0" fontId="6" fillId="0" borderId="22" xfId="0" applyFont="1" applyBorder="1" applyAlignment="1"/>
    <xf numFmtId="0" fontId="6" fillId="0" borderId="22" xfId="0" applyFont="1" applyBorder="1" applyAlignment="1">
      <alignment horizontal="left"/>
    </xf>
    <xf numFmtId="0" fontId="6" fillId="2" borderId="23" xfId="0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left"/>
    </xf>
    <xf numFmtId="0" fontId="6" fillId="9" borderId="35" xfId="0" applyFont="1" applyFill="1" applyBorder="1" applyAlignment="1"/>
    <xf numFmtId="0" fontId="6" fillId="9" borderId="35" xfId="0" applyFont="1" applyFill="1" applyBorder="1" applyAlignment="1">
      <alignment horizontal="center"/>
    </xf>
    <xf numFmtId="0" fontId="6" fillId="9" borderId="35" xfId="0" applyFont="1" applyFill="1" applyBorder="1" applyAlignment="1">
      <alignment horizontal="left"/>
    </xf>
    <xf numFmtId="1" fontId="6" fillId="9" borderId="35" xfId="0" applyNumberFormat="1" applyFont="1" applyFill="1" applyBorder="1" applyAlignment="1">
      <alignment horizontal="center"/>
    </xf>
    <xf numFmtId="2" fontId="6" fillId="9" borderId="35" xfId="0" applyNumberFormat="1" applyFont="1" applyFill="1" applyBorder="1" applyAlignment="1">
      <alignment horizontal="center"/>
    </xf>
    <xf numFmtId="2" fontId="5" fillId="9" borderId="35" xfId="0" applyNumberFormat="1" applyFont="1" applyFill="1" applyBorder="1" applyAlignment="1">
      <alignment horizontal="center"/>
    </xf>
    <xf numFmtId="1" fontId="6" fillId="10" borderId="21" xfId="0" applyNumberFormat="1" applyFont="1" applyFill="1" applyBorder="1" applyAlignment="1">
      <alignment horizontal="center"/>
    </xf>
    <xf numFmtId="2" fontId="6" fillId="10" borderId="13" xfId="0" applyNumberFormat="1" applyFont="1" applyFill="1" applyBorder="1" applyAlignment="1">
      <alignment horizontal="center"/>
    </xf>
    <xf numFmtId="2" fontId="6" fillId="10" borderId="2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2" borderId="36" xfId="0" applyFont="1" applyFill="1" applyBorder="1" applyAlignment="1">
      <alignment horizontal="left"/>
    </xf>
    <xf numFmtId="0" fontId="6" fillId="2" borderId="3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0" borderId="22" xfId="0" applyFont="1" applyBorder="1" applyAlignment="1"/>
    <xf numFmtId="0" fontId="5" fillId="2" borderId="22" xfId="0" applyFont="1" applyFill="1" applyBorder="1" applyAlignment="1">
      <alignment horizontal="left"/>
    </xf>
    <xf numFmtId="2" fontId="5" fillId="2" borderId="22" xfId="0" applyNumberFormat="1" applyFont="1" applyFill="1" applyBorder="1" applyAlignment="1">
      <alignment horizontal="center" wrapText="1"/>
    </xf>
    <xf numFmtId="0" fontId="0" fillId="2" borderId="22" xfId="0" applyFill="1" applyBorder="1" applyAlignment="1">
      <alignment horizontal="center"/>
    </xf>
    <xf numFmtId="0" fontId="5" fillId="0" borderId="23" xfId="0" applyFont="1" applyBorder="1" applyAlignment="1"/>
    <xf numFmtId="0" fontId="0" fillId="2" borderId="23" xfId="0" applyFill="1" applyBorder="1" applyAlignment="1">
      <alignment horizontal="center"/>
    </xf>
    <xf numFmtId="2" fontId="5" fillId="2" borderId="23" xfId="0" applyNumberFormat="1" applyFont="1" applyFill="1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0" fontId="5" fillId="2" borderId="29" xfId="0" applyFont="1" applyFill="1" applyBorder="1" applyAlignment="1">
      <alignment horizontal="center" wrapText="1"/>
    </xf>
    <xf numFmtId="2" fontId="5" fillId="2" borderId="29" xfId="0" applyNumberFormat="1" applyFont="1" applyFill="1" applyBorder="1" applyAlignment="1">
      <alignment horizontal="center" wrapText="1"/>
    </xf>
    <xf numFmtId="0" fontId="5" fillId="2" borderId="29" xfId="0" applyNumberFormat="1" applyFont="1" applyFill="1" applyBorder="1" applyAlignment="1">
      <alignment horizontal="center" wrapText="1"/>
    </xf>
    <xf numFmtId="0" fontId="0" fillId="2" borderId="29" xfId="0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 wrapText="1"/>
    </xf>
    <xf numFmtId="2" fontId="4" fillId="2" borderId="29" xfId="0" applyNumberFormat="1" applyFont="1" applyFill="1" applyBorder="1" applyAlignment="1">
      <alignment horizontal="center" wrapText="1"/>
    </xf>
    <xf numFmtId="1" fontId="7" fillId="2" borderId="23" xfId="0" applyNumberFormat="1" applyFont="1" applyFill="1" applyBorder="1" applyAlignment="1">
      <alignment horizontal="center" vertical="center"/>
    </xf>
    <xf numFmtId="2" fontId="7" fillId="2" borderId="23" xfId="0" applyNumberFormat="1" applyFont="1" applyFill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 wrapText="1"/>
    </xf>
    <xf numFmtId="0" fontId="4" fillId="0" borderId="22" xfId="0" applyFont="1" applyBorder="1"/>
    <xf numFmtId="0" fontId="5" fillId="2" borderId="23" xfId="0" applyFont="1" applyFill="1" applyBorder="1" applyAlignment="1"/>
    <xf numFmtId="0" fontId="5" fillId="0" borderId="23" xfId="0" applyFont="1" applyBorder="1" applyAlignment="1">
      <alignment horizontal="center" vertical="center"/>
    </xf>
    <xf numFmtId="0" fontId="6" fillId="0" borderId="29" xfId="0" applyFont="1" applyBorder="1" applyAlignment="1"/>
    <xf numFmtId="0" fontId="4" fillId="0" borderId="29" xfId="0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" fontId="5" fillId="2" borderId="23" xfId="0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6" fillId="2" borderId="26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1" fontId="6" fillId="0" borderId="23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4" fillId="10" borderId="13" xfId="0" applyFont="1" applyFill="1" applyBorder="1" applyAlignment="1"/>
    <xf numFmtId="0" fontId="4" fillId="10" borderId="13" xfId="0" applyFont="1" applyFill="1" applyBorder="1" applyAlignment="1">
      <alignment horizontal="center"/>
    </xf>
    <xf numFmtId="1" fontId="4" fillId="10" borderId="13" xfId="0" applyNumberFormat="1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164" fontId="5" fillId="10" borderId="13" xfId="0" applyNumberFormat="1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14" fillId="0" borderId="36" xfId="0" applyFont="1" applyBorder="1" applyAlignment="1">
      <alignment horizontal="left"/>
    </xf>
    <xf numFmtId="0" fontId="14" fillId="0" borderId="3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/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5" fillId="0" borderId="23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18" fillId="9" borderId="13" xfId="0" applyFont="1" applyFill="1" applyBorder="1" applyAlignment="1"/>
    <xf numFmtId="2" fontId="4" fillId="9" borderId="14" xfId="0" applyNumberFormat="1" applyFont="1" applyFill="1" applyBorder="1" applyAlignment="1">
      <alignment horizontal="center"/>
    </xf>
    <xf numFmtId="0" fontId="5" fillId="9" borderId="13" xfId="0" applyFont="1" applyFill="1" applyBorder="1" applyAlignment="1"/>
    <xf numFmtId="0" fontId="5" fillId="9" borderId="13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left"/>
    </xf>
    <xf numFmtId="1" fontId="5" fillId="9" borderId="13" xfId="0" applyNumberFormat="1" applyFont="1" applyFill="1" applyBorder="1" applyAlignment="1">
      <alignment horizontal="center"/>
    </xf>
    <xf numFmtId="2" fontId="5" fillId="9" borderId="14" xfId="0" applyNumberFormat="1" applyFont="1" applyFill="1" applyBorder="1" applyAlignment="1">
      <alignment horizontal="center"/>
    </xf>
    <xf numFmtId="0" fontId="18" fillId="10" borderId="13" xfId="0" applyFont="1" applyFill="1" applyBorder="1" applyAlignment="1"/>
    <xf numFmtId="0" fontId="4" fillId="10" borderId="13" xfId="0" applyFont="1" applyFill="1" applyBorder="1" applyAlignment="1">
      <alignment horizontal="center" vertical="center"/>
    </xf>
    <xf numFmtId="2" fontId="4" fillId="10" borderId="13" xfId="0" applyNumberFormat="1" applyFont="1" applyFill="1" applyBorder="1" applyAlignment="1">
      <alignment horizontal="center"/>
    </xf>
    <xf numFmtId="2" fontId="4" fillId="10" borderId="21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8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7" fillId="0" borderId="23" xfId="0" applyNumberFormat="1" applyFont="1" applyBorder="1" applyAlignment="1">
      <alignment horizontal="center" vertical="center"/>
    </xf>
    <xf numFmtId="0" fontId="5" fillId="9" borderId="13" xfId="0" applyFont="1" applyFill="1" applyBorder="1" applyAlignment="1">
      <alignment horizontal="left" vertical="center"/>
    </xf>
    <xf numFmtId="1" fontId="5" fillId="9" borderId="13" xfId="0" applyNumberFormat="1" applyFont="1" applyFill="1" applyBorder="1" applyAlignment="1">
      <alignment horizontal="center" vertical="center"/>
    </xf>
    <xf numFmtId="1" fontId="7" fillId="9" borderId="13" xfId="0" applyNumberFormat="1" applyFont="1" applyFill="1" applyBorder="1" applyAlignment="1">
      <alignment horizontal="center" vertical="center"/>
    </xf>
    <xf numFmtId="2" fontId="7" fillId="9" borderId="13" xfId="0" applyNumberFormat="1" applyFont="1" applyFill="1" applyBorder="1" applyAlignment="1">
      <alignment horizontal="center" vertical="center"/>
    </xf>
    <xf numFmtId="2" fontId="7" fillId="9" borderId="14" xfId="0" applyNumberFormat="1" applyFont="1" applyFill="1" applyBorder="1" applyAlignment="1">
      <alignment horizontal="center" vertical="center"/>
    </xf>
    <xf numFmtId="0" fontId="20" fillId="9" borderId="13" xfId="0" applyFont="1" applyFill="1" applyBorder="1" applyAlignment="1"/>
    <xf numFmtId="0" fontId="21" fillId="9" borderId="13" xfId="0" applyFont="1" applyFill="1" applyBorder="1" applyAlignment="1">
      <alignment horizontal="left"/>
    </xf>
    <xf numFmtId="2" fontId="5" fillId="9" borderId="21" xfId="0" applyNumberFormat="1" applyFont="1" applyFill="1" applyBorder="1" applyAlignment="1">
      <alignment horizontal="center"/>
    </xf>
    <xf numFmtId="0" fontId="20" fillId="10" borderId="13" xfId="0" applyFont="1" applyFill="1" applyBorder="1" applyAlignment="1"/>
    <xf numFmtId="0" fontId="5" fillId="10" borderId="13" xfId="0" applyFont="1" applyFill="1" applyBorder="1" applyAlignment="1">
      <alignment horizontal="center" vertical="center"/>
    </xf>
    <xf numFmtId="0" fontId="21" fillId="10" borderId="13" xfId="0" applyFont="1" applyFill="1" applyBorder="1" applyAlignment="1">
      <alignment horizontal="left"/>
    </xf>
    <xf numFmtId="1" fontId="5" fillId="10" borderId="13" xfId="0" applyNumberFormat="1" applyFont="1" applyFill="1" applyBorder="1" applyAlignment="1">
      <alignment horizontal="center"/>
    </xf>
    <xf numFmtId="2" fontId="5" fillId="10" borderId="2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5" fillId="9" borderId="28" xfId="0" applyFont="1" applyFill="1" applyBorder="1" applyAlignment="1">
      <alignment horizontal="left" vertical="center"/>
    </xf>
    <xf numFmtId="0" fontId="19" fillId="9" borderId="13" xfId="0" applyFont="1" applyFill="1" applyBorder="1" applyAlignment="1">
      <alignment horizontal="center" vertical="center" wrapText="1"/>
    </xf>
    <xf numFmtId="2" fontId="5" fillId="9" borderId="13" xfId="0" applyNumberFormat="1" applyFont="1" applyFill="1" applyBorder="1" applyAlignment="1">
      <alignment horizontal="center" vertical="center"/>
    </xf>
    <xf numFmtId="2" fontId="7" fillId="9" borderId="13" xfId="0" applyNumberFormat="1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1" fontId="5" fillId="9" borderId="13" xfId="0" applyNumberFormat="1" applyFont="1" applyFill="1" applyBorder="1" applyAlignment="1">
      <alignment horizontal="center" vertical="center" wrapText="1"/>
    </xf>
    <xf numFmtId="2" fontId="5" fillId="9" borderId="13" xfId="0" applyNumberFormat="1" applyFont="1" applyFill="1" applyBorder="1" applyAlignment="1">
      <alignment horizontal="center" vertical="center" wrapText="1"/>
    </xf>
    <xf numFmtId="2" fontId="5" fillId="9" borderId="21" xfId="0" applyNumberFormat="1" applyFont="1" applyFill="1" applyBorder="1" applyAlignment="1">
      <alignment horizontal="center" vertical="center"/>
    </xf>
    <xf numFmtId="1" fontId="19" fillId="9" borderId="13" xfId="0" applyNumberFormat="1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/>
    </xf>
    <xf numFmtId="1" fontId="5" fillId="9" borderId="21" xfId="0" applyNumberFormat="1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20" fillId="9" borderId="39" xfId="0" applyFont="1" applyFill="1" applyBorder="1" applyAlignment="1"/>
    <xf numFmtId="0" fontId="5" fillId="9" borderId="39" xfId="0" applyFont="1" applyFill="1" applyBorder="1" applyAlignment="1">
      <alignment horizontal="center" vertical="center"/>
    </xf>
    <xf numFmtId="0" fontId="21" fillId="9" borderId="39" xfId="0" applyFont="1" applyFill="1" applyBorder="1" applyAlignment="1">
      <alignment horizontal="left"/>
    </xf>
    <xf numFmtId="1" fontId="5" fillId="9" borderId="39" xfId="0" applyNumberFormat="1" applyFont="1" applyFill="1" applyBorder="1" applyAlignment="1">
      <alignment horizontal="center"/>
    </xf>
    <xf numFmtId="0" fontId="5" fillId="9" borderId="39" xfId="0" applyFont="1" applyFill="1" applyBorder="1" applyAlignment="1">
      <alignment horizontal="center"/>
    </xf>
    <xf numFmtId="2" fontId="5" fillId="9" borderId="39" xfId="0" applyNumberFormat="1" applyFont="1" applyFill="1" applyBorder="1" applyAlignment="1">
      <alignment horizontal="center"/>
    </xf>
    <xf numFmtId="2" fontId="5" fillId="9" borderId="40" xfId="0" applyNumberFormat="1" applyFont="1" applyFill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7" fillId="2" borderId="23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/>
    </xf>
    <xf numFmtId="1" fontId="5" fillId="2" borderId="26" xfId="0" applyNumberFormat="1" applyFont="1" applyFill="1" applyBorder="1" applyAlignment="1">
      <alignment horizontal="center"/>
    </xf>
    <xf numFmtId="2" fontId="5" fillId="2" borderId="26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12" fillId="9" borderId="13" xfId="0" applyFont="1" applyFill="1" applyBorder="1" applyAlignment="1"/>
    <xf numFmtId="0" fontId="5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1" fontId="5" fillId="2" borderId="22" xfId="0" applyNumberFormat="1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2" fillId="10" borderId="13" xfId="0" applyFont="1" applyFill="1" applyBorder="1" applyAlignment="1"/>
    <xf numFmtId="0" fontId="16" fillId="10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5" fillId="0" borderId="0" xfId="0" applyFont="1" applyBorder="1" applyAlignment="1"/>
    <xf numFmtId="0" fontId="9" fillId="12" borderId="5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41" xfId="0" applyFont="1" applyFill="1" applyBorder="1" applyAlignment="1">
      <alignment horizontal="center" vertical="top" wrapText="1"/>
    </xf>
    <xf numFmtId="0" fontId="9" fillId="12" borderId="15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center" vertical="top" wrapText="1"/>
    </xf>
    <xf numFmtId="0" fontId="9" fillId="7" borderId="14" xfId="0" applyFont="1" applyFill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 vertical="top" wrapText="1"/>
    </xf>
    <xf numFmtId="0" fontId="9" fillId="5" borderId="13" xfId="0" applyFont="1" applyFill="1" applyBorder="1" applyAlignment="1">
      <alignment horizontal="center" vertical="top" wrapText="1"/>
    </xf>
    <xf numFmtId="0" fontId="9" fillId="5" borderId="21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9" fillId="8" borderId="5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horizontal="center" vertical="top" wrapText="1"/>
    </xf>
    <xf numFmtId="0" fontId="9" fillId="8" borderId="5" xfId="0" applyFont="1" applyFill="1" applyBorder="1" applyAlignment="1">
      <alignment horizontal="center" vertical="top"/>
    </xf>
    <xf numFmtId="0" fontId="9" fillId="0" borderId="22" xfId="0" applyFont="1" applyBorder="1" applyAlignment="1">
      <alignment horizontal="left" wrapText="1"/>
    </xf>
    <xf numFmtId="0" fontId="9" fillId="2" borderId="23" xfId="0" applyFont="1" applyFill="1" applyBorder="1" applyAlignment="1">
      <alignment horizontal="center" wrapText="1"/>
    </xf>
    <xf numFmtId="1" fontId="9" fillId="2" borderId="23" xfId="0" applyNumberFormat="1" applyFont="1" applyFill="1" applyBorder="1" applyAlignment="1">
      <alignment horizontal="center" wrapText="1"/>
    </xf>
    <xf numFmtId="1" fontId="9" fillId="0" borderId="42" xfId="0" applyNumberFormat="1" applyFont="1" applyFill="1" applyBorder="1" applyAlignment="1">
      <alignment horizontal="center"/>
    </xf>
    <xf numFmtId="1" fontId="9" fillId="2" borderId="43" xfId="0" applyNumberFormat="1" applyFont="1" applyFill="1" applyBorder="1" applyAlignment="1">
      <alignment horizontal="center" wrapText="1"/>
    </xf>
    <xf numFmtId="2" fontId="9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2" fontId="9" fillId="0" borderId="43" xfId="0" applyNumberFormat="1" applyFont="1" applyBorder="1" applyAlignment="1">
      <alignment horizontal="center"/>
    </xf>
    <xf numFmtId="2" fontId="9" fillId="0" borderId="44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horizontal="left" wrapText="1"/>
    </xf>
    <xf numFmtId="1" fontId="9" fillId="0" borderId="43" xfId="0" applyNumberFormat="1" applyFont="1" applyBorder="1" applyAlignment="1">
      <alignment horizontal="center"/>
    </xf>
    <xf numFmtId="0" fontId="9" fillId="0" borderId="26" xfId="0" applyFont="1" applyBorder="1" applyAlignment="1">
      <alignment horizontal="left" wrapText="1"/>
    </xf>
    <xf numFmtId="0" fontId="9" fillId="0" borderId="26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45" xfId="0" applyNumberFormat="1" applyFont="1" applyBorder="1" applyAlignment="1">
      <alignment horizontal="center"/>
    </xf>
    <xf numFmtId="1" fontId="9" fillId="2" borderId="26" xfId="0" applyNumberFormat="1" applyFont="1" applyFill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2" fontId="9" fillId="0" borderId="45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1" fontId="9" fillId="9" borderId="3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2" fontId="9" fillId="9" borderId="5" xfId="0" applyNumberFormat="1" applyFont="1" applyFill="1" applyBorder="1" applyAlignment="1">
      <alignment horizontal="center" vertical="center"/>
    </xf>
    <xf numFmtId="2" fontId="9" fillId="9" borderId="3" xfId="0" applyNumberFormat="1" applyFont="1" applyFill="1" applyBorder="1" applyAlignment="1">
      <alignment horizontal="center" vertical="center"/>
    </xf>
    <xf numFmtId="1" fontId="9" fillId="9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9" fillId="0" borderId="42" xfId="0" applyNumberFormat="1" applyFont="1" applyBorder="1" applyAlignment="1">
      <alignment horizontal="center"/>
    </xf>
    <xf numFmtId="166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1" fontId="9" fillId="9" borderId="2" xfId="0" applyNumberFormat="1" applyFont="1" applyFill="1" applyBorder="1" applyAlignment="1">
      <alignment horizontal="center" vertical="center"/>
    </xf>
    <xf numFmtId="1" fontId="9" fillId="2" borderId="23" xfId="0" applyNumberFormat="1" applyFont="1" applyFill="1" applyBorder="1" applyAlignment="1">
      <alignment horizontal="center"/>
    </xf>
    <xf numFmtId="1" fontId="9" fillId="2" borderId="43" xfId="0" applyNumberFormat="1" applyFont="1" applyFill="1" applyBorder="1" applyAlignment="1">
      <alignment horizontal="center"/>
    </xf>
    <xf numFmtId="2" fontId="9" fillId="2" borderId="23" xfId="0" applyNumberFormat="1" applyFont="1" applyFill="1" applyBorder="1" applyAlignment="1">
      <alignment horizontal="center"/>
    </xf>
    <xf numFmtId="2" fontId="9" fillId="2" borderId="46" xfId="0" applyNumberFormat="1" applyFont="1" applyFill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0" fontId="9" fillId="9" borderId="41" xfId="0" applyFont="1" applyFill="1" applyBorder="1" applyAlignment="1">
      <alignment horizontal="center" vertical="center"/>
    </xf>
    <xf numFmtId="1" fontId="9" fillId="9" borderId="41" xfId="0" applyNumberFormat="1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2" fontId="9" fillId="9" borderId="4" xfId="0" applyNumberFormat="1" applyFont="1" applyFill="1" applyBorder="1" applyAlignment="1">
      <alignment horizontal="center" vertical="center"/>
    </xf>
    <xf numFmtId="2" fontId="9" fillId="9" borderId="41" xfId="0" applyNumberFormat="1" applyFont="1" applyFill="1" applyBorder="1" applyAlignment="1">
      <alignment horizontal="center" vertical="center"/>
    </xf>
    <xf numFmtId="1" fontId="9" fillId="13" borderId="3" xfId="0" applyNumberFormat="1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2" fontId="9" fillId="13" borderId="3" xfId="0" applyNumberFormat="1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/>
    </xf>
    <xf numFmtId="1" fontId="9" fillId="9" borderId="13" xfId="0" applyNumberFormat="1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/>
    </xf>
    <xf numFmtId="2" fontId="9" fillId="9" borderId="5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2" fontId="9" fillId="9" borderId="13" xfId="0" applyNumberFormat="1" applyFont="1" applyFill="1" applyBorder="1" applyAlignment="1">
      <alignment horizontal="center"/>
    </xf>
    <xf numFmtId="1" fontId="9" fillId="9" borderId="5" xfId="0" applyNumberFormat="1" applyFont="1" applyFill="1" applyBorder="1" applyAlignment="1">
      <alignment horizontal="center"/>
    </xf>
    <xf numFmtId="0" fontId="9" fillId="0" borderId="48" xfId="0" applyFont="1" applyBorder="1" applyAlignment="1">
      <alignment horizontal="left" wrapText="1"/>
    </xf>
    <xf numFmtId="0" fontId="9" fillId="0" borderId="49" xfId="0" applyFont="1" applyBorder="1" applyAlignment="1">
      <alignment horizontal="left" wrapText="1"/>
    </xf>
    <xf numFmtId="0" fontId="9" fillId="0" borderId="2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1" fontId="9" fillId="9" borderId="13" xfId="0" applyNumberFormat="1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2" fontId="9" fillId="9" borderId="13" xfId="0" applyNumberFormat="1" applyFont="1" applyFill="1" applyBorder="1" applyAlignment="1">
      <alignment horizontal="center" vertical="center"/>
    </xf>
    <xf numFmtId="0" fontId="9" fillId="0" borderId="50" xfId="0" applyFont="1" applyBorder="1" applyAlignment="1">
      <alignment horizontal="left" wrapText="1"/>
    </xf>
    <xf numFmtId="0" fontId="9" fillId="0" borderId="29" xfId="0" applyFont="1" applyBorder="1" applyAlignment="1">
      <alignment horizontal="center" wrapText="1"/>
    </xf>
    <xf numFmtId="1" fontId="9" fillId="9" borderId="21" xfId="0" applyNumberFormat="1" applyFont="1" applyFill="1" applyBorder="1" applyAlignment="1">
      <alignment horizontal="center" vertical="center"/>
    </xf>
    <xf numFmtId="1" fontId="9" fillId="13" borderId="5" xfId="0" applyNumberFormat="1" applyFont="1" applyFill="1" applyBorder="1" applyAlignment="1">
      <alignment horizontal="center" vertical="center"/>
    </xf>
    <xf numFmtId="1" fontId="9" fillId="13" borderId="1" xfId="0" applyNumberFormat="1" applyFont="1" applyFill="1" applyBorder="1" applyAlignment="1">
      <alignment horizontal="center" vertical="center"/>
    </xf>
    <xf numFmtId="2" fontId="9" fillId="13" borderId="5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1" fontId="9" fillId="2" borderId="46" xfId="0" applyNumberFormat="1" applyFont="1" applyFill="1" applyBorder="1" applyAlignment="1">
      <alignment horizontal="center"/>
    </xf>
    <xf numFmtId="1" fontId="9" fillId="0" borderId="46" xfId="0" applyNumberFormat="1" applyFont="1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  <xf numFmtId="0" fontId="9" fillId="13" borderId="38" xfId="0" applyFont="1" applyFill="1" applyBorder="1" applyAlignment="1">
      <alignment horizontal="center" vertical="center"/>
    </xf>
    <xf numFmtId="2" fontId="9" fillId="13" borderId="11" xfId="0" applyNumberFormat="1" applyFont="1" applyFill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1" fontId="9" fillId="13" borderId="14" xfId="0" applyNumberFormat="1" applyFont="1" applyFill="1" applyBorder="1" applyAlignment="1">
      <alignment horizontal="center" vertical="center"/>
    </xf>
    <xf numFmtId="2" fontId="9" fillId="13" borderId="12" xfId="0" applyNumberFormat="1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1" fontId="9" fillId="14" borderId="5" xfId="0" applyNumberFormat="1" applyFont="1" applyFill="1" applyBorder="1" applyAlignment="1">
      <alignment horizontal="center" vertical="center"/>
    </xf>
    <xf numFmtId="2" fontId="9" fillId="14" borderId="5" xfId="0" applyNumberFormat="1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Alignment="1"/>
    <xf numFmtId="164" fontId="5" fillId="0" borderId="23" xfId="0" applyNumberFormat="1" applyFont="1" applyBorder="1" applyAlignment="1">
      <alignment horizontal="center"/>
    </xf>
    <xf numFmtId="166" fontId="5" fillId="2" borderId="23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1" fontId="9" fillId="0" borderId="46" xfId="0" applyNumberFormat="1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/>
    </xf>
    <xf numFmtId="1" fontId="9" fillId="2" borderId="46" xfId="0" applyNumberFormat="1" applyFont="1" applyFill="1" applyBorder="1" applyAlignment="1">
      <alignment horizontal="center" wrapText="1"/>
    </xf>
    <xf numFmtId="2" fontId="9" fillId="2" borderId="46" xfId="0" applyNumberFormat="1" applyFont="1" applyFill="1" applyBorder="1" applyAlignment="1">
      <alignment horizontal="center" wrapText="1"/>
    </xf>
    <xf numFmtId="2" fontId="9" fillId="0" borderId="46" xfId="0" applyNumberFormat="1" applyFont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2" fontId="9" fillId="0" borderId="53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2" fontId="9" fillId="0" borderId="51" xfId="0" applyNumberFormat="1" applyFont="1" applyBorder="1" applyAlignment="1">
      <alignment horizontal="center"/>
    </xf>
    <xf numFmtId="2" fontId="9" fillId="0" borderId="54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1" fontId="4" fillId="2" borderId="23" xfId="0" applyNumberFormat="1" applyFont="1" applyFill="1" applyBorder="1" applyAlignment="1">
      <alignment horizontal="left"/>
    </xf>
    <xf numFmtId="0" fontId="4" fillId="9" borderId="13" xfId="0" applyFont="1" applyFill="1" applyBorder="1" applyAlignment="1">
      <alignment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left" vertical="center" wrapText="1"/>
    </xf>
    <xf numFmtId="1" fontId="4" fillId="9" borderId="13" xfId="0" applyNumberFormat="1" applyFont="1" applyFill="1" applyBorder="1" applyAlignment="1">
      <alignment horizontal="center" vertical="center" wrapText="1"/>
    </xf>
    <xf numFmtId="2" fontId="4" fillId="9" borderId="1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9" borderId="13" xfId="0" applyFont="1" applyFill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left" vertical="center"/>
    </xf>
    <xf numFmtId="1" fontId="4" fillId="9" borderId="13" xfId="0" applyNumberFormat="1" applyFont="1" applyFill="1" applyBorder="1" applyAlignment="1">
      <alignment horizontal="center" vertical="center"/>
    </xf>
    <xf numFmtId="2" fontId="4" fillId="9" borderId="13" xfId="0" applyNumberFormat="1" applyFont="1" applyFill="1" applyBorder="1" applyAlignment="1">
      <alignment horizontal="center" vertical="center"/>
    </xf>
    <xf numFmtId="2" fontId="4" fillId="9" borderId="21" xfId="0" applyNumberFormat="1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vertical="center"/>
    </xf>
    <xf numFmtId="2" fontId="4" fillId="9" borderId="14" xfId="0" applyNumberFormat="1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left" vertical="center" wrapText="1"/>
    </xf>
    <xf numFmtId="2" fontId="4" fillId="9" borderId="21" xfId="0" applyNumberFormat="1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1" fontId="9" fillId="2" borderId="22" xfId="0" applyNumberFormat="1" applyFont="1" applyFill="1" applyBorder="1" applyAlignment="1">
      <alignment horizontal="center" wrapText="1"/>
    </xf>
    <xf numFmtId="2" fontId="9" fillId="2" borderId="22" xfId="0" applyNumberFormat="1" applyFont="1" applyFill="1" applyBorder="1" applyAlignment="1">
      <alignment horizontal="center" wrapText="1"/>
    </xf>
    <xf numFmtId="2" fontId="5" fillId="9" borderId="58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 vertical="top" wrapText="1"/>
    </xf>
    <xf numFmtId="2" fontId="9" fillId="0" borderId="52" xfId="0" applyNumberFormat="1" applyFont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1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0" fillId="0" borderId="0" xfId="0" applyFont="1"/>
    <xf numFmtId="0" fontId="5" fillId="9" borderId="23" xfId="0" applyFont="1" applyFill="1" applyBorder="1" applyAlignment="1">
      <alignment horizontal="left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1" fontId="7" fillId="0" borderId="23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/>
    </xf>
    <xf numFmtId="0" fontId="5" fillId="9" borderId="26" xfId="0" applyFont="1" applyFill="1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25" fillId="0" borderId="0" xfId="0" applyFont="1"/>
    <xf numFmtId="0" fontId="4" fillId="0" borderId="23" xfId="0" applyFont="1" applyFill="1" applyBorder="1" applyAlignment="1">
      <alignment horizontal="left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1" fontId="6" fillId="2" borderId="23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9" fillId="2" borderId="46" xfId="0" applyFon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" fontId="9" fillId="2" borderId="22" xfId="0" applyNumberFormat="1" applyFont="1" applyFill="1" applyBorder="1" applyAlignment="1">
      <alignment horizontal="center"/>
    </xf>
    <xf numFmtId="1" fontId="9" fillId="2" borderId="39" xfId="0" applyNumberFormat="1" applyFont="1" applyFill="1" applyBorder="1" applyAlignment="1">
      <alignment horizontal="center"/>
    </xf>
    <xf numFmtId="2" fontId="9" fillId="2" borderId="39" xfId="0" applyNumberFormat="1" applyFont="1" applyFill="1" applyBorder="1" applyAlignment="1">
      <alignment horizontal="center"/>
    </xf>
    <xf numFmtId="1" fontId="9" fillId="2" borderId="30" xfId="0" applyNumberFormat="1" applyFont="1" applyFill="1" applyBorder="1" applyAlignment="1">
      <alignment horizontal="center"/>
    </xf>
    <xf numFmtId="1" fontId="9" fillId="2" borderId="52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0" fontId="5" fillId="0" borderId="59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8" fillId="0" borderId="26" xfId="0" applyFont="1" applyBorder="1" applyAlignment="1">
      <alignment horizontal="center"/>
    </xf>
    <xf numFmtId="0" fontId="5" fillId="2" borderId="59" xfId="0" applyFont="1" applyFill="1" applyBorder="1" applyAlignment="1">
      <alignment horizontal="left" vertical="center"/>
    </xf>
    <xf numFmtId="0" fontId="5" fillId="11" borderId="23" xfId="0" applyFont="1" applyFill="1" applyBorder="1" applyAlignment="1">
      <alignment horizontal="left" vertical="center"/>
    </xf>
    <xf numFmtId="0" fontId="9" fillId="9" borderId="13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vertical="top" wrapText="1"/>
    </xf>
    <xf numFmtId="0" fontId="9" fillId="9" borderId="3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/>
    </xf>
    <xf numFmtId="0" fontId="9" fillId="9" borderId="28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wrapText="1"/>
    </xf>
    <xf numFmtId="164" fontId="7" fillId="2" borderId="23" xfId="0" applyNumberFormat="1" applyFont="1" applyFill="1" applyBorder="1" applyAlignment="1">
      <alignment horizontal="center" vertical="center"/>
    </xf>
    <xf numFmtId="2" fontId="7" fillId="2" borderId="44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/>
    </xf>
    <xf numFmtId="2" fontId="7" fillId="2" borderId="61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1" fontId="7" fillId="2" borderId="23" xfId="0" applyNumberFormat="1" applyFont="1" applyFill="1" applyBorder="1" applyAlignment="1" applyProtection="1">
      <alignment horizontal="center" vertical="center"/>
      <protection locked="0"/>
    </xf>
    <xf numFmtId="2" fontId="7" fillId="2" borderId="23" xfId="0" applyNumberFormat="1" applyFont="1" applyFill="1" applyBorder="1" applyAlignment="1" applyProtection="1">
      <alignment horizontal="center" vertical="center"/>
      <protection locked="0"/>
    </xf>
    <xf numFmtId="2" fontId="7" fillId="11" borderId="23" xfId="0" applyNumberFormat="1" applyFont="1" applyFill="1" applyBorder="1" applyAlignment="1" applyProtection="1">
      <alignment horizontal="center" vertical="center"/>
      <protection locked="0"/>
    </xf>
    <xf numFmtId="1" fontId="7" fillId="11" borderId="23" xfId="0" applyNumberFormat="1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1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2" fontId="7" fillId="2" borderId="23" xfId="0" applyNumberFormat="1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2" fontId="7" fillId="2" borderId="23" xfId="0" quotePrefix="1" applyNumberFormat="1" applyFon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/>
    </xf>
    <xf numFmtId="2" fontId="7" fillId="2" borderId="23" xfId="2" applyNumberFormat="1" applyFont="1" applyFill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1" fontId="5" fillId="0" borderId="29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2" fontId="0" fillId="2" borderId="23" xfId="0" applyNumberFormat="1" applyFill="1" applyBorder="1" applyAlignment="1">
      <alignment horizontal="center"/>
    </xf>
    <xf numFmtId="0" fontId="5" fillId="15" borderId="23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2" fontId="19" fillId="0" borderId="23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5" fillId="9" borderId="23" xfId="1" applyFont="1" applyFill="1" applyBorder="1" applyAlignment="1">
      <alignment horizontal="left" vertical="center"/>
    </xf>
    <xf numFmtId="0" fontId="5" fillId="9" borderId="23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left" vertical="center" wrapText="1"/>
    </xf>
    <xf numFmtId="1" fontId="5" fillId="0" borderId="23" xfId="0" applyNumberFormat="1" applyFont="1" applyFill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2" borderId="23" xfId="1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2" fontId="8" fillId="0" borderId="23" xfId="0" applyNumberFormat="1" applyFont="1" applyBorder="1" applyAlignment="1">
      <alignment horizontal="left" vertical="center"/>
    </xf>
    <xf numFmtId="2" fontId="7" fillId="0" borderId="23" xfId="0" applyNumberFormat="1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9" fillId="11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/>
    </xf>
    <xf numFmtId="0" fontId="19" fillId="0" borderId="23" xfId="0" applyFont="1" applyBorder="1" applyAlignment="1" applyProtection="1">
      <alignment horizontal="center" vertical="center"/>
      <protection locked="0"/>
    </xf>
    <xf numFmtId="164" fontId="5" fillId="2" borderId="23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2" fontId="7" fillId="2" borderId="23" xfId="0" applyNumberFormat="1" applyFont="1" applyFill="1" applyBorder="1" applyAlignment="1">
      <alignment horizontal="left" vertical="center"/>
    </xf>
    <xf numFmtId="1" fontId="7" fillId="2" borderId="23" xfId="0" applyNumberFormat="1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5" fillId="6" borderId="11" xfId="0" applyNumberFormat="1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58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1" fontId="5" fillId="9" borderId="25" xfId="0" applyNumberFormat="1" applyFont="1" applyFill="1" applyBorder="1" applyAlignment="1">
      <alignment horizontal="center"/>
    </xf>
    <xf numFmtId="1" fontId="5" fillId="9" borderId="42" xfId="0" applyNumberFormat="1" applyFont="1" applyFill="1" applyBorder="1" applyAlignment="1">
      <alignment horizontal="center"/>
    </xf>
    <xf numFmtId="1" fontId="5" fillId="9" borderId="43" xfId="0" applyNumberFormat="1" applyFont="1" applyFill="1" applyBorder="1" applyAlignment="1">
      <alignment horizontal="center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28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28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9" fillId="12" borderId="4" xfId="0" applyFont="1" applyFill="1" applyBorder="1" applyAlignment="1">
      <alignment horizontal="left" vertical="top" wrapText="1"/>
    </xf>
    <xf numFmtId="0" fontId="9" fillId="12" borderId="11" xfId="0" applyFont="1" applyFill="1" applyBorder="1" applyAlignment="1">
      <alignment horizontal="left" vertical="top" wrapText="1"/>
    </xf>
    <xf numFmtId="0" fontId="9" fillId="12" borderId="4" xfId="0" applyFont="1" applyFill="1" applyBorder="1" applyAlignment="1">
      <alignment horizontal="center" vertical="top" wrapText="1"/>
    </xf>
    <xf numFmtId="0" fontId="9" fillId="12" borderId="11" xfId="0" applyFont="1" applyFill="1" applyBorder="1" applyAlignment="1">
      <alignment horizontal="center" vertical="top" wrapText="1"/>
    </xf>
    <xf numFmtId="2" fontId="9" fillId="12" borderId="4" xfId="0" applyNumberFormat="1" applyFont="1" applyFill="1" applyBorder="1" applyAlignment="1">
      <alignment horizontal="center" vertical="top" wrapText="1"/>
    </xf>
    <xf numFmtId="2" fontId="9" fillId="12" borderId="11" xfId="0" applyNumberFormat="1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3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8" borderId="3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/>
    </xf>
    <xf numFmtId="0" fontId="9" fillId="9" borderId="28" xfId="0" applyFont="1" applyFill="1" applyBorder="1" applyAlignment="1">
      <alignment horizontal="center"/>
    </xf>
    <xf numFmtId="0" fontId="9" fillId="9" borderId="28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/>
    </xf>
    <xf numFmtId="0" fontId="9" fillId="14" borderId="28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40"/>
  <sheetViews>
    <sheetView tabSelected="1" workbookViewId="0">
      <selection activeCell="A3" sqref="A3:A4"/>
    </sheetView>
  </sheetViews>
  <sheetFormatPr defaultRowHeight="15.75"/>
  <cols>
    <col min="1" max="1" width="15.85546875" style="2" customWidth="1"/>
    <col min="2" max="2" width="13" style="1" customWidth="1"/>
    <col min="3" max="3" width="13.5703125" style="2" customWidth="1"/>
    <col min="4" max="4" width="18.7109375" style="435" customWidth="1"/>
    <col min="5" max="5" width="6.7109375" style="1" customWidth="1"/>
    <col min="6" max="6" width="19.42578125" style="2" customWidth="1"/>
    <col min="7" max="8" width="11.85546875" style="1" customWidth="1"/>
    <col min="9" max="9" width="15" style="1" customWidth="1"/>
    <col min="10" max="10" width="14.140625" style="1" customWidth="1"/>
    <col min="11" max="11" width="14" style="1" customWidth="1"/>
    <col min="12" max="12" width="13.7109375" style="1" customWidth="1"/>
    <col min="13" max="13" width="13.42578125" style="1" customWidth="1"/>
    <col min="14" max="14" width="13.85546875" style="1" customWidth="1"/>
    <col min="15" max="15" width="14" style="1" customWidth="1"/>
    <col min="16" max="17" width="13.42578125" style="1" customWidth="1"/>
    <col min="18" max="18" width="12.7109375" style="1" customWidth="1"/>
    <col min="19" max="19" width="15.42578125" style="1" customWidth="1"/>
    <col min="20" max="20" width="12.85546875" style="1" customWidth="1"/>
    <col min="21" max="21" width="13.42578125" style="1" customWidth="1"/>
    <col min="22" max="23" width="13.140625" style="1" customWidth="1"/>
    <col min="24" max="24" width="13.85546875" style="1" customWidth="1"/>
    <col min="25" max="25" width="14.7109375" style="1" customWidth="1"/>
    <col min="26" max="26" width="12.5703125" style="1" customWidth="1"/>
    <col min="27" max="27" width="11.85546875" style="1" customWidth="1"/>
    <col min="28" max="28" width="11.7109375" style="1" customWidth="1"/>
    <col min="29" max="29" width="12.85546875" style="1" customWidth="1"/>
    <col min="30" max="30" width="13.42578125" style="1" customWidth="1"/>
    <col min="31" max="31" width="12.42578125" style="1" customWidth="1"/>
    <col min="32" max="32" width="14.28515625" style="1" customWidth="1"/>
    <col min="33" max="33" width="12.5703125" style="1" customWidth="1"/>
    <col min="34" max="34" width="12.28515625" style="1" customWidth="1"/>
    <col min="35" max="35" width="13.5703125" style="1" customWidth="1"/>
    <col min="36" max="37" width="9.140625" style="1" customWidth="1"/>
    <col min="38" max="38" width="11.85546875" style="1" customWidth="1"/>
    <col min="39" max="39" width="9.140625" style="1" customWidth="1"/>
    <col min="40" max="40" width="11.85546875" style="1" customWidth="1"/>
    <col min="41" max="41" width="9.140625" style="1" customWidth="1"/>
    <col min="42" max="42" width="12.42578125" style="1" customWidth="1"/>
    <col min="43" max="43" width="9.140625" style="1" customWidth="1"/>
    <col min="44" max="44" width="11.28515625" style="1" customWidth="1"/>
    <col min="45" max="45" width="9.140625" style="1" customWidth="1"/>
    <col min="46" max="47" width="9.28515625" style="1" customWidth="1"/>
    <col min="48" max="48" width="9.5703125" style="1" customWidth="1"/>
    <col min="49" max="49" width="9.28515625" style="1" customWidth="1"/>
    <col min="50" max="50" width="12.28515625" style="1" customWidth="1"/>
    <col min="51" max="51" width="16.28515625" style="1" customWidth="1"/>
    <col min="52" max="52" width="15.28515625" style="1" customWidth="1"/>
    <col min="53" max="53" width="14.5703125" style="1" customWidth="1"/>
    <col min="54" max="54" width="11.42578125" style="1" customWidth="1"/>
    <col min="55" max="55" width="10" style="1" customWidth="1"/>
    <col min="56" max="56" width="12.7109375" style="1" customWidth="1"/>
    <col min="57" max="16384" width="9.140625" style="1"/>
  </cols>
  <sheetData>
    <row r="1" spans="1:56" ht="24" customHeight="1" thickBot="1">
      <c r="A1" s="487" t="s">
        <v>1507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9"/>
    </row>
    <row r="2" spans="1:56" ht="22.5" customHeight="1" thickBot="1">
      <c r="A2" s="698" t="s">
        <v>0</v>
      </c>
      <c r="B2" s="698"/>
      <c r="C2" s="698"/>
      <c r="D2" s="698"/>
      <c r="E2" s="698"/>
    </row>
    <row r="3" spans="1:56" s="6" customFormat="1" ht="67.5" customHeight="1" thickBot="1">
      <c r="A3" s="649" t="s">
        <v>1</v>
      </c>
      <c r="B3" s="649" t="s">
        <v>2</v>
      </c>
      <c r="C3" s="649" t="s">
        <v>3</v>
      </c>
      <c r="D3" s="649" t="s">
        <v>4</v>
      </c>
      <c r="E3" s="649" t="s">
        <v>5</v>
      </c>
      <c r="F3" s="649" t="s">
        <v>6</v>
      </c>
      <c r="G3" s="649" t="s">
        <v>7</v>
      </c>
      <c r="H3" s="649" t="s">
        <v>8</v>
      </c>
      <c r="I3" s="682" t="s">
        <v>9</v>
      </c>
      <c r="J3" s="683"/>
      <c r="K3" s="684"/>
      <c r="L3" s="682" t="s">
        <v>10</v>
      </c>
      <c r="M3" s="683"/>
      <c r="N3" s="684"/>
      <c r="O3" s="682" t="s">
        <v>11</v>
      </c>
      <c r="P3" s="683"/>
      <c r="Q3" s="683"/>
      <c r="R3" s="684"/>
      <c r="S3" s="3" t="s">
        <v>12</v>
      </c>
      <c r="T3" s="651" t="s">
        <v>13</v>
      </c>
      <c r="U3" s="652"/>
      <c r="V3" s="652"/>
      <c r="W3" s="653"/>
      <c r="X3" s="656" t="s">
        <v>14</v>
      </c>
      <c r="Y3" s="656" t="s">
        <v>15</v>
      </c>
      <c r="Z3" s="672" t="s">
        <v>16</v>
      </c>
      <c r="AA3" s="4" t="s">
        <v>17</v>
      </c>
      <c r="AB3" s="674" t="s">
        <v>18</v>
      </c>
      <c r="AC3" s="676" t="s">
        <v>19</v>
      </c>
      <c r="AD3" s="672" t="s">
        <v>20</v>
      </c>
      <c r="AE3" s="658" t="s">
        <v>21</v>
      </c>
      <c r="AF3" s="660" t="s">
        <v>22</v>
      </c>
      <c r="AG3" s="678" t="s">
        <v>23</v>
      </c>
      <c r="AH3" s="680" t="s">
        <v>24</v>
      </c>
      <c r="AI3" s="658" t="s">
        <v>25</v>
      </c>
      <c r="AJ3" s="640" t="s">
        <v>26</v>
      </c>
      <c r="AK3" s="641"/>
      <c r="AL3" s="640" t="s">
        <v>27</v>
      </c>
      <c r="AM3" s="641"/>
      <c r="AN3" s="640" t="s">
        <v>28</v>
      </c>
      <c r="AO3" s="641"/>
      <c r="AP3" s="640" t="s">
        <v>29</v>
      </c>
      <c r="AQ3" s="641"/>
      <c r="AR3" s="640" t="s">
        <v>30</v>
      </c>
      <c r="AS3" s="641"/>
      <c r="AT3" s="651" t="s">
        <v>31</v>
      </c>
      <c r="AU3" s="652"/>
      <c r="AV3" s="652"/>
      <c r="AW3" s="652"/>
      <c r="AX3" s="653"/>
      <c r="AY3" s="5" t="s">
        <v>32</v>
      </c>
      <c r="AZ3" s="556" t="s">
        <v>33</v>
      </c>
      <c r="BA3" s="556" t="s">
        <v>34</v>
      </c>
      <c r="BB3" s="654" t="s">
        <v>35</v>
      </c>
      <c r="BC3" s="655"/>
      <c r="BD3" s="554" t="s">
        <v>36</v>
      </c>
    </row>
    <row r="4" spans="1:56" s="6" customFormat="1" ht="89.25" customHeight="1" thickBot="1">
      <c r="A4" s="650"/>
      <c r="B4" s="650"/>
      <c r="C4" s="650"/>
      <c r="D4" s="650"/>
      <c r="E4" s="650"/>
      <c r="F4" s="650"/>
      <c r="G4" s="650"/>
      <c r="H4" s="650"/>
      <c r="I4" s="7" t="s">
        <v>37</v>
      </c>
      <c r="J4" s="8" t="s">
        <v>38</v>
      </c>
      <c r="K4" s="9" t="s">
        <v>39</v>
      </c>
      <c r="L4" s="7" t="s">
        <v>1404</v>
      </c>
      <c r="M4" s="8" t="s">
        <v>38</v>
      </c>
      <c r="N4" s="9" t="s">
        <v>39</v>
      </c>
      <c r="O4" s="7" t="s">
        <v>1405</v>
      </c>
      <c r="P4" s="8" t="s">
        <v>40</v>
      </c>
      <c r="Q4" s="8" t="s">
        <v>41</v>
      </c>
      <c r="R4" s="9" t="s">
        <v>42</v>
      </c>
      <c r="S4" s="10" t="s">
        <v>43</v>
      </c>
      <c r="T4" s="555" t="s">
        <v>44</v>
      </c>
      <c r="U4" s="555" t="s">
        <v>45</v>
      </c>
      <c r="V4" s="555" t="s">
        <v>46</v>
      </c>
      <c r="W4" s="555" t="s">
        <v>47</v>
      </c>
      <c r="X4" s="657"/>
      <c r="Y4" s="657"/>
      <c r="Z4" s="673"/>
      <c r="AA4" s="11" t="s">
        <v>43</v>
      </c>
      <c r="AB4" s="675"/>
      <c r="AC4" s="677"/>
      <c r="AD4" s="673"/>
      <c r="AE4" s="659"/>
      <c r="AF4" s="661"/>
      <c r="AG4" s="679"/>
      <c r="AH4" s="681"/>
      <c r="AI4" s="659"/>
      <c r="AJ4" s="12" t="s">
        <v>48</v>
      </c>
      <c r="AK4" s="550" t="s">
        <v>49</v>
      </c>
      <c r="AL4" s="12" t="s">
        <v>48</v>
      </c>
      <c r="AM4" s="550" t="s">
        <v>49</v>
      </c>
      <c r="AN4" s="12" t="s">
        <v>48</v>
      </c>
      <c r="AO4" s="550" t="s">
        <v>49</v>
      </c>
      <c r="AP4" s="12" t="s">
        <v>48</v>
      </c>
      <c r="AQ4" s="13" t="s">
        <v>49</v>
      </c>
      <c r="AR4" s="12" t="s">
        <v>48</v>
      </c>
      <c r="AS4" s="550" t="s">
        <v>49</v>
      </c>
      <c r="AT4" s="551" t="s">
        <v>50</v>
      </c>
      <c r="AU4" s="552" t="s">
        <v>51</v>
      </c>
      <c r="AV4" s="552" t="s">
        <v>52</v>
      </c>
      <c r="AW4" s="552" t="s">
        <v>53</v>
      </c>
      <c r="AX4" s="553" t="s">
        <v>54</v>
      </c>
      <c r="AY4" s="14" t="s">
        <v>43</v>
      </c>
      <c r="AZ4" s="14" t="s">
        <v>43</v>
      </c>
      <c r="BA4" s="14" t="s">
        <v>43</v>
      </c>
      <c r="BB4" s="15" t="s">
        <v>48</v>
      </c>
      <c r="BC4" s="16" t="s">
        <v>55</v>
      </c>
      <c r="BD4" s="17" t="s">
        <v>43</v>
      </c>
    </row>
    <row r="5" spans="1:56" ht="16.5" customHeight="1">
      <c r="A5" s="110" t="s">
        <v>56</v>
      </c>
      <c r="B5" s="48" t="s">
        <v>213</v>
      </c>
      <c r="C5" s="47" t="s">
        <v>57</v>
      </c>
      <c r="D5" s="112" t="s">
        <v>198</v>
      </c>
      <c r="E5" s="19">
        <v>1</v>
      </c>
      <c r="F5" s="84" t="s">
        <v>199</v>
      </c>
      <c r="G5" s="89">
        <v>175</v>
      </c>
      <c r="H5" s="89">
        <v>1043</v>
      </c>
      <c r="I5" s="83">
        <v>189</v>
      </c>
      <c r="J5" s="83">
        <v>0</v>
      </c>
      <c r="K5" s="83">
        <v>139</v>
      </c>
      <c r="L5" s="83">
        <v>0</v>
      </c>
      <c r="M5" s="83">
        <v>0</v>
      </c>
      <c r="N5" s="83">
        <v>0</v>
      </c>
      <c r="O5" s="29">
        <f>I5+L5</f>
        <v>189</v>
      </c>
      <c r="P5" s="29">
        <f>M5+J5</f>
        <v>0</v>
      </c>
      <c r="Q5" s="29">
        <f>N5+K5</f>
        <v>139</v>
      </c>
      <c r="R5" s="29">
        <f>SUM(O5:Q5)</f>
        <v>328</v>
      </c>
      <c r="S5" s="53">
        <v>17.05</v>
      </c>
      <c r="T5" s="53">
        <v>0</v>
      </c>
      <c r="U5" s="53">
        <v>0</v>
      </c>
      <c r="V5" s="53">
        <v>189</v>
      </c>
      <c r="W5" s="53">
        <v>11.32</v>
      </c>
      <c r="X5" s="53">
        <v>0</v>
      </c>
      <c r="Y5" s="53">
        <v>10</v>
      </c>
      <c r="Z5" s="83">
        <v>9478</v>
      </c>
      <c r="AA5" s="83">
        <v>71.64</v>
      </c>
      <c r="AB5" s="26">
        <f t="shared" ref="AB5:AC6" si="0">Z5+R5</f>
        <v>9806</v>
      </c>
      <c r="AC5" s="69">
        <f t="shared" si="0"/>
        <v>88.69</v>
      </c>
      <c r="AD5" s="69">
        <v>150</v>
      </c>
      <c r="AE5" s="27">
        <f>AD5/G5*100</f>
        <v>85.714285714285708</v>
      </c>
      <c r="AF5" s="83"/>
      <c r="AG5" s="83"/>
      <c r="AH5" s="83"/>
      <c r="AI5" s="83"/>
      <c r="AJ5" s="83"/>
      <c r="AK5" s="83"/>
      <c r="AL5" s="83"/>
      <c r="AM5" s="83"/>
      <c r="AN5" s="83">
        <v>6</v>
      </c>
      <c r="AO5" s="83">
        <v>0.85</v>
      </c>
      <c r="AP5" s="83">
        <v>41</v>
      </c>
      <c r="AQ5" s="83">
        <v>3.46</v>
      </c>
      <c r="AR5" s="29">
        <f>AP5+AN5+AL5+AJ5</f>
        <v>47</v>
      </c>
      <c r="AS5" s="27">
        <f>AQ5+AO5+AM5+AK5</f>
        <v>4.3099999999999996</v>
      </c>
      <c r="AT5" s="69">
        <v>6.5</v>
      </c>
      <c r="AU5" s="69">
        <v>20.100000000000001</v>
      </c>
      <c r="AV5" s="71">
        <v>1.9</v>
      </c>
      <c r="AW5" s="69">
        <v>12.53</v>
      </c>
      <c r="AX5" s="27">
        <f>SUM(AT5+AU5+AV5+AW5)</f>
        <v>41.03</v>
      </c>
      <c r="AY5" s="39">
        <f t="shared" ref="AY5:AY6" si="1">AX5+AS5</f>
        <v>45.34</v>
      </c>
      <c r="AZ5" s="69">
        <v>12.35</v>
      </c>
      <c r="BA5" s="32">
        <f t="shared" ref="BA5:BA6" si="2">AZ5+AY5</f>
        <v>57.690000000000005</v>
      </c>
      <c r="BB5" s="74">
        <v>36</v>
      </c>
      <c r="BC5" s="27">
        <v>10.5</v>
      </c>
      <c r="BD5" s="305"/>
    </row>
    <row r="6" spans="1:56" s="33" customFormat="1" ht="16.5" customHeight="1" thickBot="1">
      <c r="A6" s="47" t="s">
        <v>56</v>
      </c>
      <c r="B6" s="48" t="s">
        <v>213</v>
      </c>
      <c r="C6" s="47" t="s">
        <v>57</v>
      </c>
      <c r="D6" s="49" t="s">
        <v>66</v>
      </c>
      <c r="E6" s="145">
        <v>2</v>
      </c>
      <c r="F6" s="84" t="s">
        <v>67</v>
      </c>
      <c r="G6" s="51">
        <v>204</v>
      </c>
      <c r="H6" s="51">
        <v>951</v>
      </c>
      <c r="I6" s="52"/>
      <c r="J6" s="52"/>
      <c r="K6" s="52"/>
      <c r="L6" s="52"/>
      <c r="M6" s="52"/>
      <c r="N6" s="52"/>
      <c r="O6" s="53">
        <f>I6+L6</f>
        <v>0</v>
      </c>
      <c r="P6" s="53">
        <f>M6+J6</f>
        <v>0</v>
      </c>
      <c r="Q6" s="53">
        <f>N6+K6</f>
        <v>0</v>
      </c>
      <c r="R6" s="53">
        <f>SUM(O6:Q6)</f>
        <v>0</v>
      </c>
      <c r="S6" s="53"/>
      <c r="T6" s="53"/>
      <c r="U6" s="53"/>
      <c r="V6" s="53"/>
      <c r="W6" s="53"/>
      <c r="X6" s="53"/>
      <c r="Y6" s="53"/>
      <c r="Z6" s="52"/>
      <c r="AA6" s="52"/>
      <c r="AB6" s="26">
        <f t="shared" si="0"/>
        <v>0</v>
      </c>
      <c r="AC6" s="69">
        <f t="shared" si="0"/>
        <v>0</v>
      </c>
      <c r="AD6" s="52"/>
      <c r="AE6" s="54">
        <f>AD6/G6*100</f>
        <v>0</v>
      </c>
      <c r="AF6" s="55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3">
        <f>AP6+AN6+AL6+AJ6</f>
        <v>0</v>
      </c>
      <c r="AS6" s="54">
        <f>AQ6+AO6+AM6+AK6</f>
        <v>0</v>
      </c>
      <c r="AT6" s="52"/>
      <c r="AU6" s="52"/>
      <c r="AV6" s="52"/>
      <c r="AW6" s="52"/>
      <c r="AX6" s="54">
        <f>SUM(AT6+AU6+AV6+AW6)</f>
        <v>0</v>
      </c>
      <c r="AY6" s="39">
        <f t="shared" si="1"/>
        <v>0</v>
      </c>
      <c r="AZ6" s="56"/>
      <c r="BA6" s="32">
        <f t="shared" si="2"/>
        <v>0</v>
      </c>
      <c r="BB6" s="56"/>
      <c r="BC6" s="56"/>
      <c r="BD6" s="310"/>
    </row>
    <row r="7" spans="1:56" s="33" customFormat="1" ht="16.5" customHeight="1" thickBot="1">
      <c r="A7" s="644" t="s">
        <v>1406</v>
      </c>
      <c r="B7" s="645"/>
      <c r="C7" s="646"/>
      <c r="D7" s="58"/>
      <c r="E7" s="59">
        <v>2</v>
      </c>
      <c r="F7" s="60"/>
      <c r="G7" s="250">
        <f t="shared" ref="G7:AL7" si="3">SUM(G5:G6)</f>
        <v>379</v>
      </c>
      <c r="H7" s="250">
        <f t="shared" si="3"/>
        <v>1994</v>
      </c>
      <c r="I7" s="250">
        <f t="shared" si="3"/>
        <v>189</v>
      </c>
      <c r="J7" s="250">
        <f t="shared" si="3"/>
        <v>0</v>
      </c>
      <c r="K7" s="250">
        <f t="shared" si="3"/>
        <v>139</v>
      </c>
      <c r="L7" s="250">
        <f t="shared" si="3"/>
        <v>0</v>
      </c>
      <c r="M7" s="250">
        <f t="shared" si="3"/>
        <v>0</v>
      </c>
      <c r="N7" s="250">
        <f t="shared" si="3"/>
        <v>0</v>
      </c>
      <c r="O7" s="250">
        <f t="shared" si="3"/>
        <v>189</v>
      </c>
      <c r="P7" s="250">
        <f t="shared" si="3"/>
        <v>0</v>
      </c>
      <c r="Q7" s="250">
        <f t="shared" si="3"/>
        <v>139</v>
      </c>
      <c r="R7" s="250">
        <f t="shared" si="3"/>
        <v>328</v>
      </c>
      <c r="S7" s="63">
        <f t="shared" si="3"/>
        <v>17.05</v>
      </c>
      <c r="T7" s="250">
        <f t="shared" si="3"/>
        <v>0</v>
      </c>
      <c r="U7" s="63">
        <f t="shared" si="3"/>
        <v>0</v>
      </c>
      <c r="V7" s="250">
        <f t="shared" si="3"/>
        <v>189</v>
      </c>
      <c r="W7" s="63">
        <f t="shared" si="3"/>
        <v>11.32</v>
      </c>
      <c r="X7" s="250">
        <f t="shared" si="3"/>
        <v>0</v>
      </c>
      <c r="Y7" s="250">
        <f t="shared" si="3"/>
        <v>10</v>
      </c>
      <c r="Z7" s="250">
        <f t="shared" si="3"/>
        <v>9478</v>
      </c>
      <c r="AA7" s="63">
        <f t="shared" si="3"/>
        <v>71.64</v>
      </c>
      <c r="AB7" s="250">
        <f t="shared" si="3"/>
        <v>9806</v>
      </c>
      <c r="AC7" s="63">
        <f t="shared" si="3"/>
        <v>88.69</v>
      </c>
      <c r="AD7" s="250">
        <f t="shared" si="3"/>
        <v>150</v>
      </c>
      <c r="AE7" s="63">
        <f t="shared" si="3"/>
        <v>85.714285714285708</v>
      </c>
      <c r="AF7" s="250">
        <f t="shared" si="3"/>
        <v>0</v>
      </c>
      <c r="AG7" s="250">
        <f t="shared" si="3"/>
        <v>0</v>
      </c>
      <c r="AH7" s="250">
        <f t="shared" si="3"/>
        <v>0</v>
      </c>
      <c r="AI7" s="250">
        <f t="shared" si="3"/>
        <v>0</v>
      </c>
      <c r="AJ7" s="250">
        <f t="shared" si="3"/>
        <v>0</v>
      </c>
      <c r="AK7" s="63">
        <f t="shared" si="3"/>
        <v>0</v>
      </c>
      <c r="AL7" s="250">
        <f t="shared" si="3"/>
        <v>0</v>
      </c>
      <c r="AM7" s="63">
        <f t="shared" ref="AM7:BD7" si="4">SUM(AM5:AM6)</f>
        <v>0</v>
      </c>
      <c r="AN7" s="250">
        <f t="shared" si="4"/>
        <v>6</v>
      </c>
      <c r="AO7" s="63">
        <f t="shared" si="4"/>
        <v>0.85</v>
      </c>
      <c r="AP7" s="250">
        <f t="shared" si="4"/>
        <v>41</v>
      </c>
      <c r="AQ7" s="63">
        <f t="shared" si="4"/>
        <v>3.46</v>
      </c>
      <c r="AR7" s="250">
        <f t="shared" si="4"/>
        <v>47</v>
      </c>
      <c r="AS7" s="63">
        <f t="shared" si="4"/>
        <v>4.3099999999999996</v>
      </c>
      <c r="AT7" s="63">
        <f t="shared" si="4"/>
        <v>6.5</v>
      </c>
      <c r="AU7" s="63">
        <f t="shared" si="4"/>
        <v>20.100000000000001</v>
      </c>
      <c r="AV7" s="63">
        <f t="shared" si="4"/>
        <v>1.9</v>
      </c>
      <c r="AW7" s="63">
        <f t="shared" si="4"/>
        <v>12.53</v>
      </c>
      <c r="AX7" s="63">
        <f t="shared" si="4"/>
        <v>41.03</v>
      </c>
      <c r="AY7" s="63">
        <f t="shared" si="4"/>
        <v>45.34</v>
      </c>
      <c r="AZ7" s="63">
        <f t="shared" si="4"/>
        <v>12.35</v>
      </c>
      <c r="BA7" s="63">
        <f t="shared" si="4"/>
        <v>57.690000000000005</v>
      </c>
      <c r="BB7" s="250">
        <f t="shared" si="4"/>
        <v>36</v>
      </c>
      <c r="BC7" s="63">
        <f t="shared" si="4"/>
        <v>10.5</v>
      </c>
      <c r="BD7" s="63">
        <f t="shared" si="4"/>
        <v>0</v>
      </c>
    </row>
    <row r="8" spans="1:56" s="33" customFormat="1" ht="16.5" customHeight="1">
      <c r="A8" s="18" t="s">
        <v>56</v>
      </c>
      <c r="B8" s="19" t="s">
        <v>578</v>
      </c>
      <c r="C8" s="18" t="s">
        <v>57</v>
      </c>
      <c r="D8" s="20" t="s">
        <v>61</v>
      </c>
      <c r="E8" s="19">
        <v>1</v>
      </c>
      <c r="F8" s="36" t="s">
        <v>62</v>
      </c>
      <c r="G8" s="37">
        <v>203</v>
      </c>
      <c r="H8" s="35">
        <v>1521</v>
      </c>
      <c r="I8" s="25"/>
      <c r="J8" s="25"/>
      <c r="K8" s="25"/>
      <c r="L8" s="25"/>
      <c r="M8" s="25"/>
      <c r="N8" s="25"/>
      <c r="O8" s="25">
        <f t="shared" ref="O8:O14" si="5">I8+L8</f>
        <v>0</v>
      </c>
      <c r="P8" s="25">
        <f t="shared" ref="P8:Q25" si="6">M8+J8</f>
        <v>0</v>
      </c>
      <c r="Q8" s="25">
        <f t="shared" si="6"/>
        <v>0</v>
      </c>
      <c r="R8" s="25">
        <f t="shared" ref="R8:R14" si="7">SUM(O8:Q8)</f>
        <v>0</v>
      </c>
      <c r="S8" s="25"/>
      <c r="T8" s="25"/>
      <c r="U8" s="25"/>
      <c r="V8" s="25"/>
      <c r="W8" s="25"/>
      <c r="X8" s="25"/>
      <c r="Y8" s="25"/>
      <c r="Z8" s="25"/>
      <c r="AA8" s="25"/>
      <c r="AB8" s="26">
        <f t="shared" ref="AB8:AC14" si="8">Z8+R8</f>
        <v>0</v>
      </c>
      <c r="AC8" s="69">
        <f t="shared" si="8"/>
        <v>0</v>
      </c>
      <c r="AD8" s="25"/>
      <c r="AE8" s="27">
        <f t="shared" ref="AE8:AE71" si="9">AD8/G8*100</f>
        <v>0</v>
      </c>
      <c r="AF8" s="25"/>
      <c r="AG8" s="25"/>
      <c r="AH8" s="25"/>
      <c r="AI8" s="38"/>
      <c r="AJ8" s="25"/>
      <c r="AK8" s="25"/>
      <c r="AL8" s="25"/>
      <c r="AM8" s="25"/>
      <c r="AN8" s="25"/>
      <c r="AO8" s="25"/>
      <c r="AP8" s="25"/>
      <c r="AQ8" s="25"/>
      <c r="AR8" s="29">
        <f>AP8+AN8+AL8+AJ8</f>
        <v>0</v>
      </c>
      <c r="AS8" s="27">
        <f>AQ8+AO8+AM8+AK8</f>
        <v>0</v>
      </c>
      <c r="AT8" s="25"/>
      <c r="AU8" s="25"/>
      <c r="AV8" s="25"/>
      <c r="AW8" s="25"/>
      <c r="AX8" s="30">
        <f t="shared" ref="AX8:AX14" si="10">SUM(AT8+AU8+AV8+AW8)</f>
        <v>0</v>
      </c>
      <c r="AY8" s="39">
        <f t="shared" ref="AY8:AY9" si="11">AX8+AS8</f>
        <v>0</v>
      </c>
      <c r="AZ8" s="39"/>
      <c r="BA8" s="32">
        <f t="shared" ref="BA8:BA10" si="12">AZ8+AY8</f>
        <v>0</v>
      </c>
      <c r="BB8" s="40"/>
      <c r="BC8" s="40"/>
      <c r="BD8" s="40"/>
    </row>
    <row r="9" spans="1:56" s="33" customFormat="1" ht="16.5" customHeight="1">
      <c r="A9" s="18" t="s">
        <v>56</v>
      </c>
      <c r="B9" s="19" t="s">
        <v>578</v>
      </c>
      <c r="C9" s="18" t="s">
        <v>57</v>
      </c>
      <c r="D9" s="41" t="s">
        <v>61</v>
      </c>
      <c r="E9" s="19">
        <v>2</v>
      </c>
      <c r="F9" s="36" t="s">
        <v>63</v>
      </c>
      <c r="G9" s="35">
        <v>179</v>
      </c>
      <c r="H9" s="35">
        <v>971</v>
      </c>
      <c r="I9" s="42"/>
      <c r="J9" s="42"/>
      <c r="K9" s="42"/>
      <c r="L9" s="42"/>
      <c r="M9" s="42"/>
      <c r="N9" s="42"/>
      <c r="O9" s="25">
        <f t="shared" si="5"/>
        <v>0</v>
      </c>
      <c r="P9" s="25">
        <f t="shared" si="6"/>
        <v>0</v>
      </c>
      <c r="Q9" s="25">
        <f t="shared" si="6"/>
        <v>0</v>
      </c>
      <c r="R9" s="25">
        <f t="shared" si="7"/>
        <v>0</v>
      </c>
      <c r="S9" s="25"/>
      <c r="T9" s="25"/>
      <c r="U9" s="25"/>
      <c r="V9" s="25"/>
      <c r="W9" s="25"/>
      <c r="X9" s="25"/>
      <c r="Y9" s="25"/>
      <c r="Z9" s="42"/>
      <c r="AA9" s="24"/>
      <c r="AB9" s="26">
        <f t="shared" si="8"/>
        <v>0</v>
      </c>
      <c r="AC9" s="69">
        <f t="shared" si="8"/>
        <v>0</v>
      </c>
      <c r="AD9" s="42"/>
      <c r="AE9" s="27">
        <f t="shared" si="9"/>
        <v>0</v>
      </c>
      <c r="AF9" s="43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29">
        <f>AP9+AN9+AL9+AJ9</f>
        <v>0</v>
      </c>
      <c r="AS9" s="27">
        <f>AQ9+AO9+AM9+AK9</f>
        <v>0</v>
      </c>
      <c r="AT9" s="42"/>
      <c r="AU9" s="42"/>
      <c r="AV9" s="42"/>
      <c r="AW9" s="42"/>
      <c r="AX9" s="30">
        <f t="shared" si="10"/>
        <v>0</v>
      </c>
      <c r="AY9" s="39">
        <f t="shared" si="11"/>
        <v>0</v>
      </c>
      <c r="AZ9" s="40"/>
      <c r="BA9" s="32">
        <f t="shared" si="12"/>
        <v>0</v>
      </c>
      <c r="BB9" s="40"/>
      <c r="BC9" s="40"/>
      <c r="BD9" s="40"/>
    </row>
    <row r="10" spans="1:56" ht="16.5" customHeight="1">
      <c r="A10" s="18" t="s">
        <v>56</v>
      </c>
      <c r="B10" s="19" t="s">
        <v>578</v>
      </c>
      <c r="C10" s="18" t="s">
        <v>57</v>
      </c>
      <c r="D10" s="104" t="s">
        <v>103</v>
      </c>
      <c r="E10" s="19">
        <v>3</v>
      </c>
      <c r="F10" s="105" t="s">
        <v>104</v>
      </c>
      <c r="G10" s="26">
        <v>140</v>
      </c>
      <c r="H10" s="26">
        <v>799</v>
      </c>
      <c r="I10" s="66">
        <v>34</v>
      </c>
      <c r="J10" s="66">
        <v>7</v>
      </c>
      <c r="K10" s="66">
        <v>0</v>
      </c>
      <c r="L10" s="66">
        <v>3</v>
      </c>
      <c r="M10" s="66">
        <v>0</v>
      </c>
      <c r="N10" s="66">
        <v>2</v>
      </c>
      <c r="O10" s="25">
        <f>I10+L10</f>
        <v>37</v>
      </c>
      <c r="P10" s="25">
        <f t="shared" si="6"/>
        <v>7</v>
      </c>
      <c r="Q10" s="25">
        <f t="shared" si="6"/>
        <v>2</v>
      </c>
      <c r="R10" s="25">
        <f>SUM(O10:Q10)</f>
        <v>46</v>
      </c>
      <c r="S10" s="25">
        <v>2.2999999999999998</v>
      </c>
      <c r="T10" s="25">
        <v>0</v>
      </c>
      <c r="U10" s="25">
        <v>0</v>
      </c>
      <c r="V10" s="25">
        <v>37</v>
      </c>
      <c r="W10" s="25">
        <v>1.85</v>
      </c>
      <c r="X10" s="25">
        <v>0</v>
      </c>
      <c r="Y10" s="25">
        <v>0</v>
      </c>
      <c r="Z10" s="66">
        <v>164</v>
      </c>
      <c r="AA10" s="66">
        <v>48.45</v>
      </c>
      <c r="AB10" s="26">
        <f t="shared" si="8"/>
        <v>210</v>
      </c>
      <c r="AC10" s="69">
        <f t="shared" si="8"/>
        <v>50.75</v>
      </c>
      <c r="AD10" s="73">
        <v>105</v>
      </c>
      <c r="AE10" s="39">
        <f t="shared" si="9"/>
        <v>75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25">
        <f t="shared" ref="AR10:AS13" si="13">AP10+AN10+AL10+AJ10</f>
        <v>0</v>
      </c>
      <c r="AS10" s="39">
        <f t="shared" si="13"/>
        <v>0</v>
      </c>
      <c r="AT10" s="67"/>
      <c r="AU10" s="67"/>
      <c r="AV10" s="67"/>
      <c r="AW10" s="67"/>
      <c r="AX10" s="30">
        <f>SUM(AT10+AU10+AV10+AW10)</f>
        <v>0</v>
      </c>
      <c r="AY10" s="39">
        <f>AX10+AS10</f>
        <v>0</v>
      </c>
      <c r="AZ10" s="67"/>
      <c r="BA10" s="32">
        <f t="shared" si="12"/>
        <v>0</v>
      </c>
      <c r="BB10" s="67"/>
      <c r="BC10" s="67"/>
      <c r="BD10" s="67"/>
    </row>
    <row r="11" spans="1:56" ht="16.5" customHeight="1">
      <c r="A11" s="18" t="s">
        <v>56</v>
      </c>
      <c r="B11" s="19" t="s">
        <v>578</v>
      </c>
      <c r="C11" s="18" t="s">
        <v>57</v>
      </c>
      <c r="D11" s="107" t="s">
        <v>103</v>
      </c>
      <c r="E11" s="19">
        <v>4</v>
      </c>
      <c r="F11" s="82" t="s">
        <v>105</v>
      </c>
      <c r="G11" s="46">
        <v>139</v>
      </c>
      <c r="H11" s="46">
        <v>726</v>
      </c>
      <c r="I11" s="66">
        <v>39</v>
      </c>
      <c r="J11" s="66">
        <v>2</v>
      </c>
      <c r="K11" s="66">
        <v>115</v>
      </c>
      <c r="L11" s="66">
        <v>7</v>
      </c>
      <c r="M11" s="66">
        <v>0</v>
      </c>
      <c r="N11" s="66">
        <v>2</v>
      </c>
      <c r="O11" s="66">
        <f>I11+L11</f>
        <v>46</v>
      </c>
      <c r="P11" s="25">
        <f t="shared" si="6"/>
        <v>2</v>
      </c>
      <c r="Q11" s="25">
        <f t="shared" si="6"/>
        <v>117</v>
      </c>
      <c r="R11" s="25">
        <f>SUM(O11:Q11)</f>
        <v>165</v>
      </c>
      <c r="S11" s="25">
        <v>1.5</v>
      </c>
      <c r="T11" s="25">
        <v>0</v>
      </c>
      <c r="U11" s="25">
        <v>0</v>
      </c>
      <c r="V11" s="25">
        <v>46</v>
      </c>
      <c r="W11" s="25">
        <v>0.42</v>
      </c>
      <c r="X11" s="25">
        <v>0</v>
      </c>
      <c r="Y11" s="25">
        <v>0</v>
      </c>
      <c r="Z11" s="66">
        <v>111</v>
      </c>
      <c r="AA11" s="66">
        <v>12.89</v>
      </c>
      <c r="AB11" s="26">
        <f t="shared" si="8"/>
        <v>276</v>
      </c>
      <c r="AC11" s="69">
        <f t="shared" si="8"/>
        <v>14.39</v>
      </c>
      <c r="AD11" s="73">
        <v>75</v>
      </c>
      <c r="AE11" s="27">
        <f t="shared" si="9"/>
        <v>53.956834532374096</v>
      </c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29">
        <f t="shared" si="13"/>
        <v>0</v>
      </c>
      <c r="AS11" s="27">
        <f t="shared" si="13"/>
        <v>0</v>
      </c>
      <c r="AT11" s="69">
        <v>1.5</v>
      </c>
      <c r="AU11" s="69">
        <v>1.8</v>
      </c>
      <c r="AV11" s="69">
        <v>2.1</v>
      </c>
      <c r="AW11" s="69">
        <v>0.6</v>
      </c>
      <c r="AX11" s="30">
        <f>SUM(AT11+AU11+AV11+AW11)</f>
        <v>6</v>
      </c>
      <c r="AY11" s="39">
        <f t="shared" ref="AY11:AY14" si="14">AX11+AS11</f>
        <v>6</v>
      </c>
      <c r="AZ11" s="71">
        <v>3</v>
      </c>
      <c r="BA11" s="32">
        <f>AZ11+AY11</f>
        <v>9</v>
      </c>
      <c r="BB11" s="70"/>
      <c r="BC11" s="70"/>
      <c r="BD11" s="70"/>
    </row>
    <row r="12" spans="1:56" ht="16.5" customHeight="1">
      <c r="A12" s="18" t="s">
        <v>56</v>
      </c>
      <c r="B12" s="19" t="s">
        <v>578</v>
      </c>
      <c r="C12" s="18" t="s">
        <v>57</v>
      </c>
      <c r="D12" s="107" t="s">
        <v>103</v>
      </c>
      <c r="E12" s="19">
        <v>5</v>
      </c>
      <c r="F12" s="82" t="s">
        <v>106</v>
      </c>
      <c r="G12" s="46">
        <v>141</v>
      </c>
      <c r="H12" s="46">
        <v>723</v>
      </c>
      <c r="I12" s="66">
        <v>3</v>
      </c>
      <c r="J12" s="66">
        <v>0</v>
      </c>
      <c r="K12" s="66">
        <v>41</v>
      </c>
      <c r="L12" s="66">
        <v>1</v>
      </c>
      <c r="M12" s="66">
        <v>0</v>
      </c>
      <c r="N12" s="66">
        <v>1</v>
      </c>
      <c r="O12" s="25">
        <f>I12+L12</f>
        <v>4</v>
      </c>
      <c r="P12" s="25">
        <f t="shared" si="6"/>
        <v>0</v>
      </c>
      <c r="Q12" s="25">
        <f t="shared" si="6"/>
        <v>42</v>
      </c>
      <c r="R12" s="25">
        <f>SUM(O12:Q12)</f>
        <v>46</v>
      </c>
      <c r="S12" s="25">
        <v>0.5</v>
      </c>
      <c r="T12" s="25">
        <v>0</v>
      </c>
      <c r="U12" s="25">
        <v>0</v>
      </c>
      <c r="V12" s="25">
        <v>4</v>
      </c>
      <c r="W12" s="25">
        <v>0.04</v>
      </c>
      <c r="X12" s="25">
        <v>0</v>
      </c>
      <c r="Y12" s="25">
        <v>0</v>
      </c>
      <c r="Z12" s="66">
        <v>5</v>
      </c>
      <c r="AA12" s="66">
        <v>7.0000000000000007E-2</v>
      </c>
      <c r="AB12" s="26">
        <f t="shared" si="8"/>
        <v>51</v>
      </c>
      <c r="AC12" s="69">
        <f t="shared" si="8"/>
        <v>0.57000000000000006</v>
      </c>
      <c r="AD12" s="73">
        <v>40</v>
      </c>
      <c r="AE12" s="27">
        <f t="shared" si="9"/>
        <v>28.368794326241137</v>
      </c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29">
        <f t="shared" si="13"/>
        <v>0</v>
      </c>
      <c r="AS12" s="27">
        <f t="shared" si="13"/>
        <v>0</v>
      </c>
      <c r="AT12" s="70"/>
      <c r="AU12" s="70"/>
      <c r="AV12" s="70"/>
      <c r="AW12" s="70"/>
      <c r="AX12" s="30">
        <f>SUM(AT12+AU12+AV12+AW12)</f>
        <v>0</v>
      </c>
      <c r="AY12" s="39">
        <f t="shared" si="14"/>
        <v>0</v>
      </c>
      <c r="AZ12" s="70"/>
      <c r="BA12" s="32">
        <f t="shared" ref="BA12:BA14" si="15">AZ12+AY12</f>
        <v>0</v>
      </c>
      <c r="BB12" s="70"/>
      <c r="BC12" s="70"/>
      <c r="BD12" s="70"/>
    </row>
    <row r="13" spans="1:56" ht="16.5" customHeight="1">
      <c r="A13" s="18" t="s">
        <v>56</v>
      </c>
      <c r="B13" s="19" t="s">
        <v>578</v>
      </c>
      <c r="C13" s="18" t="s">
        <v>57</v>
      </c>
      <c r="D13" s="107" t="s">
        <v>103</v>
      </c>
      <c r="E13" s="19">
        <v>6</v>
      </c>
      <c r="F13" s="82" t="s">
        <v>107</v>
      </c>
      <c r="G13" s="46">
        <v>199</v>
      </c>
      <c r="H13" s="46">
        <v>1049</v>
      </c>
      <c r="I13" s="66">
        <v>475</v>
      </c>
      <c r="J13" s="66">
        <v>44</v>
      </c>
      <c r="K13" s="66">
        <v>351</v>
      </c>
      <c r="L13" s="66">
        <v>4</v>
      </c>
      <c r="M13" s="66">
        <v>0</v>
      </c>
      <c r="N13" s="66">
        <v>3</v>
      </c>
      <c r="O13" s="25">
        <f>I13+L13</f>
        <v>479</v>
      </c>
      <c r="P13" s="25">
        <f t="shared" si="6"/>
        <v>44</v>
      </c>
      <c r="Q13" s="25">
        <f t="shared" si="6"/>
        <v>354</v>
      </c>
      <c r="R13" s="25">
        <f>SUM(O13:Q13)</f>
        <v>877</v>
      </c>
      <c r="S13" s="25">
        <v>13.05</v>
      </c>
      <c r="T13" s="25">
        <v>0</v>
      </c>
      <c r="U13" s="25">
        <v>0</v>
      </c>
      <c r="V13" s="25">
        <v>479</v>
      </c>
      <c r="W13" s="25">
        <v>7.13</v>
      </c>
      <c r="X13" s="25">
        <v>0</v>
      </c>
      <c r="Y13" s="25">
        <v>43</v>
      </c>
      <c r="Z13" s="66">
        <v>628</v>
      </c>
      <c r="AA13" s="66">
        <v>95</v>
      </c>
      <c r="AB13" s="26">
        <f t="shared" si="8"/>
        <v>1505</v>
      </c>
      <c r="AC13" s="69">
        <f t="shared" si="8"/>
        <v>108.05</v>
      </c>
      <c r="AD13" s="73">
        <v>175</v>
      </c>
      <c r="AE13" s="27">
        <f t="shared" si="9"/>
        <v>87.939698492462313</v>
      </c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29">
        <f t="shared" si="13"/>
        <v>0</v>
      </c>
      <c r="AS13" s="27">
        <f t="shared" si="13"/>
        <v>0</v>
      </c>
      <c r="AT13" s="71">
        <v>0.2</v>
      </c>
      <c r="AU13" s="71">
        <v>17</v>
      </c>
      <c r="AV13" s="71">
        <v>0</v>
      </c>
      <c r="AW13" s="71">
        <v>4.0999999999999996</v>
      </c>
      <c r="AX13" s="30">
        <f>SUM(AT13+AU13+AV13+AW13)</f>
        <v>21.299999999999997</v>
      </c>
      <c r="AY13" s="39">
        <f t="shared" si="14"/>
        <v>21.299999999999997</v>
      </c>
      <c r="AZ13" s="71">
        <v>30</v>
      </c>
      <c r="BA13" s="32">
        <f t="shared" si="15"/>
        <v>51.3</v>
      </c>
      <c r="BB13" s="70"/>
      <c r="BC13" s="70"/>
      <c r="BD13" s="70"/>
    </row>
    <row r="14" spans="1:56" s="33" customFormat="1" ht="16.5" customHeight="1" thickBot="1">
      <c r="A14" s="44" t="s">
        <v>56</v>
      </c>
      <c r="B14" s="19" t="s">
        <v>578</v>
      </c>
      <c r="C14" s="44" t="s">
        <v>57</v>
      </c>
      <c r="D14" s="41" t="s">
        <v>64</v>
      </c>
      <c r="E14" s="19">
        <v>7</v>
      </c>
      <c r="F14" s="36" t="s">
        <v>65</v>
      </c>
      <c r="G14" s="35">
        <v>214</v>
      </c>
      <c r="H14" s="35">
        <v>1068</v>
      </c>
      <c r="I14" s="42">
        <v>106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29">
        <f t="shared" si="5"/>
        <v>106</v>
      </c>
      <c r="P14" s="29">
        <f t="shared" si="6"/>
        <v>0</v>
      </c>
      <c r="Q14" s="29">
        <f t="shared" si="6"/>
        <v>0</v>
      </c>
      <c r="R14" s="29">
        <f t="shared" si="7"/>
        <v>106</v>
      </c>
      <c r="S14" s="29">
        <v>1.3</v>
      </c>
      <c r="T14" s="29">
        <v>5</v>
      </c>
      <c r="U14" s="29">
        <v>0.2</v>
      </c>
      <c r="V14" s="29">
        <v>101</v>
      </c>
      <c r="W14" s="29">
        <v>1.1000000000000001</v>
      </c>
      <c r="X14" s="29">
        <v>0</v>
      </c>
      <c r="Y14" s="29">
        <v>0</v>
      </c>
      <c r="Z14" s="42">
        <v>13</v>
      </c>
      <c r="AA14" s="42">
        <v>0.1</v>
      </c>
      <c r="AB14" s="26">
        <f t="shared" si="8"/>
        <v>119</v>
      </c>
      <c r="AC14" s="69">
        <f t="shared" si="8"/>
        <v>1.4000000000000001</v>
      </c>
      <c r="AD14" s="42">
        <v>95</v>
      </c>
      <c r="AE14" s="27">
        <f t="shared" si="9"/>
        <v>44.392523364485982</v>
      </c>
      <c r="AF14" s="43"/>
      <c r="AG14" s="42"/>
      <c r="AH14" s="42"/>
      <c r="AI14" s="42"/>
      <c r="AJ14" s="42"/>
      <c r="AK14" s="42"/>
      <c r="AL14" s="42"/>
      <c r="AM14" s="42"/>
      <c r="AN14" s="42"/>
      <c r="AO14" s="42"/>
      <c r="AP14" s="42">
        <v>3</v>
      </c>
      <c r="AQ14" s="42">
        <v>0.24</v>
      </c>
      <c r="AR14" s="29">
        <f>AP14+AN14+AL14+AJ14</f>
        <v>3</v>
      </c>
      <c r="AS14" s="27">
        <f>AQ14+AO14+AM14+AK14</f>
        <v>0.24</v>
      </c>
      <c r="AT14" s="42"/>
      <c r="AU14" s="42"/>
      <c r="AV14" s="42"/>
      <c r="AW14" s="42"/>
      <c r="AX14" s="27">
        <f t="shared" si="10"/>
        <v>0</v>
      </c>
      <c r="AY14" s="39">
        <f t="shared" si="14"/>
        <v>0.24</v>
      </c>
      <c r="AZ14" s="40"/>
      <c r="BA14" s="32">
        <f t="shared" si="15"/>
        <v>0.24</v>
      </c>
      <c r="BB14" s="40"/>
      <c r="BC14" s="40"/>
      <c r="BD14" s="40"/>
    </row>
    <row r="15" spans="1:56" s="33" customFormat="1" ht="18" customHeight="1" thickBot="1">
      <c r="A15" s="644" t="s">
        <v>1407</v>
      </c>
      <c r="B15" s="645"/>
      <c r="C15" s="646"/>
      <c r="D15" s="58"/>
      <c r="E15" s="59">
        <v>7</v>
      </c>
      <c r="F15" s="60"/>
      <c r="G15" s="61">
        <f>SUM(G8:G14)</f>
        <v>1215</v>
      </c>
      <c r="H15" s="61">
        <f t="shared" ref="H15:AD15" si="16">SUM(H8:H14)</f>
        <v>6857</v>
      </c>
      <c r="I15" s="61">
        <f t="shared" si="16"/>
        <v>657</v>
      </c>
      <c r="J15" s="61">
        <f t="shared" si="16"/>
        <v>53</v>
      </c>
      <c r="K15" s="61">
        <f t="shared" si="16"/>
        <v>507</v>
      </c>
      <c r="L15" s="61">
        <f t="shared" si="16"/>
        <v>15</v>
      </c>
      <c r="M15" s="61">
        <f t="shared" si="16"/>
        <v>0</v>
      </c>
      <c r="N15" s="61">
        <f t="shared" si="16"/>
        <v>8</v>
      </c>
      <c r="O15" s="61">
        <f t="shared" si="16"/>
        <v>672</v>
      </c>
      <c r="P15" s="61">
        <f t="shared" si="16"/>
        <v>53</v>
      </c>
      <c r="Q15" s="61">
        <f t="shared" si="16"/>
        <v>515</v>
      </c>
      <c r="R15" s="61">
        <f t="shared" si="16"/>
        <v>1240</v>
      </c>
      <c r="S15" s="62">
        <f t="shared" si="16"/>
        <v>18.650000000000002</v>
      </c>
      <c r="T15" s="61">
        <f t="shared" si="16"/>
        <v>5</v>
      </c>
      <c r="U15" s="62">
        <f t="shared" si="16"/>
        <v>0.2</v>
      </c>
      <c r="V15" s="61">
        <f t="shared" si="16"/>
        <v>667</v>
      </c>
      <c r="W15" s="62">
        <f t="shared" si="16"/>
        <v>10.54</v>
      </c>
      <c r="X15" s="61">
        <f t="shared" si="16"/>
        <v>0</v>
      </c>
      <c r="Y15" s="61">
        <f t="shared" si="16"/>
        <v>43</v>
      </c>
      <c r="Z15" s="61">
        <f t="shared" si="16"/>
        <v>921</v>
      </c>
      <c r="AA15" s="62">
        <f t="shared" si="16"/>
        <v>156.51</v>
      </c>
      <c r="AB15" s="61">
        <f t="shared" si="16"/>
        <v>2161</v>
      </c>
      <c r="AC15" s="62">
        <f t="shared" si="16"/>
        <v>175.16</v>
      </c>
      <c r="AD15" s="61">
        <f t="shared" si="16"/>
        <v>490</v>
      </c>
      <c r="AE15" s="63">
        <f t="shared" si="9"/>
        <v>40.329218106995881</v>
      </c>
      <c r="AF15" s="61">
        <f t="shared" ref="AF15:BD15" si="17">SUM(AF8:AF14)</f>
        <v>0</v>
      </c>
      <c r="AG15" s="61">
        <f t="shared" si="17"/>
        <v>0</v>
      </c>
      <c r="AH15" s="61">
        <f t="shared" si="17"/>
        <v>0</v>
      </c>
      <c r="AI15" s="61">
        <f t="shared" si="17"/>
        <v>0</v>
      </c>
      <c r="AJ15" s="61">
        <f t="shared" si="17"/>
        <v>0</v>
      </c>
      <c r="AK15" s="62">
        <f t="shared" si="17"/>
        <v>0</v>
      </c>
      <c r="AL15" s="61">
        <f t="shared" si="17"/>
        <v>0</v>
      </c>
      <c r="AM15" s="62">
        <f t="shared" si="17"/>
        <v>0</v>
      </c>
      <c r="AN15" s="61">
        <f t="shared" si="17"/>
        <v>0</v>
      </c>
      <c r="AO15" s="62">
        <f t="shared" si="17"/>
        <v>0</v>
      </c>
      <c r="AP15" s="61">
        <f t="shared" si="17"/>
        <v>3</v>
      </c>
      <c r="AQ15" s="62">
        <f t="shared" si="17"/>
        <v>0.24</v>
      </c>
      <c r="AR15" s="61">
        <f t="shared" si="17"/>
        <v>3</v>
      </c>
      <c r="AS15" s="62">
        <f t="shared" si="17"/>
        <v>0.24</v>
      </c>
      <c r="AT15" s="62">
        <f t="shared" si="17"/>
        <v>1.7</v>
      </c>
      <c r="AU15" s="62">
        <f t="shared" si="17"/>
        <v>18.8</v>
      </c>
      <c r="AV15" s="62">
        <f t="shared" si="17"/>
        <v>2.1</v>
      </c>
      <c r="AW15" s="62">
        <f t="shared" si="17"/>
        <v>4.6999999999999993</v>
      </c>
      <c r="AX15" s="62">
        <f t="shared" si="17"/>
        <v>27.299999999999997</v>
      </c>
      <c r="AY15" s="62">
        <f t="shared" si="17"/>
        <v>27.539999999999996</v>
      </c>
      <c r="AZ15" s="62">
        <f t="shared" si="17"/>
        <v>33</v>
      </c>
      <c r="BA15" s="62">
        <f t="shared" si="17"/>
        <v>60.54</v>
      </c>
      <c r="BB15" s="61">
        <f t="shared" si="17"/>
        <v>0</v>
      </c>
      <c r="BC15" s="62">
        <f t="shared" si="17"/>
        <v>0</v>
      </c>
      <c r="BD15" s="62">
        <f t="shared" si="17"/>
        <v>0</v>
      </c>
    </row>
    <row r="16" spans="1:56" ht="16.5" customHeight="1">
      <c r="A16" s="18" t="s">
        <v>56</v>
      </c>
      <c r="B16" s="19" t="s">
        <v>71</v>
      </c>
      <c r="C16" s="21" t="s">
        <v>72</v>
      </c>
      <c r="D16" s="20" t="s">
        <v>73</v>
      </c>
      <c r="E16" s="19">
        <v>1</v>
      </c>
      <c r="F16" s="21" t="s">
        <v>74</v>
      </c>
      <c r="G16" s="23">
        <v>204</v>
      </c>
      <c r="H16" s="65">
        <v>1052</v>
      </c>
      <c r="I16" s="66">
        <v>336</v>
      </c>
      <c r="J16" s="66">
        <v>89</v>
      </c>
      <c r="K16" s="66">
        <v>423</v>
      </c>
      <c r="L16" s="66">
        <v>1</v>
      </c>
      <c r="M16" s="66">
        <v>0</v>
      </c>
      <c r="N16" s="66">
        <v>2</v>
      </c>
      <c r="O16" s="25">
        <f t="shared" ref="O16:O34" si="18">I16+L16</f>
        <v>337</v>
      </c>
      <c r="P16" s="25">
        <f t="shared" si="6"/>
        <v>89</v>
      </c>
      <c r="Q16" s="25">
        <f t="shared" si="6"/>
        <v>425</v>
      </c>
      <c r="R16" s="25">
        <f t="shared" ref="R16:R79" si="19">SUM(O16:Q16)</f>
        <v>851</v>
      </c>
      <c r="S16" s="25"/>
      <c r="T16" s="25"/>
      <c r="U16" s="25"/>
      <c r="V16" s="25"/>
      <c r="W16" s="25"/>
      <c r="X16" s="25"/>
      <c r="Y16" s="25"/>
      <c r="Z16" s="66">
        <v>30</v>
      </c>
      <c r="AA16" s="66"/>
      <c r="AB16" s="26">
        <f t="shared" ref="AB16:AC31" si="20">Z16+R16</f>
        <v>881</v>
      </c>
      <c r="AC16" s="69">
        <f t="shared" si="20"/>
        <v>0</v>
      </c>
      <c r="AD16" s="66">
        <v>204</v>
      </c>
      <c r="AE16" s="39">
        <f t="shared" si="9"/>
        <v>100</v>
      </c>
      <c r="AF16" s="66">
        <v>1</v>
      </c>
      <c r="AG16" s="66"/>
      <c r="AH16" s="66"/>
      <c r="AI16" s="66"/>
      <c r="AJ16" s="66"/>
      <c r="AK16" s="66"/>
      <c r="AL16" s="66"/>
      <c r="AM16" s="66"/>
      <c r="AN16" s="66">
        <v>1</v>
      </c>
      <c r="AO16" s="66">
        <v>0.1</v>
      </c>
      <c r="AP16" s="66"/>
      <c r="AQ16" s="66"/>
      <c r="AR16" s="25">
        <f t="shared" ref="AR16:AS31" si="21">AP16+AN16+AL16+AJ16</f>
        <v>1</v>
      </c>
      <c r="AS16" s="39">
        <f t="shared" si="21"/>
        <v>0.1</v>
      </c>
      <c r="AT16" s="66"/>
      <c r="AU16" s="66"/>
      <c r="AV16" s="66"/>
      <c r="AW16" s="66"/>
      <c r="AX16" s="30">
        <f t="shared" ref="AX16:AX34" si="22">SUM(AT16+AU16+AV16+AW16)</f>
        <v>0</v>
      </c>
      <c r="AY16" s="39">
        <f t="shared" ref="AY16:AY34" si="23">AX16+AS16</f>
        <v>0.1</v>
      </c>
      <c r="AZ16" s="66"/>
      <c r="BA16" s="32">
        <f t="shared" ref="BA16:BA34" si="24">AZ16+AY16</f>
        <v>0.1</v>
      </c>
      <c r="BB16" s="67"/>
      <c r="BC16" s="67"/>
      <c r="BD16" s="67"/>
    </row>
    <row r="17" spans="1:56" ht="16.5" customHeight="1">
      <c r="A17" s="44" t="s">
        <v>56</v>
      </c>
      <c r="B17" s="45" t="s">
        <v>71</v>
      </c>
      <c r="C17" s="36" t="s">
        <v>72</v>
      </c>
      <c r="D17" s="68" t="s">
        <v>75</v>
      </c>
      <c r="E17" s="45">
        <v>2</v>
      </c>
      <c r="F17" s="36" t="s">
        <v>76</v>
      </c>
      <c r="G17" s="35">
        <v>222</v>
      </c>
      <c r="H17" s="35">
        <v>974</v>
      </c>
      <c r="I17" s="69">
        <v>30</v>
      </c>
      <c r="J17" s="69">
        <v>0</v>
      </c>
      <c r="K17" s="69">
        <v>0</v>
      </c>
      <c r="L17" s="69">
        <v>2</v>
      </c>
      <c r="M17" s="69">
        <v>0</v>
      </c>
      <c r="N17" s="69">
        <v>1</v>
      </c>
      <c r="O17" s="25">
        <f t="shared" si="18"/>
        <v>32</v>
      </c>
      <c r="P17" s="25">
        <f t="shared" si="6"/>
        <v>0</v>
      </c>
      <c r="Q17" s="25">
        <f t="shared" si="6"/>
        <v>1</v>
      </c>
      <c r="R17" s="25">
        <f t="shared" si="19"/>
        <v>33</v>
      </c>
      <c r="S17" s="25">
        <v>0.77</v>
      </c>
      <c r="T17" s="25"/>
      <c r="U17" s="25"/>
      <c r="V17" s="25"/>
      <c r="W17" s="25"/>
      <c r="X17" s="25"/>
      <c r="Y17" s="25"/>
      <c r="Z17" s="69">
        <v>235</v>
      </c>
      <c r="AA17" s="66">
        <v>56.52</v>
      </c>
      <c r="AB17" s="26">
        <f t="shared" si="20"/>
        <v>268</v>
      </c>
      <c r="AC17" s="69">
        <f t="shared" si="20"/>
        <v>57.290000000000006</v>
      </c>
      <c r="AD17" s="69">
        <v>120</v>
      </c>
      <c r="AE17" s="27">
        <f t="shared" si="9"/>
        <v>54.054054054054056</v>
      </c>
      <c r="AF17" s="69"/>
      <c r="AG17" s="69"/>
      <c r="AH17" s="69"/>
      <c r="AI17" s="69"/>
      <c r="AJ17" s="69"/>
      <c r="AK17" s="69"/>
      <c r="AL17" s="69"/>
      <c r="AM17" s="69"/>
      <c r="AN17" s="69">
        <v>1</v>
      </c>
      <c r="AO17" s="69">
        <v>0.2</v>
      </c>
      <c r="AP17" s="69">
        <v>130</v>
      </c>
      <c r="AQ17" s="69">
        <v>20.63</v>
      </c>
      <c r="AR17" s="29">
        <f t="shared" si="21"/>
        <v>131</v>
      </c>
      <c r="AS17" s="27">
        <f t="shared" si="21"/>
        <v>20.83</v>
      </c>
      <c r="AT17" s="69"/>
      <c r="AU17" s="69"/>
      <c r="AV17" s="69"/>
      <c r="AW17" s="69"/>
      <c r="AX17" s="30">
        <f t="shared" si="22"/>
        <v>0</v>
      </c>
      <c r="AY17" s="39">
        <f t="shared" si="23"/>
        <v>20.83</v>
      </c>
      <c r="AZ17" s="69"/>
      <c r="BA17" s="32">
        <f t="shared" si="24"/>
        <v>20.83</v>
      </c>
      <c r="BB17" s="70"/>
      <c r="BC17" s="70"/>
      <c r="BD17" s="70"/>
    </row>
    <row r="18" spans="1:56" ht="16.5" customHeight="1">
      <c r="A18" s="44" t="s">
        <v>56</v>
      </c>
      <c r="B18" s="45" t="s">
        <v>71</v>
      </c>
      <c r="C18" s="36" t="s">
        <v>72</v>
      </c>
      <c r="D18" s="41" t="s">
        <v>77</v>
      </c>
      <c r="E18" s="45">
        <v>3</v>
      </c>
      <c r="F18" s="36" t="s">
        <v>78</v>
      </c>
      <c r="G18" s="35">
        <v>163</v>
      </c>
      <c r="H18" s="35">
        <v>748</v>
      </c>
      <c r="I18" s="69">
        <v>7</v>
      </c>
      <c r="J18" s="69">
        <v>64</v>
      </c>
      <c r="K18" s="69">
        <v>3</v>
      </c>
      <c r="L18" s="69">
        <v>0</v>
      </c>
      <c r="M18" s="69">
        <v>0</v>
      </c>
      <c r="N18" s="69">
        <v>0</v>
      </c>
      <c r="O18" s="25">
        <f t="shared" si="18"/>
        <v>7</v>
      </c>
      <c r="P18" s="25">
        <f t="shared" si="6"/>
        <v>64</v>
      </c>
      <c r="Q18" s="25">
        <f t="shared" si="6"/>
        <v>3</v>
      </c>
      <c r="R18" s="25">
        <f t="shared" si="19"/>
        <v>74</v>
      </c>
      <c r="S18" s="25">
        <v>1.97</v>
      </c>
      <c r="T18" s="25">
        <v>0</v>
      </c>
      <c r="U18" s="25">
        <v>0</v>
      </c>
      <c r="V18" s="25">
        <v>7</v>
      </c>
      <c r="W18" s="25">
        <v>0.02</v>
      </c>
      <c r="X18" s="25">
        <v>0</v>
      </c>
      <c r="Y18" s="25">
        <v>0</v>
      </c>
      <c r="Z18" s="69">
        <v>61</v>
      </c>
      <c r="AA18" s="66">
        <v>6.89</v>
      </c>
      <c r="AB18" s="26">
        <f t="shared" si="20"/>
        <v>135</v>
      </c>
      <c r="AC18" s="69">
        <f t="shared" si="20"/>
        <v>8.86</v>
      </c>
      <c r="AD18" s="69">
        <v>116</v>
      </c>
      <c r="AE18" s="27">
        <f t="shared" si="9"/>
        <v>71.165644171779135</v>
      </c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>
        <v>2</v>
      </c>
      <c r="AQ18" s="71">
        <v>0</v>
      </c>
      <c r="AR18" s="29">
        <f t="shared" si="21"/>
        <v>2</v>
      </c>
      <c r="AS18" s="27">
        <f t="shared" si="21"/>
        <v>0</v>
      </c>
      <c r="AT18" s="71">
        <v>0</v>
      </c>
      <c r="AU18" s="71">
        <v>2.2200000000000002</v>
      </c>
      <c r="AV18" s="71">
        <v>0</v>
      </c>
      <c r="AW18" s="71">
        <v>6.3</v>
      </c>
      <c r="AX18" s="30">
        <f t="shared" si="22"/>
        <v>8.52</v>
      </c>
      <c r="AY18" s="39">
        <f t="shared" si="23"/>
        <v>8.52</v>
      </c>
      <c r="AZ18" s="71">
        <v>0.35</v>
      </c>
      <c r="BA18" s="32">
        <f t="shared" si="24"/>
        <v>8.8699999999999992</v>
      </c>
      <c r="BB18" s="72">
        <v>1</v>
      </c>
      <c r="BC18" s="32">
        <v>0.06</v>
      </c>
      <c r="BD18" s="70"/>
    </row>
    <row r="19" spans="1:56" ht="16.5" customHeight="1">
      <c r="A19" s="44" t="s">
        <v>56</v>
      </c>
      <c r="B19" s="45" t="s">
        <v>71</v>
      </c>
      <c r="C19" s="36" t="s">
        <v>72</v>
      </c>
      <c r="D19" s="41" t="s">
        <v>77</v>
      </c>
      <c r="E19" s="19">
        <v>4</v>
      </c>
      <c r="F19" s="44" t="s">
        <v>79</v>
      </c>
      <c r="G19" s="35">
        <v>244</v>
      </c>
      <c r="H19" s="73">
        <v>653</v>
      </c>
      <c r="I19" s="74">
        <v>137</v>
      </c>
      <c r="J19" s="74">
        <v>49</v>
      </c>
      <c r="K19" s="74">
        <v>7</v>
      </c>
      <c r="L19" s="74">
        <v>0</v>
      </c>
      <c r="M19" s="74">
        <v>0</v>
      </c>
      <c r="N19" s="74">
        <v>0</v>
      </c>
      <c r="O19" s="25">
        <f t="shared" si="18"/>
        <v>137</v>
      </c>
      <c r="P19" s="25">
        <f t="shared" si="6"/>
        <v>49</v>
      </c>
      <c r="Q19" s="25">
        <f t="shared" si="6"/>
        <v>7</v>
      </c>
      <c r="R19" s="25">
        <f t="shared" si="19"/>
        <v>193</v>
      </c>
      <c r="S19" s="25">
        <v>2.46</v>
      </c>
      <c r="T19" s="25">
        <v>67</v>
      </c>
      <c r="U19" s="25">
        <v>0.46</v>
      </c>
      <c r="V19" s="25">
        <v>70</v>
      </c>
      <c r="W19" s="25">
        <v>0.48</v>
      </c>
      <c r="X19" s="25">
        <v>6</v>
      </c>
      <c r="Y19" s="25">
        <v>4</v>
      </c>
      <c r="Z19" s="75">
        <v>447</v>
      </c>
      <c r="AA19" s="76">
        <v>106.54</v>
      </c>
      <c r="AB19" s="26">
        <f t="shared" si="20"/>
        <v>640</v>
      </c>
      <c r="AC19" s="69">
        <f t="shared" si="20"/>
        <v>109</v>
      </c>
      <c r="AD19" s="29">
        <v>216</v>
      </c>
      <c r="AE19" s="27">
        <f t="shared" si="9"/>
        <v>88.52459016393442</v>
      </c>
      <c r="AF19" s="29"/>
      <c r="AG19" s="29" t="s">
        <v>80</v>
      </c>
      <c r="AH19" s="29" t="s">
        <v>81</v>
      </c>
      <c r="AI19" s="29" t="s">
        <v>82</v>
      </c>
      <c r="AJ19" s="29"/>
      <c r="AK19" s="29"/>
      <c r="AL19" s="29"/>
      <c r="AM19" s="29"/>
      <c r="AN19" s="29">
        <v>14</v>
      </c>
      <c r="AO19" s="27">
        <v>1.69</v>
      </c>
      <c r="AP19" s="29">
        <v>41</v>
      </c>
      <c r="AQ19" s="27">
        <v>2.64</v>
      </c>
      <c r="AR19" s="29">
        <f>AP19+AN19+AL19+AJ19</f>
        <v>55</v>
      </c>
      <c r="AS19" s="27">
        <f>AQ19+AO19+AM19+AK19</f>
        <v>4.33</v>
      </c>
      <c r="AT19" s="27">
        <v>3.98</v>
      </c>
      <c r="AU19" s="27">
        <v>23.47</v>
      </c>
      <c r="AV19" s="27">
        <v>0</v>
      </c>
      <c r="AW19" s="27">
        <v>42.95</v>
      </c>
      <c r="AX19" s="30">
        <f t="shared" si="22"/>
        <v>70.400000000000006</v>
      </c>
      <c r="AY19" s="39">
        <f t="shared" si="23"/>
        <v>74.73</v>
      </c>
      <c r="AZ19" s="27">
        <v>10.47</v>
      </c>
      <c r="BA19" s="32">
        <f t="shared" si="24"/>
        <v>85.2</v>
      </c>
      <c r="BB19" s="72">
        <v>1</v>
      </c>
      <c r="BC19" s="32">
        <v>0.2</v>
      </c>
      <c r="BD19" s="70"/>
    </row>
    <row r="20" spans="1:56" ht="16.5" customHeight="1">
      <c r="A20" s="44" t="s">
        <v>56</v>
      </c>
      <c r="B20" s="45" t="s">
        <v>71</v>
      </c>
      <c r="C20" s="36" t="s">
        <v>72</v>
      </c>
      <c r="D20" s="41" t="s">
        <v>83</v>
      </c>
      <c r="E20" s="45">
        <v>5</v>
      </c>
      <c r="F20" s="36" t="s">
        <v>84</v>
      </c>
      <c r="G20" s="73">
        <v>189</v>
      </c>
      <c r="H20" s="35">
        <v>790</v>
      </c>
      <c r="I20" s="69">
        <v>204</v>
      </c>
      <c r="J20" s="69">
        <v>116</v>
      </c>
      <c r="K20" s="69">
        <v>47</v>
      </c>
      <c r="L20" s="69">
        <v>2</v>
      </c>
      <c r="M20" s="69">
        <v>1</v>
      </c>
      <c r="N20" s="69">
        <v>2</v>
      </c>
      <c r="O20" s="25">
        <f t="shared" si="18"/>
        <v>206</v>
      </c>
      <c r="P20" s="25">
        <f t="shared" si="6"/>
        <v>117</v>
      </c>
      <c r="Q20" s="25">
        <f t="shared" si="6"/>
        <v>49</v>
      </c>
      <c r="R20" s="25">
        <f t="shared" si="19"/>
        <v>372</v>
      </c>
      <c r="S20" s="25">
        <v>2.15</v>
      </c>
      <c r="T20" s="25"/>
      <c r="U20" s="25"/>
      <c r="V20" s="25"/>
      <c r="W20" s="25"/>
      <c r="X20" s="25"/>
      <c r="Y20" s="25"/>
      <c r="Z20" s="69">
        <v>390</v>
      </c>
      <c r="AA20" s="66">
        <v>122.2</v>
      </c>
      <c r="AB20" s="26">
        <f t="shared" si="20"/>
        <v>762</v>
      </c>
      <c r="AC20" s="69">
        <f t="shared" si="20"/>
        <v>124.35000000000001</v>
      </c>
      <c r="AD20" s="69">
        <v>150</v>
      </c>
      <c r="AE20" s="27">
        <f t="shared" si="9"/>
        <v>79.365079365079367</v>
      </c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29">
        <f t="shared" si="21"/>
        <v>0</v>
      </c>
      <c r="AS20" s="27">
        <f t="shared" si="21"/>
        <v>0</v>
      </c>
      <c r="AT20" s="71">
        <v>0</v>
      </c>
      <c r="AU20" s="71">
        <v>0.88</v>
      </c>
      <c r="AV20" s="71">
        <v>0</v>
      </c>
      <c r="AW20" s="71">
        <v>0</v>
      </c>
      <c r="AX20" s="30">
        <f t="shared" si="22"/>
        <v>0.88</v>
      </c>
      <c r="AY20" s="39">
        <f t="shared" si="23"/>
        <v>0.88</v>
      </c>
      <c r="AZ20" s="69"/>
      <c r="BA20" s="32">
        <f t="shared" si="24"/>
        <v>0.88</v>
      </c>
      <c r="BB20" s="70"/>
      <c r="BC20" s="70"/>
      <c r="BD20" s="70"/>
    </row>
    <row r="21" spans="1:56" ht="16.5" customHeight="1">
      <c r="A21" s="44" t="s">
        <v>56</v>
      </c>
      <c r="B21" s="45" t="s">
        <v>71</v>
      </c>
      <c r="C21" s="36" t="s">
        <v>72</v>
      </c>
      <c r="D21" s="41" t="s">
        <v>83</v>
      </c>
      <c r="E21" s="45">
        <v>6</v>
      </c>
      <c r="F21" s="36" t="s">
        <v>85</v>
      </c>
      <c r="G21" s="73">
        <v>224</v>
      </c>
      <c r="H21" s="35">
        <v>953</v>
      </c>
      <c r="I21" s="69"/>
      <c r="J21" s="69"/>
      <c r="K21" s="69"/>
      <c r="L21" s="69"/>
      <c r="M21" s="69"/>
      <c r="N21" s="69"/>
      <c r="O21" s="25">
        <f>I21+L21</f>
        <v>0</v>
      </c>
      <c r="P21" s="25">
        <f>M21+J21</f>
        <v>0</v>
      </c>
      <c r="Q21" s="25">
        <f>N21+K21</f>
        <v>0</v>
      </c>
      <c r="R21" s="25">
        <f>SUM(O21:Q21)</f>
        <v>0</v>
      </c>
      <c r="S21" s="25"/>
      <c r="T21" s="25"/>
      <c r="U21" s="25"/>
      <c r="V21" s="25"/>
      <c r="W21" s="25"/>
      <c r="X21" s="25"/>
      <c r="Y21" s="25"/>
      <c r="Z21" s="69"/>
      <c r="AA21" s="66"/>
      <c r="AB21" s="26">
        <f t="shared" si="20"/>
        <v>0</v>
      </c>
      <c r="AC21" s="69">
        <f t="shared" si="20"/>
        <v>0</v>
      </c>
      <c r="AD21" s="69"/>
      <c r="AE21" s="27">
        <f t="shared" si="9"/>
        <v>0</v>
      </c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29">
        <f>AP21+AN21+AL21+AJ21</f>
        <v>0</v>
      </c>
      <c r="AS21" s="27">
        <f>AQ21+AO21+AM21+AK21</f>
        <v>0</v>
      </c>
      <c r="AT21" s="69"/>
      <c r="AU21" s="69"/>
      <c r="AV21" s="69"/>
      <c r="AW21" s="69"/>
      <c r="AX21" s="30">
        <f>SUM(AT21+AU21+AV21+AW21)</f>
        <v>0</v>
      </c>
      <c r="AY21" s="39">
        <f t="shared" si="23"/>
        <v>0</v>
      </c>
      <c r="AZ21" s="69"/>
      <c r="BA21" s="32">
        <f t="shared" si="24"/>
        <v>0</v>
      </c>
      <c r="BB21" s="70"/>
      <c r="BC21" s="70"/>
      <c r="BD21" s="70"/>
    </row>
    <row r="22" spans="1:56" ht="16.5" customHeight="1">
      <c r="A22" s="44" t="s">
        <v>56</v>
      </c>
      <c r="B22" s="45" t="s">
        <v>71</v>
      </c>
      <c r="C22" s="36" t="s">
        <v>72</v>
      </c>
      <c r="D22" s="41" t="s">
        <v>83</v>
      </c>
      <c r="E22" s="19">
        <v>7</v>
      </c>
      <c r="F22" s="36" t="s">
        <v>86</v>
      </c>
      <c r="G22" s="73">
        <v>228</v>
      </c>
      <c r="H22" s="35">
        <v>975</v>
      </c>
      <c r="I22" s="78">
        <v>179</v>
      </c>
      <c r="J22" s="78">
        <v>69</v>
      </c>
      <c r="K22" s="78">
        <v>25</v>
      </c>
      <c r="L22" s="78">
        <v>1</v>
      </c>
      <c r="M22" s="78">
        <v>2</v>
      </c>
      <c r="N22" s="78">
        <v>3</v>
      </c>
      <c r="O22" s="79">
        <f>I22+L22</f>
        <v>180</v>
      </c>
      <c r="P22" s="79">
        <f>M22+J22</f>
        <v>71</v>
      </c>
      <c r="Q22" s="79">
        <f>N22+K22</f>
        <v>28</v>
      </c>
      <c r="R22" s="25">
        <f>SUM(O22:Q22)</f>
        <v>279</v>
      </c>
      <c r="S22" s="79">
        <v>2.48</v>
      </c>
      <c r="T22" s="79"/>
      <c r="U22" s="79"/>
      <c r="V22" s="79"/>
      <c r="W22" s="79"/>
      <c r="X22" s="79"/>
      <c r="Y22" s="79"/>
      <c r="Z22" s="80">
        <v>260</v>
      </c>
      <c r="AA22" s="80">
        <v>58.15</v>
      </c>
      <c r="AB22" s="26">
        <f t="shared" si="20"/>
        <v>539</v>
      </c>
      <c r="AC22" s="69">
        <f t="shared" si="20"/>
        <v>60.629999999999995</v>
      </c>
      <c r="AD22" s="79">
        <v>184</v>
      </c>
      <c r="AE22" s="54">
        <f t="shared" si="9"/>
        <v>80.701754385964904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>
        <v>50</v>
      </c>
      <c r="AQ22" s="79">
        <v>0.76</v>
      </c>
      <c r="AR22" s="79">
        <f>AP22+AN22+AL22+AJ22</f>
        <v>50</v>
      </c>
      <c r="AS22" s="77">
        <f>AQ22+AO22+AM22+AK22</f>
        <v>0.76</v>
      </c>
      <c r="AT22" s="77">
        <v>0</v>
      </c>
      <c r="AU22" s="77">
        <v>0</v>
      </c>
      <c r="AV22" s="77">
        <v>0</v>
      </c>
      <c r="AW22" s="77">
        <v>1.84</v>
      </c>
      <c r="AX22" s="81">
        <f>SUM(AT22:AW22)</f>
        <v>1.84</v>
      </c>
      <c r="AY22" s="39">
        <f t="shared" si="23"/>
        <v>2.6</v>
      </c>
      <c r="AZ22" s="77"/>
      <c r="BA22" s="32">
        <f t="shared" si="24"/>
        <v>2.6</v>
      </c>
      <c r="BB22" s="79"/>
      <c r="BC22" s="79"/>
      <c r="BD22" s="79"/>
    </row>
    <row r="23" spans="1:56" ht="16.5" customHeight="1">
      <c r="A23" s="44" t="s">
        <v>56</v>
      </c>
      <c r="B23" s="45" t="s">
        <v>71</v>
      </c>
      <c r="C23" s="36" t="s">
        <v>72</v>
      </c>
      <c r="D23" s="41" t="s">
        <v>87</v>
      </c>
      <c r="E23" s="45">
        <v>8</v>
      </c>
      <c r="F23" s="44" t="s">
        <v>87</v>
      </c>
      <c r="G23" s="73">
        <v>212</v>
      </c>
      <c r="H23" s="35">
        <v>1399</v>
      </c>
      <c r="I23" s="74">
        <v>113</v>
      </c>
      <c r="J23" s="74">
        <v>0</v>
      </c>
      <c r="K23" s="74">
        <v>53</v>
      </c>
      <c r="L23" s="74">
        <v>0</v>
      </c>
      <c r="M23" s="74">
        <v>0</v>
      </c>
      <c r="N23" s="74">
        <v>0</v>
      </c>
      <c r="O23" s="29">
        <f t="shared" si="18"/>
        <v>113</v>
      </c>
      <c r="P23" s="29">
        <f t="shared" si="6"/>
        <v>0</v>
      </c>
      <c r="Q23" s="29">
        <f t="shared" si="6"/>
        <v>53</v>
      </c>
      <c r="R23" s="29">
        <f t="shared" si="19"/>
        <v>166</v>
      </c>
      <c r="S23" s="27">
        <v>1</v>
      </c>
      <c r="T23" s="29"/>
      <c r="U23" s="29"/>
      <c r="V23" s="29"/>
      <c r="W23" s="29"/>
      <c r="X23" s="29"/>
      <c r="Y23" s="29"/>
      <c r="Z23" s="75">
        <v>763</v>
      </c>
      <c r="AA23" s="75">
        <v>221.9</v>
      </c>
      <c r="AB23" s="26">
        <f t="shared" si="20"/>
        <v>929</v>
      </c>
      <c r="AC23" s="69">
        <f t="shared" si="20"/>
        <v>222.9</v>
      </c>
      <c r="AD23" s="29">
        <v>200</v>
      </c>
      <c r="AE23" s="27">
        <f t="shared" si="9"/>
        <v>94.339622641509436</v>
      </c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>
        <v>10</v>
      </c>
      <c r="AQ23" s="29">
        <v>0.15</v>
      </c>
      <c r="AR23" s="29">
        <f t="shared" si="21"/>
        <v>10</v>
      </c>
      <c r="AS23" s="27">
        <f t="shared" si="21"/>
        <v>0.15</v>
      </c>
      <c r="AT23" s="27">
        <v>3.67</v>
      </c>
      <c r="AU23" s="27">
        <v>0</v>
      </c>
      <c r="AV23" s="27">
        <v>0</v>
      </c>
      <c r="AW23" s="27">
        <v>56.24</v>
      </c>
      <c r="AX23" s="27">
        <f t="shared" si="22"/>
        <v>59.910000000000004</v>
      </c>
      <c r="AY23" s="39">
        <f t="shared" si="23"/>
        <v>60.06</v>
      </c>
      <c r="AZ23" s="27">
        <v>2.91</v>
      </c>
      <c r="BA23" s="32">
        <f t="shared" si="24"/>
        <v>62.97</v>
      </c>
      <c r="BB23" s="70"/>
      <c r="BC23" s="70"/>
      <c r="BD23" s="70"/>
    </row>
    <row r="24" spans="1:56" ht="16.5" customHeight="1">
      <c r="A24" s="44" t="s">
        <v>56</v>
      </c>
      <c r="B24" s="45" t="s">
        <v>71</v>
      </c>
      <c r="C24" s="36" t="s">
        <v>72</v>
      </c>
      <c r="D24" s="41" t="s">
        <v>87</v>
      </c>
      <c r="E24" s="45">
        <v>9</v>
      </c>
      <c r="F24" s="36" t="s">
        <v>88</v>
      </c>
      <c r="G24" s="35">
        <v>137</v>
      </c>
      <c r="H24" s="35">
        <v>765</v>
      </c>
      <c r="I24" s="69">
        <v>32</v>
      </c>
      <c r="J24" s="69">
        <v>0</v>
      </c>
      <c r="K24" s="69">
        <v>1</v>
      </c>
      <c r="L24" s="69">
        <v>0</v>
      </c>
      <c r="M24" s="69">
        <v>0</v>
      </c>
      <c r="N24" s="69">
        <v>0</v>
      </c>
      <c r="O24" s="29">
        <f t="shared" si="18"/>
        <v>32</v>
      </c>
      <c r="P24" s="29">
        <f t="shared" si="6"/>
        <v>0</v>
      </c>
      <c r="Q24" s="29">
        <f t="shared" si="6"/>
        <v>1</v>
      </c>
      <c r="R24" s="29">
        <f t="shared" si="19"/>
        <v>33</v>
      </c>
      <c r="S24" s="29">
        <v>0.5</v>
      </c>
      <c r="T24" s="29"/>
      <c r="U24" s="29"/>
      <c r="V24" s="29"/>
      <c r="W24" s="29"/>
      <c r="X24" s="29"/>
      <c r="Y24" s="29"/>
      <c r="Z24" s="69">
        <v>143</v>
      </c>
      <c r="AA24" s="69">
        <v>35.74</v>
      </c>
      <c r="AB24" s="26">
        <f t="shared" si="20"/>
        <v>176</v>
      </c>
      <c r="AC24" s="69">
        <f t="shared" si="20"/>
        <v>36.24</v>
      </c>
      <c r="AD24" s="69">
        <v>100</v>
      </c>
      <c r="AE24" s="27">
        <f t="shared" si="9"/>
        <v>72.992700729927009</v>
      </c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>
        <v>8</v>
      </c>
      <c r="AQ24" s="69">
        <v>3.15</v>
      </c>
      <c r="AR24" s="29">
        <f t="shared" si="21"/>
        <v>8</v>
      </c>
      <c r="AS24" s="27">
        <f t="shared" si="21"/>
        <v>3.15</v>
      </c>
      <c r="AT24" s="69">
        <v>8.0299999999999994</v>
      </c>
      <c r="AU24" s="71">
        <v>0</v>
      </c>
      <c r="AV24" s="71">
        <v>0</v>
      </c>
      <c r="AW24" s="69">
        <v>21.24</v>
      </c>
      <c r="AX24" s="27">
        <f t="shared" si="22"/>
        <v>29.269999999999996</v>
      </c>
      <c r="AY24" s="39">
        <f t="shared" si="23"/>
        <v>32.419999999999995</v>
      </c>
      <c r="AZ24" s="69">
        <v>0.59</v>
      </c>
      <c r="BA24" s="32">
        <f t="shared" si="24"/>
        <v>33.01</v>
      </c>
      <c r="BB24" s="70"/>
      <c r="BC24" s="70"/>
      <c r="BD24" s="70"/>
    </row>
    <row r="25" spans="1:56" ht="16.5" customHeight="1">
      <c r="A25" s="44" t="s">
        <v>56</v>
      </c>
      <c r="B25" s="45" t="s">
        <v>71</v>
      </c>
      <c r="C25" s="36" t="s">
        <v>72</v>
      </c>
      <c r="D25" s="41" t="s">
        <v>89</v>
      </c>
      <c r="E25" s="19">
        <v>10</v>
      </c>
      <c r="F25" s="36" t="s">
        <v>90</v>
      </c>
      <c r="G25" s="35">
        <v>164</v>
      </c>
      <c r="H25" s="35">
        <v>862</v>
      </c>
      <c r="I25" s="69">
        <v>48</v>
      </c>
      <c r="J25" s="69">
        <v>5</v>
      </c>
      <c r="K25" s="69">
        <v>3</v>
      </c>
      <c r="L25" s="69">
        <v>29</v>
      </c>
      <c r="M25" s="69">
        <v>2</v>
      </c>
      <c r="N25" s="69">
        <v>0</v>
      </c>
      <c r="O25" s="29">
        <f t="shared" si="18"/>
        <v>77</v>
      </c>
      <c r="P25" s="29">
        <f t="shared" si="6"/>
        <v>7</v>
      </c>
      <c r="Q25" s="29">
        <f t="shared" si="6"/>
        <v>3</v>
      </c>
      <c r="R25" s="29">
        <f t="shared" si="19"/>
        <v>87</v>
      </c>
      <c r="S25" s="29">
        <v>0.96</v>
      </c>
      <c r="T25" s="29"/>
      <c r="U25" s="29"/>
      <c r="V25" s="29"/>
      <c r="W25" s="29"/>
      <c r="X25" s="29"/>
      <c r="Y25" s="29"/>
      <c r="Z25" s="69"/>
      <c r="AA25" s="69"/>
      <c r="AB25" s="26">
        <f t="shared" si="20"/>
        <v>87</v>
      </c>
      <c r="AC25" s="69">
        <f t="shared" si="20"/>
        <v>0.96</v>
      </c>
      <c r="AD25" s="69">
        <v>50</v>
      </c>
      <c r="AE25" s="27">
        <f t="shared" si="9"/>
        <v>30.487804878048781</v>
      </c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29">
        <f t="shared" si="21"/>
        <v>0</v>
      </c>
      <c r="AS25" s="27">
        <f t="shared" si="21"/>
        <v>0</v>
      </c>
      <c r="AT25" s="69"/>
      <c r="AU25" s="69"/>
      <c r="AV25" s="69"/>
      <c r="AW25" s="69"/>
      <c r="AX25" s="27">
        <f t="shared" si="22"/>
        <v>0</v>
      </c>
      <c r="AY25" s="39">
        <f t="shared" si="23"/>
        <v>0</v>
      </c>
      <c r="AZ25" s="69"/>
      <c r="BA25" s="32">
        <f t="shared" si="24"/>
        <v>0</v>
      </c>
      <c r="BB25" s="70"/>
      <c r="BC25" s="70"/>
      <c r="BD25" s="70"/>
    </row>
    <row r="26" spans="1:56" ht="16.5" customHeight="1">
      <c r="A26" s="44" t="s">
        <v>56</v>
      </c>
      <c r="B26" s="45" t="s">
        <v>71</v>
      </c>
      <c r="C26" s="36" t="s">
        <v>72</v>
      </c>
      <c r="D26" s="41" t="s">
        <v>91</v>
      </c>
      <c r="E26" s="45">
        <v>11</v>
      </c>
      <c r="F26" s="82" t="s">
        <v>92</v>
      </c>
      <c r="G26" s="46">
        <v>152</v>
      </c>
      <c r="H26" s="46">
        <v>883</v>
      </c>
      <c r="I26" s="69">
        <v>0</v>
      </c>
      <c r="J26" s="69">
        <v>0</v>
      </c>
      <c r="K26" s="69">
        <v>0</v>
      </c>
      <c r="L26" s="69">
        <v>14</v>
      </c>
      <c r="M26" s="69">
        <v>8</v>
      </c>
      <c r="N26" s="69">
        <v>0</v>
      </c>
      <c r="O26" s="29">
        <f t="shared" si="18"/>
        <v>14</v>
      </c>
      <c r="P26" s="29">
        <f t="shared" ref="P26:Q34" si="25">M26+J26</f>
        <v>8</v>
      </c>
      <c r="Q26" s="29">
        <f t="shared" si="25"/>
        <v>0</v>
      </c>
      <c r="R26" s="29">
        <f t="shared" si="19"/>
        <v>22</v>
      </c>
      <c r="S26" s="29"/>
      <c r="T26" s="29"/>
      <c r="U26" s="29"/>
      <c r="V26" s="29"/>
      <c r="W26" s="29"/>
      <c r="X26" s="29"/>
      <c r="Y26" s="29"/>
      <c r="Z26" s="69">
        <v>13</v>
      </c>
      <c r="AA26" s="69"/>
      <c r="AB26" s="26">
        <f t="shared" si="20"/>
        <v>35</v>
      </c>
      <c r="AC26" s="69">
        <f t="shared" si="20"/>
        <v>0</v>
      </c>
      <c r="AD26" s="69">
        <v>20</v>
      </c>
      <c r="AE26" s="27">
        <f t="shared" si="9"/>
        <v>13.157894736842104</v>
      </c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29">
        <f t="shared" si="21"/>
        <v>0</v>
      </c>
      <c r="AS26" s="27">
        <f t="shared" si="21"/>
        <v>0</v>
      </c>
      <c r="AT26" s="69"/>
      <c r="AU26" s="69"/>
      <c r="AV26" s="69"/>
      <c r="AW26" s="69"/>
      <c r="AX26" s="27">
        <f t="shared" si="22"/>
        <v>0</v>
      </c>
      <c r="AY26" s="39">
        <f t="shared" si="23"/>
        <v>0</v>
      </c>
      <c r="AZ26" s="69"/>
      <c r="BA26" s="32">
        <f t="shared" si="24"/>
        <v>0</v>
      </c>
      <c r="BB26" s="70"/>
      <c r="BC26" s="70"/>
      <c r="BD26" s="70"/>
    </row>
    <row r="27" spans="1:56" ht="16.5" customHeight="1">
      <c r="A27" s="44" t="s">
        <v>56</v>
      </c>
      <c r="B27" s="45" t="s">
        <v>71</v>
      </c>
      <c r="C27" s="36" t="s">
        <v>72</v>
      </c>
      <c r="D27" s="41" t="s">
        <v>91</v>
      </c>
      <c r="E27" s="45">
        <v>12</v>
      </c>
      <c r="F27" s="82" t="s">
        <v>93</v>
      </c>
      <c r="G27" s="46">
        <v>184</v>
      </c>
      <c r="H27" s="46">
        <v>849</v>
      </c>
      <c r="I27" s="83"/>
      <c r="J27" s="83"/>
      <c r="K27" s="83"/>
      <c r="L27" s="83"/>
      <c r="M27" s="83"/>
      <c r="N27" s="83"/>
      <c r="O27" s="29">
        <f>I27+L27</f>
        <v>0</v>
      </c>
      <c r="P27" s="29">
        <f t="shared" si="25"/>
        <v>0</v>
      </c>
      <c r="Q27" s="29">
        <f t="shared" si="25"/>
        <v>0</v>
      </c>
      <c r="R27" s="29">
        <f>SUM(O27:Q27)</f>
        <v>0</v>
      </c>
      <c r="S27" s="53"/>
      <c r="T27" s="53"/>
      <c r="U27" s="53"/>
      <c r="V27" s="53"/>
      <c r="W27" s="53"/>
      <c r="X27" s="53"/>
      <c r="Y27" s="53"/>
      <c r="Z27" s="83"/>
      <c r="AA27" s="83"/>
      <c r="AB27" s="26">
        <f t="shared" si="20"/>
        <v>0</v>
      </c>
      <c r="AC27" s="69">
        <f t="shared" si="20"/>
        <v>0</v>
      </c>
      <c r="AD27" s="69"/>
      <c r="AE27" s="27">
        <f t="shared" si="9"/>
        <v>0</v>
      </c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29">
        <f t="shared" si="21"/>
        <v>0</v>
      </c>
      <c r="AS27" s="27">
        <f t="shared" si="21"/>
        <v>0</v>
      </c>
      <c r="AT27" s="83"/>
      <c r="AU27" s="83"/>
      <c r="AV27" s="83"/>
      <c r="AW27" s="83"/>
      <c r="AX27" s="27">
        <f>SUM(AT27+AU27+AV27+AW27)</f>
        <v>0</v>
      </c>
      <c r="AY27" s="39">
        <f t="shared" si="23"/>
        <v>0</v>
      </c>
      <c r="AZ27" s="69"/>
      <c r="BA27" s="32">
        <f t="shared" si="24"/>
        <v>0</v>
      </c>
      <c r="BB27" s="70"/>
      <c r="BC27" s="70"/>
      <c r="BD27" s="70"/>
    </row>
    <row r="28" spans="1:56" ht="16.5" customHeight="1">
      <c r="A28" s="44" t="s">
        <v>56</v>
      </c>
      <c r="B28" s="45" t="s">
        <v>71</v>
      </c>
      <c r="C28" s="36" t="s">
        <v>72</v>
      </c>
      <c r="D28" s="41" t="s">
        <v>94</v>
      </c>
      <c r="E28" s="19">
        <v>13</v>
      </c>
      <c r="F28" s="82" t="s">
        <v>95</v>
      </c>
      <c r="G28" s="46">
        <v>221</v>
      </c>
      <c r="H28" s="46">
        <v>1022</v>
      </c>
      <c r="I28" s="69"/>
      <c r="J28" s="69"/>
      <c r="K28" s="69"/>
      <c r="L28" s="69"/>
      <c r="M28" s="69"/>
      <c r="N28" s="69"/>
      <c r="O28" s="29">
        <f>I28+L28</f>
        <v>0</v>
      </c>
      <c r="P28" s="29">
        <f t="shared" si="25"/>
        <v>0</v>
      </c>
      <c r="Q28" s="29">
        <f t="shared" si="25"/>
        <v>0</v>
      </c>
      <c r="R28" s="29">
        <f>SUM(O28:Q28)</f>
        <v>0</v>
      </c>
      <c r="S28" s="29"/>
      <c r="T28" s="29"/>
      <c r="U28" s="29"/>
      <c r="V28" s="29"/>
      <c r="W28" s="29"/>
      <c r="X28" s="29"/>
      <c r="Y28" s="29"/>
      <c r="Z28" s="69"/>
      <c r="AA28" s="69"/>
      <c r="AB28" s="26">
        <f t="shared" si="20"/>
        <v>0</v>
      </c>
      <c r="AC28" s="69">
        <f t="shared" si="20"/>
        <v>0</v>
      </c>
      <c r="AD28" s="69"/>
      <c r="AE28" s="27">
        <f t="shared" si="9"/>
        <v>0</v>
      </c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29">
        <f t="shared" si="21"/>
        <v>0</v>
      </c>
      <c r="AS28" s="27">
        <f t="shared" si="21"/>
        <v>0</v>
      </c>
      <c r="AT28" s="69"/>
      <c r="AU28" s="69"/>
      <c r="AV28" s="69"/>
      <c r="AW28" s="69"/>
      <c r="AX28" s="27">
        <f>SUM(AT28+AU28+AV28+AW28)</f>
        <v>0</v>
      </c>
      <c r="AY28" s="39">
        <f t="shared" si="23"/>
        <v>0</v>
      </c>
      <c r="AZ28" s="69"/>
      <c r="BA28" s="32">
        <f t="shared" si="24"/>
        <v>0</v>
      </c>
      <c r="BB28" s="70"/>
      <c r="BC28" s="70"/>
      <c r="BD28" s="70"/>
    </row>
    <row r="29" spans="1:56" s="33" customFormat="1" ht="16.5" customHeight="1">
      <c r="A29" s="18" t="s">
        <v>56</v>
      </c>
      <c r="B29" s="45" t="s">
        <v>71</v>
      </c>
      <c r="C29" s="36" t="s">
        <v>72</v>
      </c>
      <c r="D29" s="20" t="s">
        <v>58</v>
      </c>
      <c r="E29" s="45">
        <v>14</v>
      </c>
      <c r="F29" s="21" t="s">
        <v>59</v>
      </c>
      <c r="G29" s="37">
        <v>172</v>
      </c>
      <c r="H29" s="35">
        <v>770</v>
      </c>
      <c r="I29" s="42">
        <v>47</v>
      </c>
      <c r="J29" s="42">
        <v>31</v>
      </c>
      <c r="K29" s="42">
        <v>73</v>
      </c>
      <c r="L29" s="42">
        <v>0</v>
      </c>
      <c r="M29" s="42">
        <v>5</v>
      </c>
      <c r="N29" s="42">
        <v>3</v>
      </c>
      <c r="O29" s="29">
        <f>I29+L29</f>
        <v>47</v>
      </c>
      <c r="P29" s="29">
        <f t="shared" si="25"/>
        <v>36</v>
      </c>
      <c r="Q29" s="29">
        <f t="shared" si="25"/>
        <v>76</v>
      </c>
      <c r="R29" s="29">
        <f>SUM(O29:Q29)</f>
        <v>159</v>
      </c>
      <c r="S29" s="29">
        <v>1.62</v>
      </c>
      <c r="T29" s="29">
        <v>24</v>
      </c>
      <c r="U29" s="29">
        <v>0.24</v>
      </c>
      <c r="V29" s="29">
        <v>23</v>
      </c>
      <c r="W29" s="29">
        <v>0.56000000000000005</v>
      </c>
      <c r="X29" s="29">
        <v>0</v>
      </c>
      <c r="Y29" s="29">
        <v>5</v>
      </c>
      <c r="Z29" s="42"/>
      <c r="AA29" s="42"/>
      <c r="AB29" s="26">
        <f t="shared" si="20"/>
        <v>159</v>
      </c>
      <c r="AC29" s="69">
        <f t="shared" si="20"/>
        <v>1.62</v>
      </c>
      <c r="AD29" s="42">
        <v>100</v>
      </c>
      <c r="AE29" s="27">
        <f t="shared" si="9"/>
        <v>58.139534883720934</v>
      </c>
      <c r="AF29" s="43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29">
        <f t="shared" si="21"/>
        <v>0</v>
      </c>
      <c r="AS29" s="27">
        <f t="shared" si="21"/>
        <v>0</v>
      </c>
      <c r="AT29" s="42"/>
      <c r="AU29" s="42"/>
      <c r="AV29" s="42"/>
      <c r="AW29" s="42"/>
      <c r="AX29" s="27">
        <f>SUM(AT29+AU29+AV29+AW29)</f>
        <v>0</v>
      </c>
      <c r="AY29" s="39">
        <f t="shared" si="23"/>
        <v>0</v>
      </c>
      <c r="AZ29" s="40"/>
      <c r="BA29" s="32">
        <f t="shared" si="24"/>
        <v>0</v>
      </c>
      <c r="BB29" s="40"/>
      <c r="BC29" s="40"/>
      <c r="BD29" s="40"/>
    </row>
    <row r="30" spans="1:56" s="33" customFormat="1" ht="16.5" customHeight="1">
      <c r="A30" s="18" t="s">
        <v>56</v>
      </c>
      <c r="B30" s="45" t="s">
        <v>71</v>
      </c>
      <c r="C30" s="36" t="s">
        <v>72</v>
      </c>
      <c r="D30" s="20" t="s">
        <v>58</v>
      </c>
      <c r="E30" s="45">
        <v>15</v>
      </c>
      <c r="F30" s="34" t="s">
        <v>60</v>
      </c>
      <c r="G30" s="35">
        <v>209</v>
      </c>
      <c r="H30" s="35">
        <v>890</v>
      </c>
      <c r="I30" s="42">
        <v>180</v>
      </c>
      <c r="J30" s="42">
        <v>43</v>
      </c>
      <c r="K30" s="42">
        <v>129</v>
      </c>
      <c r="L30" s="42">
        <v>0</v>
      </c>
      <c r="M30" s="42">
        <v>8</v>
      </c>
      <c r="N30" s="42">
        <v>15</v>
      </c>
      <c r="O30" s="29">
        <f>I30+L30</f>
        <v>180</v>
      </c>
      <c r="P30" s="29">
        <f t="shared" si="25"/>
        <v>51</v>
      </c>
      <c r="Q30" s="29">
        <f t="shared" si="25"/>
        <v>144</v>
      </c>
      <c r="R30" s="29">
        <f>SUM(O30:Q30)</f>
        <v>375</v>
      </c>
      <c r="S30" s="29">
        <v>3.82</v>
      </c>
      <c r="T30" s="29">
        <v>66</v>
      </c>
      <c r="U30" s="29">
        <v>0.67</v>
      </c>
      <c r="V30" s="29">
        <v>114</v>
      </c>
      <c r="W30" s="29">
        <v>1.59</v>
      </c>
      <c r="X30" s="29">
        <v>0</v>
      </c>
      <c r="Y30" s="29">
        <v>31</v>
      </c>
      <c r="Z30" s="42"/>
      <c r="AA30" s="42"/>
      <c r="AB30" s="26">
        <f t="shared" si="20"/>
        <v>375</v>
      </c>
      <c r="AC30" s="69">
        <f t="shared" si="20"/>
        <v>3.82</v>
      </c>
      <c r="AD30" s="42">
        <v>180</v>
      </c>
      <c r="AE30" s="27">
        <f t="shared" si="9"/>
        <v>86.124401913875602</v>
      </c>
      <c r="AF30" s="43"/>
      <c r="AG30" s="42">
        <v>27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29">
        <f t="shared" si="21"/>
        <v>0</v>
      </c>
      <c r="AS30" s="27">
        <f t="shared" si="21"/>
        <v>0</v>
      </c>
      <c r="AT30" s="42"/>
      <c r="AU30" s="42"/>
      <c r="AV30" s="42"/>
      <c r="AW30" s="42"/>
      <c r="AX30" s="27">
        <f>SUM(AT30+AU30+AV30+AW30)</f>
        <v>0</v>
      </c>
      <c r="AY30" s="39">
        <f t="shared" si="23"/>
        <v>0</v>
      </c>
      <c r="AZ30" s="40"/>
      <c r="BA30" s="32">
        <f t="shared" si="24"/>
        <v>0</v>
      </c>
      <c r="BB30" s="40"/>
      <c r="BC30" s="40"/>
      <c r="BD30" s="40"/>
    </row>
    <row r="31" spans="1:56" s="33" customFormat="1" ht="16.5" customHeight="1">
      <c r="A31" s="47" t="s">
        <v>56</v>
      </c>
      <c r="B31" s="45" t="s">
        <v>71</v>
      </c>
      <c r="C31" s="36" t="s">
        <v>72</v>
      </c>
      <c r="D31" s="49" t="s">
        <v>68</v>
      </c>
      <c r="E31" s="19">
        <v>16</v>
      </c>
      <c r="F31" s="50" t="s">
        <v>69</v>
      </c>
      <c r="G31" s="46">
        <v>227</v>
      </c>
      <c r="H31" s="46">
        <v>798</v>
      </c>
      <c r="I31" s="42"/>
      <c r="J31" s="42"/>
      <c r="K31" s="42"/>
      <c r="L31" s="42"/>
      <c r="M31" s="42"/>
      <c r="N31" s="42"/>
      <c r="O31" s="29">
        <f>I31+L31</f>
        <v>0</v>
      </c>
      <c r="P31" s="29">
        <f t="shared" si="25"/>
        <v>0</v>
      </c>
      <c r="Q31" s="29">
        <f t="shared" si="25"/>
        <v>0</v>
      </c>
      <c r="R31" s="29">
        <f>SUM(O31:Q31)</f>
        <v>0</v>
      </c>
      <c r="S31" s="29"/>
      <c r="T31" s="29"/>
      <c r="U31" s="29"/>
      <c r="V31" s="29"/>
      <c r="W31" s="29"/>
      <c r="X31" s="29"/>
      <c r="Y31" s="29"/>
      <c r="Z31" s="42"/>
      <c r="AA31" s="42"/>
      <c r="AB31" s="26">
        <f t="shared" si="20"/>
        <v>0</v>
      </c>
      <c r="AC31" s="69">
        <f t="shared" si="20"/>
        <v>0</v>
      </c>
      <c r="AD31" s="42"/>
      <c r="AE31" s="27">
        <f t="shared" si="9"/>
        <v>0</v>
      </c>
      <c r="AF31" s="43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9">
        <f t="shared" si="21"/>
        <v>0</v>
      </c>
      <c r="AS31" s="27">
        <f t="shared" si="21"/>
        <v>0</v>
      </c>
      <c r="AT31" s="42"/>
      <c r="AU31" s="42"/>
      <c r="AV31" s="42"/>
      <c r="AW31" s="42"/>
      <c r="AX31" s="27">
        <f>SUM(AT31+AU31+AV31+AW31)</f>
        <v>0</v>
      </c>
      <c r="AY31" s="39">
        <f t="shared" si="23"/>
        <v>0</v>
      </c>
      <c r="AZ31" s="40"/>
      <c r="BA31" s="32">
        <f t="shared" si="24"/>
        <v>0</v>
      </c>
      <c r="BB31" s="40"/>
      <c r="BC31" s="40"/>
      <c r="BD31" s="40"/>
    </row>
    <row r="32" spans="1:56" ht="16.5" customHeight="1">
      <c r="A32" s="47" t="s">
        <v>56</v>
      </c>
      <c r="B32" s="48" t="s">
        <v>71</v>
      </c>
      <c r="C32" s="84" t="s">
        <v>72</v>
      </c>
      <c r="D32" s="85" t="s">
        <v>96</v>
      </c>
      <c r="E32" s="45">
        <v>17</v>
      </c>
      <c r="F32" s="86" t="s">
        <v>97</v>
      </c>
      <c r="G32" s="46">
        <v>187</v>
      </c>
      <c r="H32" s="46">
        <v>919</v>
      </c>
      <c r="I32" s="69">
        <v>44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29">
        <f t="shared" si="18"/>
        <v>44</v>
      </c>
      <c r="P32" s="29">
        <f t="shared" si="25"/>
        <v>0</v>
      </c>
      <c r="Q32" s="29">
        <f t="shared" si="25"/>
        <v>0</v>
      </c>
      <c r="R32" s="29">
        <f t="shared" si="19"/>
        <v>44</v>
      </c>
      <c r="S32" s="29">
        <v>0.09</v>
      </c>
      <c r="T32" s="29"/>
      <c r="U32" s="29"/>
      <c r="V32" s="29"/>
      <c r="W32" s="29"/>
      <c r="X32" s="29"/>
      <c r="Y32" s="29"/>
      <c r="Z32" s="69">
        <v>18</v>
      </c>
      <c r="AA32" s="69">
        <v>4.12</v>
      </c>
      <c r="AB32" s="26">
        <f t="shared" ref="AB32:AC34" si="26">Z32+R32</f>
        <v>62</v>
      </c>
      <c r="AC32" s="69">
        <f t="shared" si="26"/>
        <v>4.21</v>
      </c>
      <c r="AD32" s="69">
        <v>50</v>
      </c>
      <c r="AE32" s="27">
        <f t="shared" si="9"/>
        <v>26.737967914438503</v>
      </c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29">
        <f t="shared" ref="AR32:AS34" si="27">AP32+AN32+AL32+AJ32</f>
        <v>0</v>
      </c>
      <c r="AS32" s="27">
        <f t="shared" si="27"/>
        <v>0</v>
      </c>
      <c r="AT32" s="69"/>
      <c r="AU32" s="69"/>
      <c r="AV32" s="69"/>
      <c r="AW32" s="69"/>
      <c r="AX32" s="27">
        <f t="shared" si="22"/>
        <v>0</v>
      </c>
      <c r="AY32" s="39">
        <f t="shared" si="23"/>
        <v>0</v>
      </c>
      <c r="AZ32" s="69"/>
      <c r="BA32" s="32">
        <f t="shared" si="24"/>
        <v>0</v>
      </c>
      <c r="BB32" s="70"/>
      <c r="BC32" s="70"/>
      <c r="BD32" s="70"/>
    </row>
    <row r="33" spans="1:56" ht="16.5" customHeight="1">
      <c r="A33" s="47" t="s">
        <v>56</v>
      </c>
      <c r="B33" s="48" t="s">
        <v>71</v>
      </c>
      <c r="C33" s="84" t="s">
        <v>72</v>
      </c>
      <c r="D33" s="85" t="s">
        <v>96</v>
      </c>
      <c r="E33" s="45">
        <v>18</v>
      </c>
      <c r="F33" s="44" t="s">
        <v>98</v>
      </c>
      <c r="G33" s="87">
        <v>208</v>
      </c>
      <c r="H33" s="87">
        <v>1265</v>
      </c>
      <c r="I33" s="74">
        <v>753</v>
      </c>
      <c r="J33" s="74">
        <v>12</v>
      </c>
      <c r="K33" s="74">
        <v>8</v>
      </c>
      <c r="L33" s="74">
        <v>1</v>
      </c>
      <c r="M33" s="74">
        <v>0</v>
      </c>
      <c r="N33" s="74">
        <v>1</v>
      </c>
      <c r="O33" s="29">
        <f t="shared" si="18"/>
        <v>754</v>
      </c>
      <c r="P33" s="29">
        <f t="shared" si="25"/>
        <v>12</v>
      </c>
      <c r="Q33" s="29">
        <f t="shared" si="25"/>
        <v>9</v>
      </c>
      <c r="R33" s="29">
        <f t="shared" si="19"/>
        <v>775</v>
      </c>
      <c r="S33" s="29">
        <v>1.34</v>
      </c>
      <c r="T33" s="29"/>
      <c r="U33" s="29"/>
      <c r="V33" s="29"/>
      <c r="W33" s="29"/>
      <c r="X33" s="29"/>
      <c r="Y33" s="29"/>
      <c r="Z33" s="75">
        <v>171</v>
      </c>
      <c r="AA33" s="75">
        <v>25.42</v>
      </c>
      <c r="AB33" s="26">
        <f t="shared" si="26"/>
        <v>946</v>
      </c>
      <c r="AC33" s="69">
        <f t="shared" si="26"/>
        <v>26.76</v>
      </c>
      <c r="AD33" s="29">
        <v>208</v>
      </c>
      <c r="AE33" s="27">
        <f t="shared" si="9"/>
        <v>100</v>
      </c>
      <c r="AF33" s="29">
        <v>2</v>
      </c>
      <c r="AG33" s="29">
        <v>95</v>
      </c>
      <c r="AH33" s="29"/>
      <c r="AI33" s="88"/>
      <c r="AJ33" s="29"/>
      <c r="AK33" s="27"/>
      <c r="AL33" s="29"/>
      <c r="AM33" s="29"/>
      <c r="AN33" s="29"/>
      <c r="AO33" s="29"/>
      <c r="AP33" s="29"/>
      <c r="AQ33" s="29"/>
      <c r="AR33" s="29">
        <f t="shared" si="27"/>
        <v>0</v>
      </c>
      <c r="AS33" s="27">
        <f t="shared" si="27"/>
        <v>0</v>
      </c>
      <c r="AT33" s="27"/>
      <c r="AU33" s="27"/>
      <c r="AV33" s="27"/>
      <c r="AW33" s="27"/>
      <c r="AX33" s="32">
        <f t="shared" si="22"/>
        <v>0</v>
      </c>
      <c r="AY33" s="39">
        <f t="shared" si="23"/>
        <v>0</v>
      </c>
      <c r="AZ33" s="27"/>
      <c r="BA33" s="32">
        <f t="shared" si="24"/>
        <v>0</v>
      </c>
      <c r="BB33" s="70"/>
      <c r="BC33" s="70"/>
      <c r="BD33" s="70"/>
    </row>
    <row r="34" spans="1:56" ht="16.5" customHeight="1" thickBot="1">
      <c r="A34" s="47" t="s">
        <v>56</v>
      </c>
      <c r="B34" s="48" t="s">
        <v>71</v>
      </c>
      <c r="C34" s="84" t="s">
        <v>72</v>
      </c>
      <c r="D34" s="85" t="s">
        <v>96</v>
      </c>
      <c r="E34" s="19">
        <v>19</v>
      </c>
      <c r="F34" s="84" t="s">
        <v>99</v>
      </c>
      <c r="G34" s="89">
        <v>238</v>
      </c>
      <c r="H34" s="89">
        <v>1164</v>
      </c>
      <c r="I34" s="90">
        <v>16</v>
      </c>
      <c r="J34" s="90">
        <v>0</v>
      </c>
      <c r="K34" s="90">
        <v>0</v>
      </c>
      <c r="L34" s="90">
        <v>2</v>
      </c>
      <c r="M34" s="90">
        <v>1</v>
      </c>
      <c r="N34" s="90">
        <v>0</v>
      </c>
      <c r="O34" s="53">
        <f t="shared" si="18"/>
        <v>18</v>
      </c>
      <c r="P34" s="53">
        <f t="shared" si="25"/>
        <v>1</v>
      </c>
      <c r="Q34" s="53">
        <f t="shared" si="25"/>
        <v>0</v>
      </c>
      <c r="R34" s="53">
        <f t="shared" si="19"/>
        <v>19</v>
      </c>
      <c r="S34" s="91">
        <v>0.03</v>
      </c>
      <c r="T34" s="91"/>
      <c r="U34" s="91"/>
      <c r="V34" s="91"/>
      <c r="W34" s="91"/>
      <c r="X34" s="91"/>
      <c r="Y34" s="91"/>
      <c r="Z34" s="92">
        <v>42</v>
      </c>
      <c r="AA34" s="92">
        <v>6.91</v>
      </c>
      <c r="AB34" s="26">
        <f t="shared" si="26"/>
        <v>61</v>
      </c>
      <c r="AC34" s="69">
        <f t="shared" si="26"/>
        <v>6.94</v>
      </c>
      <c r="AD34" s="91">
        <v>40</v>
      </c>
      <c r="AE34" s="54">
        <f t="shared" si="9"/>
        <v>16.806722689075631</v>
      </c>
      <c r="AF34" s="91"/>
      <c r="AG34" s="91"/>
      <c r="AH34" s="91"/>
      <c r="AI34" s="93"/>
      <c r="AJ34" s="91"/>
      <c r="AK34" s="94"/>
      <c r="AL34" s="91"/>
      <c r="AM34" s="91"/>
      <c r="AN34" s="91"/>
      <c r="AO34" s="91"/>
      <c r="AP34" s="91"/>
      <c r="AQ34" s="91"/>
      <c r="AR34" s="53">
        <f t="shared" si="27"/>
        <v>0</v>
      </c>
      <c r="AS34" s="54">
        <f t="shared" si="27"/>
        <v>0</v>
      </c>
      <c r="AT34" s="54"/>
      <c r="AU34" s="54"/>
      <c r="AV34" s="54"/>
      <c r="AW34" s="54"/>
      <c r="AX34" s="57">
        <f t="shared" si="22"/>
        <v>0</v>
      </c>
      <c r="AY34" s="39">
        <f t="shared" si="23"/>
        <v>0</v>
      </c>
      <c r="AZ34" s="54"/>
      <c r="BA34" s="32">
        <f t="shared" si="24"/>
        <v>0</v>
      </c>
      <c r="BB34" s="95"/>
      <c r="BC34" s="95"/>
      <c r="BD34" s="95"/>
    </row>
    <row r="35" spans="1:56" s="102" customFormat="1" ht="16.5" customHeight="1" thickBot="1">
      <c r="A35" s="644" t="s">
        <v>100</v>
      </c>
      <c r="B35" s="645"/>
      <c r="C35" s="646"/>
      <c r="D35" s="96"/>
      <c r="E35" s="97">
        <v>19</v>
      </c>
      <c r="F35" s="98"/>
      <c r="G35" s="99">
        <f>SUM(G16:G34)</f>
        <v>3785</v>
      </c>
      <c r="H35" s="99">
        <f t="shared" ref="H35:AD35" si="28">SUM(H16:H34)</f>
        <v>17731</v>
      </c>
      <c r="I35" s="99">
        <f t="shared" si="28"/>
        <v>2126</v>
      </c>
      <c r="J35" s="99">
        <f t="shared" si="28"/>
        <v>478</v>
      </c>
      <c r="K35" s="99">
        <f t="shared" si="28"/>
        <v>772</v>
      </c>
      <c r="L35" s="99">
        <f t="shared" si="28"/>
        <v>52</v>
      </c>
      <c r="M35" s="99">
        <f t="shared" si="28"/>
        <v>27</v>
      </c>
      <c r="N35" s="99">
        <f t="shared" si="28"/>
        <v>27</v>
      </c>
      <c r="O35" s="99">
        <f t="shared" si="28"/>
        <v>2178</v>
      </c>
      <c r="P35" s="99">
        <f t="shared" si="28"/>
        <v>505</v>
      </c>
      <c r="Q35" s="99">
        <f t="shared" si="28"/>
        <v>799</v>
      </c>
      <c r="R35" s="99">
        <f t="shared" si="28"/>
        <v>3482</v>
      </c>
      <c r="S35" s="100">
        <f t="shared" si="28"/>
        <v>19.190000000000001</v>
      </c>
      <c r="T35" s="99">
        <f t="shared" si="28"/>
        <v>157</v>
      </c>
      <c r="U35" s="100">
        <f t="shared" si="28"/>
        <v>1.37</v>
      </c>
      <c r="V35" s="99">
        <f t="shared" si="28"/>
        <v>214</v>
      </c>
      <c r="W35" s="100">
        <f t="shared" si="28"/>
        <v>2.6500000000000004</v>
      </c>
      <c r="X35" s="99">
        <f t="shared" si="28"/>
        <v>6</v>
      </c>
      <c r="Y35" s="99">
        <f t="shared" si="28"/>
        <v>40</v>
      </c>
      <c r="Z35" s="99">
        <f t="shared" si="28"/>
        <v>2573</v>
      </c>
      <c r="AA35" s="100">
        <f t="shared" si="28"/>
        <v>644.39</v>
      </c>
      <c r="AB35" s="99">
        <f t="shared" si="28"/>
        <v>6055</v>
      </c>
      <c r="AC35" s="100">
        <f t="shared" si="28"/>
        <v>663.58000000000015</v>
      </c>
      <c r="AD35" s="99">
        <f t="shared" si="28"/>
        <v>1938</v>
      </c>
      <c r="AE35" s="63">
        <f t="shared" si="9"/>
        <v>51.202113606340816</v>
      </c>
      <c r="AF35" s="99">
        <v>2</v>
      </c>
      <c r="AG35" s="100">
        <f t="shared" ref="AG35:BD35" si="29">SUM(AG16:AG34)</f>
        <v>122</v>
      </c>
      <c r="AH35" s="99">
        <f t="shared" si="29"/>
        <v>0</v>
      </c>
      <c r="AI35" s="99">
        <f t="shared" si="29"/>
        <v>0</v>
      </c>
      <c r="AJ35" s="99">
        <f t="shared" si="29"/>
        <v>0</v>
      </c>
      <c r="AK35" s="100">
        <f t="shared" si="29"/>
        <v>0</v>
      </c>
      <c r="AL35" s="99">
        <f t="shared" si="29"/>
        <v>0</v>
      </c>
      <c r="AM35" s="100">
        <f t="shared" si="29"/>
        <v>0</v>
      </c>
      <c r="AN35" s="99">
        <f t="shared" si="29"/>
        <v>16</v>
      </c>
      <c r="AO35" s="100">
        <f t="shared" si="29"/>
        <v>1.99</v>
      </c>
      <c r="AP35" s="99">
        <f t="shared" si="29"/>
        <v>241</v>
      </c>
      <c r="AQ35" s="100">
        <f t="shared" si="29"/>
        <v>27.33</v>
      </c>
      <c r="AR35" s="99">
        <f t="shared" si="29"/>
        <v>257</v>
      </c>
      <c r="AS35" s="100">
        <f t="shared" si="29"/>
        <v>29.319999999999997</v>
      </c>
      <c r="AT35" s="100">
        <f t="shared" si="29"/>
        <v>15.68</v>
      </c>
      <c r="AU35" s="100">
        <f t="shared" si="29"/>
        <v>26.569999999999997</v>
      </c>
      <c r="AV35" s="100">
        <f t="shared" si="29"/>
        <v>0</v>
      </c>
      <c r="AW35" s="100">
        <f t="shared" si="29"/>
        <v>128.57000000000002</v>
      </c>
      <c r="AX35" s="100">
        <f t="shared" si="29"/>
        <v>170.82</v>
      </c>
      <c r="AY35" s="100">
        <f t="shared" si="29"/>
        <v>200.14</v>
      </c>
      <c r="AZ35" s="100">
        <f t="shared" si="29"/>
        <v>14.32</v>
      </c>
      <c r="BA35" s="101">
        <f t="shared" si="29"/>
        <v>214.45999999999998</v>
      </c>
      <c r="BB35" s="99">
        <f t="shared" si="29"/>
        <v>2</v>
      </c>
      <c r="BC35" s="100">
        <f t="shared" si="29"/>
        <v>0.26</v>
      </c>
      <c r="BD35" s="100">
        <f t="shared" si="29"/>
        <v>0</v>
      </c>
    </row>
    <row r="36" spans="1:56" ht="16.5" customHeight="1">
      <c r="A36" s="18" t="s">
        <v>56</v>
      </c>
      <c r="B36" s="19" t="s">
        <v>101</v>
      </c>
      <c r="C36" s="106" t="s">
        <v>102</v>
      </c>
      <c r="D36" s="107" t="s">
        <v>108</v>
      </c>
      <c r="E36" s="19">
        <v>1</v>
      </c>
      <c r="F36" s="82" t="s">
        <v>109</v>
      </c>
      <c r="G36" s="46">
        <v>216</v>
      </c>
      <c r="H36" s="46">
        <v>759</v>
      </c>
      <c r="I36" s="73">
        <v>4</v>
      </c>
      <c r="J36" s="73">
        <v>26</v>
      </c>
      <c r="K36" s="73">
        <v>5</v>
      </c>
      <c r="L36" s="73">
        <v>0</v>
      </c>
      <c r="M36" s="73">
        <v>0</v>
      </c>
      <c r="N36" s="73">
        <v>0</v>
      </c>
      <c r="O36" s="25">
        <f>I36+L36</f>
        <v>4</v>
      </c>
      <c r="P36" s="25">
        <f>M36+J36</f>
        <v>26</v>
      </c>
      <c r="Q36" s="25">
        <f>N36+K36</f>
        <v>5</v>
      </c>
      <c r="R36" s="29">
        <f t="shared" si="19"/>
        <v>35</v>
      </c>
      <c r="S36" s="25">
        <v>0.12</v>
      </c>
      <c r="T36" s="25"/>
      <c r="U36" s="25"/>
      <c r="V36" s="25"/>
      <c r="W36" s="25"/>
      <c r="X36" s="25"/>
      <c r="Y36" s="25"/>
      <c r="Z36" s="66">
        <v>38</v>
      </c>
      <c r="AA36" s="66">
        <v>3.88</v>
      </c>
      <c r="AB36" s="26">
        <f t="shared" ref="AB36:AC99" si="30">Z36+R36</f>
        <v>73</v>
      </c>
      <c r="AC36" s="69">
        <f t="shared" si="30"/>
        <v>4</v>
      </c>
      <c r="AD36" s="73">
        <v>70</v>
      </c>
      <c r="AE36" s="27">
        <f t="shared" si="9"/>
        <v>32.407407407407405</v>
      </c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29">
        <f t="shared" ref="AR36:AS51" si="31">AP36+AN36+AL36+AJ36</f>
        <v>0</v>
      </c>
      <c r="AS36" s="27">
        <f t="shared" si="31"/>
        <v>0</v>
      </c>
      <c r="AT36" s="70"/>
      <c r="AU36" s="70"/>
      <c r="AV36" s="70"/>
      <c r="AW36" s="70"/>
      <c r="AX36" s="30">
        <f t="shared" ref="AX36:AX72" si="32">SUM(AT36+AU36+AV36+AW36)</f>
        <v>0</v>
      </c>
      <c r="AY36" s="39">
        <f t="shared" ref="AY36:AY99" si="33">AX36+AS36</f>
        <v>0</v>
      </c>
      <c r="AZ36" s="70"/>
      <c r="BA36" s="32">
        <f t="shared" ref="BA36:BA99" si="34">AZ36+AY36</f>
        <v>0</v>
      </c>
      <c r="BB36" s="70"/>
      <c r="BC36" s="70"/>
      <c r="BD36" s="70"/>
    </row>
    <row r="37" spans="1:56" s="109" customFormat="1" ht="16.5" customHeight="1">
      <c r="A37" s="18" t="s">
        <v>56</v>
      </c>
      <c r="B37" s="19" t="s">
        <v>101</v>
      </c>
      <c r="C37" s="106" t="s">
        <v>102</v>
      </c>
      <c r="D37" s="49" t="s">
        <v>108</v>
      </c>
      <c r="E37" s="19">
        <v>2</v>
      </c>
      <c r="F37" s="84" t="s">
        <v>114</v>
      </c>
      <c r="G37" s="89">
        <v>160</v>
      </c>
      <c r="H37" s="89">
        <v>814</v>
      </c>
      <c r="I37" s="108"/>
      <c r="J37" s="108"/>
      <c r="K37" s="108"/>
      <c r="L37" s="108"/>
      <c r="M37" s="108"/>
      <c r="N37" s="108"/>
      <c r="O37" s="25">
        <f t="shared" ref="O37:O100" si="35">I37+L37</f>
        <v>0</v>
      </c>
      <c r="P37" s="25">
        <f t="shared" ref="P37:Q100" si="36">M37+J37</f>
        <v>0</v>
      </c>
      <c r="Q37" s="25">
        <f t="shared" si="36"/>
        <v>0</v>
      </c>
      <c r="R37" s="29">
        <f t="shared" si="19"/>
        <v>0</v>
      </c>
      <c r="S37" s="29"/>
      <c r="T37" s="29"/>
      <c r="U37" s="29"/>
      <c r="V37" s="29"/>
      <c r="W37" s="29"/>
      <c r="X37" s="29"/>
      <c r="Y37" s="29"/>
      <c r="Z37" s="29"/>
      <c r="AA37" s="29"/>
      <c r="AB37" s="26">
        <f t="shared" si="30"/>
        <v>0</v>
      </c>
      <c r="AC37" s="69">
        <f t="shared" si="30"/>
        <v>0</v>
      </c>
      <c r="AD37" s="29"/>
      <c r="AE37" s="27">
        <f>AD37/G37*100</f>
        <v>0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29">
        <f>AP37+AN37+AL37+AJ37</f>
        <v>0</v>
      </c>
      <c r="AS37" s="27">
        <f>AQ37+AO37+AM37+AK37</f>
        <v>0</v>
      </c>
      <c r="AT37" s="70"/>
      <c r="AU37" s="70"/>
      <c r="AV37" s="70"/>
      <c r="AW37" s="70"/>
      <c r="AX37" s="30">
        <f>SUM(AT37+AU37+AV37+AW37)</f>
        <v>0</v>
      </c>
      <c r="AY37" s="39">
        <f t="shared" si="33"/>
        <v>0</v>
      </c>
      <c r="AZ37" s="70"/>
      <c r="BA37" s="32">
        <f t="shared" si="34"/>
        <v>0</v>
      </c>
      <c r="BB37" s="53"/>
      <c r="BC37" s="53"/>
      <c r="BD37" s="53"/>
    </row>
    <row r="38" spans="1:56" ht="16.5" customHeight="1">
      <c r="A38" s="18" t="s">
        <v>56</v>
      </c>
      <c r="B38" s="19" t="s">
        <v>101</v>
      </c>
      <c r="C38" s="106" t="s">
        <v>102</v>
      </c>
      <c r="D38" s="107" t="s">
        <v>1418</v>
      </c>
      <c r="E38" s="19">
        <v>3</v>
      </c>
      <c r="F38" s="82" t="s">
        <v>110</v>
      </c>
      <c r="G38" s="46">
        <v>186</v>
      </c>
      <c r="H38" s="46">
        <v>824</v>
      </c>
      <c r="I38" s="73">
        <v>12</v>
      </c>
      <c r="J38" s="73">
        <v>1</v>
      </c>
      <c r="K38" s="73">
        <v>0</v>
      </c>
      <c r="L38" s="73">
        <v>0</v>
      </c>
      <c r="M38" s="73">
        <v>0</v>
      </c>
      <c r="N38" s="73">
        <v>0</v>
      </c>
      <c r="O38" s="25">
        <f t="shared" si="35"/>
        <v>12</v>
      </c>
      <c r="P38" s="25">
        <f t="shared" si="36"/>
        <v>1</v>
      </c>
      <c r="Q38" s="25">
        <f t="shared" si="36"/>
        <v>0</v>
      </c>
      <c r="R38" s="29">
        <f t="shared" si="19"/>
        <v>13</v>
      </c>
      <c r="S38" s="25">
        <v>0.03</v>
      </c>
      <c r="T38" s="25"/>
      <c r="U38" s="25"/>
      <c r="V38" s="25"/>
      <c r="W38" s="25"/>
      <c r="X38" s="25"/>
      <c r="Y38" s="25"/>
      <c r="Z38" s="73">
        <v>320</v>
      </c>
      <c r="AA38" s="65">
        <v>51.03</v>
      </c>
      <c r="AB38" s="26">
        <f t="shared" si="30"/>
        <v>333</v>
      </c>
      <c r="AC38" s="69">
        <f t="shared" si="30"/>
        <v>51.06</v>
      </c>
      <c r="AD38" s="73">
        <v>160</v>
      </c>
      <c r="AE38" s="27">
        <f t="shared" si="9"/>
        <v>86.021505376344081</v>
      </c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29">
        <f t="shared" ref="AR38:AS41" si="37">AP38+AN38+AL38+AJ38</f>
        <v>0</v>
      </c>
      <c r="AS38" s="27">
        <f t="shared" si="37"/>
        <v>0</v>
      </c>
      <c r="AT38" s="70"/>
      <c r="AU38" s="70"/>
      <c r="AV38" s="70"/>
      <c r="AW38" s="70"/>
      <c r="AX38" s="30">
        <f t="shared" si="32"/>
        <v>0</v>
      </c>
      <c r="AY38" s="39">
        <f t="shared" si="33"/>
        <v>0</v>
      </c>
      <c r="AZ38" s="70"/>
      <c r="BA38" s="32">
        <f t="shared" si="34"/>
        <v>0</v>
      </c>
      <c r="BB38" s="70"/>
      <c r="BC38" s="70"/>
      <c r="BD38" s="70"/>
    </row>
    <row r="39" spans="1:56" ht="16.5" customHeight="1">
      <c r="A39" s="18" t="s">
        <v>56</v>
      </c>
      <c r="B39" s="19" t="s">
        <v>101</v>
      </c>
      <c r="C39" s="106" t="s">
        <v>102</v>
      </c>
      <c r="D39" s="107" t="s">
        <v>1418</v>
      </c>
      <c r="E39" s="19">
        <v>4</v>
      </c>
      <c r="F39" s="82" t="s">
        <v>111</v>
      </c>
      <c r="G39" s="46">
        <v>209</v>
      </c>
      <c r="H39" s="46">
        <v>1412</v>
      </c>
      <c r="I39" s="73">
        <v>15</v>
      </c>
      <c r="J39" s="73">
        <v>10</v>
      </c>
      <c r="K39" s="73">
        <v>0</v>
      </c>
      <c r="L39" s="73">
        <v>0</v>
      </c>
      <c r="M39" s="73">
        <v>0</v>
      </c>
      <c r="N39" s="73">
        <v>0</v>
      </c>
      <c r="O39" s="25">
        <f t="shared" si="35"/>
        <v>15</v>
      </c>
      <c r="P39" s="25">
        <f t="shared" si="36"/>
        <v>10</v>
      </c>
      <c r="Q39" s="25">
        <f t="shared" si="36"/>
        <v>0</v>
      </c>
      <c r="R39" s="29">
        <f t="shared" si="19"/>
        <v>25</v>
      </c>
      <c r="S39" s="25">
        <v>0.69</v>
      </c>
      <c r="T39" s="25"/>
      <c r="U39" s="25"/>
      <c r="V39" s="25"/>
      <c r="W39" s="25"/>
      <c r="X39" s="25"/>
      <c r="Y39" s="25"/>
      <c r="Z39" s="73">
        <v>205</v>
      </c>
      <c r="AA39" s="65">
        <v>56.57</v>
      </c>
      <c r="AB39" s="26">
        <f t="shared" si="30"/>
        <v>230</v>
      </c>
      <c r="AC39" s="69">
        <f t="shared" si="30"/>
        <v>57.26</v>
      </c>
      <c r="AD39" s="73">
        <v>182</v>
      </c>
      <c r="AE39" s="27">
        <f t="shared" si="9"/>
        <v>87.081339712918663</v>
      </c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29">
        <f t="shared" si="37"/>
        <v>0</v>
      </c>
      <c r="AS39" s="27">
        <f t="shared" si="37"/>
        <v>0</v>
      </c>
      <c r="AT39" s="70"/>
      <c r="AU39" s="70"/>
      <c r="AV39" s="70"/>
      <c r="AW39" s="70"/>
      <c r="AX39" s="30">
        <f t="shared" si="32"/>
        <v>0</v>
      </c>
      <c r="AY39" s="39">
        <f t="shared" si="33"/>
        <v>0</v>
      </c>
      <c r="AZ39" s="70"/>
      <c r="BA39" s="32">
        <f t="shared" si="34"/>
        <v>0</v>
      </c>
      <c r="BB39" s="70"/>
      <c r="BC39" s="70"/>
      <c r="BD39" s="70"/>
    </row>
    <row r="40" spans="1:56" ht="16.5" customHeight="1">
      <c r="A40" s="18" t="s">
        <v>56</v>
      </c>
      <c r="B40" s="19" t="s">
        <v>101</v>
      </c>
      <c r="C40" s="106" t="s">
        <v>102</v>
      </c>
      <c r="D40" s="107" t="s">
        <v>1418</v>
      </c>
      <c r="E40" s="19">
        <v>5</v>
      </c>
      <c r="F40" s="82" t="s">
        <v>112</v>
      </c>
      <c r="G40" s="46">
        <v>154</v>
      </c>
      <c r="H40" s="46">
        <v>972</v>
      </c>
      <c r="I40" s="73">
        <v>6</v>
      </c>
      <c r="J40" s="73">
        <v>2</v>
      </c>
      <c r="K40" s="73">
        <v>0</v>
      </c>
      <c r="L40" s="73">
        <v>0</v>
      </c>
      <c r="M40" s="73">
        <v>0</v>
      </c>
      <c r="N40" s="73">
        <v>0</v>
      </c>
      <c r="O40" s="25">
        <f t="shared" si="35"/>
        <v>6</v>
      </c>
      <c r="P40" s="25">
        <f t="shared" si="36"/>
        <v>2</v>
      </c>
      <c r="Q40" s="25">
        <f t="shared" si="36"/>
        <v>0</v>
      </c>
      <c r="R40" s="29">
        <f t="shared" si="19"/>
        <v>8</v>
      </c>
      <c r="S40" s="25">
        <v>0.03</v>
      </c>
      <c r="T40" s="25"/>
      <c r="U40" s="25"/>
      <c r="V40" s="25"/>
      <c r="W40" s="25"/>
      <c r="X40" s="25"/>
      <c r="Y40" s="25"/>
      <c r="Z40" s="73">
        <v>94</v>
      </c>
      <c r="AA40" s="65">
        <v>3.7</v>
      </c>
      <c r="AB40" s="26">
        <f t="shared" si="30"/>
        <v>102</v>
      </c>
      <c r="AC40" s="69">
        <f t="shared" si="30"/>
        <v>3.73</v>
      </c>
      <c r="AD40" s="73">
        <v>85</v>
      </c>
      <c r="AE40" s="27">
        <f t="shared" si="9"/>
        <v>55.194805194805198</v>
      </c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29">
        <f t="shared" si="37"/>
        <v>0</v>
      </c>
      <c r="AS40" s="27">
        <f t="shared" si="37"/>
        <v>0</v>
      </c>
      <c r="AT40" s="70"/>
      <c r="AU40" s="70"/>
      <c r="AV40" s="70"/>
      <c r="AW40" s="70"/>
      <c r="AX40" s="30">
        <f t="shared" si="32"/>
        <v>0</v>
      </c>
      <c r="AY40" s="39">
        <f t="shared" si="33"/>
        <v>0</v>
      </c>
      <c r="AZ40" s="70"/>
      <c r="BA40" s="32">
        <f t="shared" si="34"/>
        <v>0</v>
      </c>
      <c r="BB40" s="70"/>
      <c r="BC40" s="70"/>
      <c r="BD40" s="70"/>
    </row>
    <row r="41" spans="1:56" ht="16.5" customHeight="1">
      <c r="A41" s="18" t="s">
        <v>56</v>
      </c>
      <c r="B41" s="19" t="s">
        <v>101</v>
      </c>
      <c r="C41" s="106" t="s">
        <v>102</v>
      </c>
      <c r="D41" s="107" t="s">
        <v>1418</v>
      </c>
      <c r="E41" s="19">
        <v>6</v>
      </c>
      <c r="F41" s="82" t="s">
        <v>113</v>
      </c>
      <c r="G41" s="46">
        <v>175</v>
      </c>
      <c r="H41" s="46">
        <v>1040</v>
      </c>
      <c r="I41" s="73">
        <v>4</v>
      </c>
      <c r="J41" s="73">
        <v>2</v>
      </c>
      <c r="K41" s="73">
        <v>0</v>
      </c>
      <c r="L41" s="73">
        <v>0</v>
      </c>
      <c r="M41" s="73">
        <v>0</v>
      </c>
      <c r="N41" s="73">
        <v>0</v>
      </c>
      <c r="O41" s="25">
        <f t="shared" si="35"/>
        <v>4</v>
      </c>
      <c r="P41" s="25">
        <f t="shared" si="36"/>
        <v>2</v>
      </c>
      <c r="Q41" s="25">
        <f t="shared" si="36"/>
        <v>0</v>
      </c>
      <c r="R41" s="29">
        <f t="shared" si="19"/>
        <v>6</v>
      </c>
      <c r="S41" s="27">
        <v>0.03</v>
      </c>
      <c r="T41" s="29"/>
      <c r="U41" s="29"/>
      <c r="V41" s="29"/>
      <c r="W41" s="29"/>
      <c r="X41" s="29"/>
      <c r="Y41" s="29"/>
      <c r="Z41" s="73">
        <v>30</v>
      </c>
      <c r="AA41" s="73">
        <v>4.6100000000000003</v>
      </c>
      <c r="AB41" s="26">
        <f t="shared" si="30"/>
        <v>36</v>
      </c>
      <c r="AC41" s="69">
        <f t="shared" si="30"/>
        <v>4.6400000000000006</v>
      </c>
      <c r="AD41" s="73">
        <v>35</v>
      </c>
      <c r="AE41" s="27">
        <f t="shared" si="9"/>
        <v>20</v>
      </c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29">
        <f t="shared" si="37"/>
        <v>0</v>
      </c>
      <c r="AS41" s="27">
        <f t="shared" si="37"/>
        <v>0</v>
      </c>
      <c r="AT41" s="70"/>
      <c r="AU41" s="70"/>
      <c r="AV41" s="70"/>
      <c r="AW41" s="70"/>
      <c r="AX41" s="30">
        <f t="shared" si="32"/>
        <v>0</v>
      </c>
      <c r="AY41" s="39">
        <f t="shared" si="33"/>
        <v>0</v>
      </c>
      <c r="AZ41" s="70"/>
      <c r="BA41" s="32">
        <f t="shared" si="34"/>
        <v>0</v>
      </c>
      <c r="BB41" s="70"/>
      <c r="BC41" s="70"/>
      <c r="BD41" s="70"/>
    </row>
    <row r="42" spans="1:56" ht="16.5" customHeight="1">
      <c r="A42" s="18" t="s">
        <v>56</v>
      </c>
      <c r="B42" s="19" t="s">
        <v>101</v>
      </c>
      <c r="C42" s="106" t="s">
        <v>102</v>
      </c>
      <c r="D42" s="107" t="s">
        <v>115</v>
      </c>
      <c r="E42" s="19">
        <v>7</v>
      </c>
      <c r="F42" s="82" t="s">
        <v>116</v>
      </c>
      <c r="G42" s="46">
        <v>138</v>
      </c>
      <c r="H42" s="46">
        <v>749</v>
      </c>
      <c r="I42" s="73">
        <v>45</v>
      </c>
      <c r="J42" s="73">
        <v>7</v>
      </c>
      <c r="K42" s="73">
        <v>21</v>
      </c>
      <c r="L42" s="73">
        <v>17</v>
      </c>
      <c r="M42" s="73">
        <v>6</v>
      </c>
      <c r="N42" s="73">
        <v>6</v>
      </c>
      <c r="O42" s="25">
        <f t="shared" si="35"/>
        <v>62</v>
      </c>
      <c r="P42" s="25">
        <f t="shared" si="36"/>
        <v>13</v>
      </c>
      <c r="Q42" s="25">
        <f t="shared" si="36"/>
        <v>27</v>
      </c>
      <c r="R42" s="29">
        <f t="shared" si="19"/>
        <v>102</v>
      </c>
      <c r="S42" s="73">
        <v>1.6</v>
      </c>
      <c r="T42" s="29"/>
      <c r="U42" s="29"/>
      <c r="V42" s="29"/>
      <c r="W42" s="29"/>
      <c r="X42" s="29"/>
      <c r="Y42" s="29"/>
      <c r="Z42" s="73">
        <v>180</v>
      </c>
      <c r="AA42" s="73">
        <v>9.7799999999999994</v>
      </c>
      <c r="AB42" s="26">
        <f t="shared" si="30"/>
        <v>282</v>
      </c>
      <c r="AC42" s="69">
        <f t="shared" si="30"/>
        <v>11.379999999999999</v>
      </c>
      <c r="AD42" s="73">
        <v>110</v>
      </c>
      <c r="AE42" s="27">
        <f t="shared" si="9"/>
        <v>79.710144927536234</v>
      </c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29">
        <f>AP42+AN42+AL42+AJ42</f>
        <v>0</v>
      </c>
      <c r="AS42" s="27">
        <f>AQ42+AO42+AM42+AK42</f>
        <v>0</v>
      </c>
      <c r="AT42" s="70"/>
      <c r="AU42" s="70"/>
      <c r="AV42" s="70"/>
      <c r="AW42" s="70"/>
      <c r="AX42" s="30">
        <f>SUM(AT42+AU42+AV42+AW42)</f>
        <v>0</v>
      </c>
      <c r="AY42" s="39">
        <f t="shared" si="33"/>
        <v>0</v>
      </c>
      <c r="AZ42" s="70"/>
      <c r="BA42" s="32">
        <f t="shared" si="34"/>
        <v>0</v>
      </c>
      <c r="BB42" s="70"/>
      <c r="BC42" s="70"/>
      <c r="BD42" s="70"/>
    </row>
    <row r="43" spans="1:56" ht="16.5" customHeight="1">
      <c r="A43" s="18" t="s">
        <v>56</v>
      </c>
      <c r="B43" s="19" t="s">
        <v>101</v>
      </c>
      <c r="C43" s="106" t="s">
        <v>102</v>
      </c>
      <c r="D43" s="107" t="s">
        <v>115</v>
      </c>
      <c r="E43" s="19">
        <v>8</v>
      </c>
      <c r="F43" s="82" t="s">
        <v>117</v>
      </c>
      <c r="G43" s="46">
        <v>168</v>
      </c>
      <c r="H43" s="46">
        <v>1112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25">
        <f t="shared" si="35"/>
        <v>0</v>
      </c>
      <c r="P43" s="25">
        <f t="shared" si="36"/>
        <v>0</v>
      </c>
      <c r="Q43" s="25">
        <f t="shared" si="36"/>
        <v>0</v>
      </c>
      <c r="R43" s="29">
        <f t="shared" si="19"/>
        <v>0</v>
      </c>
      <c r="S43" s="25"/>
      <c r="T43" s="25"/>
      <c r="U43" s="25"/>
      <c r="V43" s="25"/>
      <c r="W43" s="25"/>
      <c r="X43" s="25"/>
      <c r="Y43" s="25"/>
      <c r="Z43" s="73">
        <v>9</v>
      </c>
      <c r="AA43" s="73">
        <v>8.84</v>
      </c>
      <c r="AB43" s="26">
        <f t="shared" si="30"/>
        <v>9</v>
      </c>
      <c r="AC43" s="69">
        <f t="shared" si="30"/>
        <v>8.84</v>
      </c>
      <c r="AD43" s="73">
        <v>5</v>
      </c>
      <c r="AE43" s="27">
        <f t="shared" si="9"/>
        <v>2.9761904761904758</v>
      </c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29">
        <f t="shared" si="31"/>
        <v>0</v>
      </c>
      <c r="AS43" s="27">
        <f t="shared" si="31"/>
        <v>0</v>
      </c>
      <c r="AT43" s="70"/>
      <c r="AU43" s="70"/>
      <c r="AV43" s="70"/>
      <c r="AW43" s="70"/>
      <c r="AX43" s="30">
        <f t="shared" si="32"/>
        <v>0</v>
      </c>
      <c r="AY43" s="39">
        <f t="shared" si="33"/>
        <v>0</v>
      </c>
      <c r="AZ43" s="70"/>
      <c r="BA43" s="32">
        <f t="shared" si="34"/>
        <v>0</v>
      </c>
      <c r="BB43" s="70"/>
      <c r="BC43" s="70"/>
      <c r="BD43" s="70"/>
    </row>
    <row r="44" spans="1:56" ht="16.5" customHeight="1">
      <c r="A44" s="18" t="s">
        <v>56</v>
      </c>
      <c r="B44" s="19" t="s">
        <v>101</v>
      </c>
      <c r="C44" s="106" t="s">
        <v>102</v>
      </c>
      <c r="D44" s="107" t="s">
        <v>115</v>
      </c>
      <c r="E44" s="19">
        <v>9</v>
      </c>
      <c r="F44" s="82" t="s">
        <v>118</v>
      </c>
      <c r="G44" s="46">
        <v>277</v>
      </c>
      <c r="H44" s="46">
        <v>1430</v>
      </c>
      <c r="I44" s="73">
        <v>65</v>
      </c>
      <c r="J44" s="73">
        <v>17</v>
      </c>
      <c r="K44" s="73">
        <v>27</v>
      </c>
      <c r="L44" s="73">
        <v>42</v>
      </c>
      <c r="M44" s="73">
        <v>8</v>
      </c>
      <c r="N44" s="73">
        <v>8</v>
      </c>
      <c r="O44" s="25">
        <f t="shared" si="35"/>
        <v>107</v>
      </c>
      <c r="P44" s="25">
        <f t="shared" si="36"/>
        <v>25</v>
      </c>
      <c r="Q44" s="25">
        <f t="shared" si="36"/>
        <v>35</v>
      </c>
      <c r="R44" s="29">
        <f t="shared" si="19"/>
        <v>167</v>
      </c>
      <c r="S44" s="25">
        <v>0.89</v>
      </c>
      <c r="T44" s="25"/>
      <c r="U44" s="25"/>
      <c r="V44" s="25"/>
      <c r="W44" s="25"/>
      <c r="X44" s="25"/>
      <c r="Y44" s="25"/>
      <c r="Z44" s="73">
        <v>526</v>
      </c>
      <c r="AA44" s="73">
        <v>88.25</v>
      </c>
      <c r="AB44" s="26">
        <f t="shared" si="30"/>
        <v>693</v>
      </c>
      <c r="AC44" s="69">
        <f t="shared" si="30"/>
        <v>89.14</v>
      </c>
      <c r="AD44" s="73">
        <v>250</v>
      </c>
      <c r="AE44" s="27">
        <f t="shared" si="9"/>
        <v>90.252707581227426</v>
      </c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29">
        <f t="shared" si="31"/>
        <v>0</v>
      </c>
      <c r="AS44" s="27">
        <f t="shared" si="31"/>
        <v>0</v>
      </c>
      <c r="AT44" s="70"/>
      <c r="AU44" s="70"/>
      <c r="AV44" s="70"/>
      <c r="AW44" s="70"/>
      <c r="AX44" s="30">
        <f t="shared" si="32"/>
        <v>0</v>
      </c>
      <c r="AY44" s="39">
        <f t="shared" si="33"/>
        <v>0</v>
      </c>
      <c r="AZ44" s="70"/>
      <c r="BA44" s="32">
        <f t="shared" si="34"/>
        <v>0</v>
      </c>
      <c r="BB44" s="70"/>
      <c r="BC44" s="70"/>
      <c r="BD44" s="70"/>
    </row>
    <row r="45" spans="1:56" ht="16.5" customHeight="1">
      <c r="A45" s="18" t="s">
        <v>56</v>
      </c>
      <c r="B45" s="19" t="s">
        <v>101</v>
      </c>
      <c r="C45" s="106" t="s">
        <v>102</v>
      </c>
      <c r="D45" s="107" t="s">
        <v>115</v>
      </c>
      <c r="E45" s="19">
        <v>10</v>
      </c>
      <c r="F45" s="82" t="s">
        <v>119</v>
      </c>
      <c r="G45" s="46">
        <v>134</v>
      </c>
      <c r="H45" s="46">
        <v>764</v>
      </c>
      <c r="I45" s="73">
        <v>27</v>
      </c>
      <c r="J45" s="73">
        <v>4</v>
      </c>
      <c r="K45" s="73">
        <v>15</v>
      </c>
      <c r="L45" s="73">
        <v>0</v>
      </c>
      <c r="M45" s="73">
        <v>0</v>
      </c>
      <c r="N45" s="73">
        <v>0</v>
      </c>
      <c r="O45" s="25">
        <f t="shared" si="35"/>
        <v>27</v>
      </c>
      <c r="P45" s="25">
        <f t="shared" si="36"/>
        <v>4</v>
      </c>
      <c r="Q45" s="25">
        <f t="shared" si="36"/>
        <v>15</v>
      </c>
      <c r="R45" s="29">
        <f t="shared" si="19"/>
        <v>46</v>
      </c>
      <c r="S45" s="25">
        <v>0.5</v>
      </c>
      <c r="T45" s="25"/>
      <c r="U45" s="25"/>
      <c r="V45" s="25"/>
      <c r="W45" s="25"/>
      <c r="X45" s="25"/>
      <c r="Y45" s="25"/>
      <c r="Z45" s="73">
        <v>149</v>
      </c>
      <c r="AA45" s="73">
        <v>34.24</v>
      </c>
      <c r="AB45" s="26">
        <f t="shared" si="30"/>
        <v>195</v>
      </c>
      <c r="AC45" s="69">
        <f t="shared" si="30"/>
        <v>34.74</v>
      </c>
      <c r="AD45" s="73">
        <v>125</v>
      </c>
      <c r="AE45" s="27">
        <f t="shared" si="9"/>
        <v>93.28358208955224</v>
      </c>
      <c r="AF45" s="73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29">
        <f t="shared" si="31"/>
        <v>0</v>
      </c>
      <c r="AS45" s="27">
        <f t="shared" si="31"/>
        <v>0</v>
      </c>
      <c r="AT45" s="70"/>
      <c r="AU45" s="70"/>
      <c r="AV45" s="70"/>
      <c r="AW45" s="70"/>
      <c r="AX45" s="30">
        <f t="shared" si="32"/>
        <v>0</v>
      </c>
      <c r="AY45" s="39">
        <f t="shared" si="33"/>
        <v>0</v>
      </c>
      <c r="AZ45" s="70"/>
      <c r="BA45" s="32">
        <f t="shared" si="34"/>
        <v>0</v>
      </c>
      <c r="BB45" s="70"/>
      <c r="BC45" s="70"/>
      <c r="BD45" s="70"/>
    </row>
    <row r="46" spans="1:56" ht="16.5" customHeight="1">
      <c r="A46" s="18" t="s">
        <v>56</v>
      </c>
      <c r="B46" s="19" t="s">
        <v>101</v>
      </c>
      <c r="C46" s="106" t="s">
        <v>102</v>
      </c>
      <c r="D46" s="107" t="s">
        <v>115</v>
      </c>
      <c r="E46" s="19">
        <v>11</v>
      </c>
      <c r="F46" s="82" t="s">
        <v>120</v>
      </c>
      <c r="G46" s="46">
        <v>127</v>
      </c>
      <c r="H46" s="46">
        <v>871</v>
      </c>
      <c r="I46" s="73">
        <v>52</v>
      </c>
      <c r="J46" s="73">
        <v>4</v>
      </c>
      <c r="K46" s="73">
        <v>0</v>
      </c>
      <c r="L46" s="73">
        <v>34</v>
      </c>
      <c r="M46" s="73">
        <v>3</v>
      </c>
      <c r="N46" s="73">
        <v>0</v>
      </c>
      <c r="O46" s="25">
        <f t="shared" si="35"/>
        <v>86</v>
      </c>
      <c r="P46" s="25">
        <f t="shared" si="36"/>
        <v>7</v>
      </c>
      <c r="Q46" s="25">
        <f t="shared" si="36"/>
        <v>0</v>
      </c>
      <c r="R46" s="29">
        <f t="shared" si="19"/>
        <v>93</v>
      </c>
      <c r="S46" s="25">
        <v>1.1000000000000001</v>
      </c>
      <c r="T46" s="25"/>
      <c r="U46" s="25"/>
      <c r="V46" s="25"/>
      <c r="W46" s="25"/>
      <c r="X46" s="25"/>
      <c r="Y46" s="25"/>
      <c r="Z46" s="73">
        <v>155</v>
      </c>
      <c r="AA46" s="73">
        <v>16.399999999999999</v>
      </c>
      <c r="AB46" s="26">
        <f t="shared" si="30"/>
        <v>248</v>
      </c>
      <c r="AC46" s="69">
        <f t="shared" si="30"/>
        <v>17.5</v>
      </c>
      <c r="AD46" s="73">
        <v>120</v>
      </c>
      <c r="AE46" s="27">
        <f t="shared" si="9"/>
        <v>94.488188976377955</v>
      </c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29">
        <f t="shared" si="31"/>
        <v>0</v>
      </c>
      <c r="AS46" s="27">
        <f t="shared" si="31"/>
        <v>0</v>
      </c>
      <c r="AT46" s="70"/>
      <c r="AU46" s="70"/>
      <c r="AV46" s="70"/>
      <c r="AW46" s="70"/>
      <c r="AX46" s="30">
        <f t="shared" si="32"/>
        <v>0</v>
      </c>
      <c r="AY46" s="39">
        <f t="shared" si="33"/>
        <v>0</v>
      </c>
      <c r="AZ46" s="70"/>
      <c r="BA46" s="32">
        <f t="shared" si="34"/>
        <v>0</v>
      </c>
      <c r="BB46" s="70"/>
      <c r="BC46" s="70"/>
      <c r="BD46" s="70"/>
    </row>
    <row r="47" spans="1:56" ht="16.5" customHeight="1">
      <c r="A47" s="18" t="s">
        <v>56</v>
      </c>
      <c r="B47" s="19" t="s">
        <v>101</v>
      </c>
      <c r="C47" s="106" t="s">
        <v>102</v>
      </c>
      <c r="D47" s="107" t="s">
        <v>115</v>
      </c>
      <c r="E47" s="19">
        <v>12</v>
      </c>
      <c r="F47" s="82" t="s">
        <v>121</v>
      </c>
      <c r="G47" s="46">
        <v>149</v>
      </c>
      <c r="H47" s="46">
        <v>1271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25">
        <f t="shared" si="35"/>
        <v>0</v>
      </c>
      <c r="P47" s="25">
        <f t="shared" si="36"/>
        <v>0</v>
      </c>
      <c r="Q47" s="25">
        <f t="shared" si="36"/>
        <v>0</v>
      </c>
      <c r="R47" s="29">
        <f t="shared" si="19"/>
        <v>0</v>
      </c>
      <c r="S47" s="25"/>
      <c r="T47" s="25"/>
      <c r="U47" s="25"/>
      <c r="V47" s="25"/>
      <c r="W47" s="25"/>
      <c r="X47" s="25"/>
      <c r="Y47" s="25"/>
      <c r="Z47" s="73">
        <v>67</v>
      </c>
      <c r="AA47" s="73">
        <v>4.92</v>
      </c>
      <c r="AB47" s="26">
        <f t="shared" si="30"/>
        <v>67</v>
      </c>
      <c r="AC47" s="69">
        <f t="shared" si="30"/>
        <v>4.92</v>
      </c>
      <c r="AD47" s="73">
        <v>50</v>
      </c>
      <c r="AE47" s="27">
        <f t="shared" si="9"/>
        <v>33.557046979865774</v>
      </c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29">
        <f t="shared" si="31"/>
        <v>0</v>
      </c>
      <c r="AS47" s="27">
        <f t="shared" si="31"/>
        <v>0</v>
      </c>
      <c r="AT47" s="70"/>
      <c r="AU47" s="70"/>
      <c r="AV47" s="70"/>
      <c r="AW47" s="70"/>
      <c r="AX47" s="30">
        <f t="shared" si="32"/>
        <v>0</v>
      </c>
      <c r="AY47" s="39">
        <f t="shared" si="33"/>
        <v>0</v>
      </c>
      <c r="AZ47" s="70"/>
      <c r="BA47" s="32">
        <f t="shared" si="34"/>
        <v>0</v>
      </c>
      <c r="BB47" s="70"/>
      <c r="BC47" s="70"/>
      <c r="BD47" s="70"/>
    </row>
    <row r="48" spans="1:56" ht="16.5" customHeight="1">
      <c r="A48" s="18" t="s">
        <v>56</v>
      </c>
      <c r="B48" s="19" t="s">
        <v>101</v>
      </c>
      <c r="C48" s="106" t="s">
        <v>102</v>
      </c>
      <c r="D48" s="107" t="s">
        <v>115</v>
      </c>
      <c r="E48" s="19">
        <v>13</v>
      </c>
      <c r="F48" s="82" t="s">
        <v>122</v>
      </c>
      <c r="G48" s="46">
        <v>244</v>
      </c>
      <c r="H48" s="46">
        <v>849</v>
      </c>
      <c r="I48" s="73">
        <v>1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25">
        <f t="shared" si="35"/>
        <v>1</v>
      </c>
      <c r="P48" s="25">
        <f t="shared" si="36"/>
        <v>0</v>
      </c>
      <c r="Q48" s="25">
        <f t="shared" si="36"/>
        <v>0</v>
      </c>
      <c r="R48" s="29">
        <f t="shared" si="19"/>
        <v>1</v>
      </c>
      <c r="S48" s="25">
        <v>0.03</v>
      </c>
      <c r="T48" s="25"/>
      <c r="U48" s="25"/>
      <c r="V48" s="25"/>
      <c r="W48" s="25"/>
      <c r="X48" s="25"/>
      <c r="Y48" s="25"/>
      <c r="Z48" s="73">
        <v>1</v>
      </c>
      <c r="AA48" s="73">
        <v>0.03</v>
      </c>
      <c r="AB48" s="26">
        <f t="shared" si="30"/>
        <v>2</v>
      </c>
      <c r="AC48" s="69">
        <f t="shared" si="30"/>
        <v>0.06</v>
      </c>
      <c r="AD48" s="73">
        <v>1</v>
      </c>
      <c r="AE48" s="27">
        <f t="shared" si="9"/>
        <v>0.4098360655737705</v>
      </c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29">
        <f t="shared" si="31"/>
        <v>0</v>
      </c>
      <c r="AS48" s="27">
        <f t="shared" si="31"/>
        <v>0</v>
      </c>
      <c r="AT48" s="70"/>
      <c r="AU48" s="70"/>
      <c r="AV48" s="70"/>
      <c r="AW48" s="70"/>
      <c r="AX48" s="30">
        <f t="shared" si="32"/>
        <v>0</v>
      </c>
      <c r="AY48" s="39">
        <f t="shared" si="33"/>
        <v>0</v>
      </c>
      <c r="AZ48" s="70"/>
      <c r="BA48" s="32">
        <f t="shared" si="34"/>
        <v>0</v>
      </c>
      <c r="BB48" s="70"/>
      <c r="BC48" s="70"/>
      <c r="BD48" s="70"/>
    </row>
    <row r="49" spans="1:56" ht="16.5" customHeight="1">
      <c r="A49" s="18" t="s">
        <v>56</v>
      </c>
      <c r="B49" s="19" t="s">
        <v>101</v>
      </c>
      <c r="C49" s="106" t="s">
        <v>102</v>
      </c>
      <c r="D49" s="107" t="s">
        <v>115</v>
      </c>
      <c r="E49" s="19">
        <v>14</v>
      </c>
      <c r="F49" s="82" t="s">
        <v>123</v>
      </c>
      <c r="G49" s="46">
        <v>155</v>
      </c>
      <c r="H49" s="46">
        <v>880</v>
      </c>
      <c r="I49" s="73">
        <v>89</v>
      </c>
      <c r="J49" s="73">
        <v>29</v>
      </c>
      <c r="K49" s="73">
        <v>57</v>
      </c>
      <c r="L49" s="73">
        <v>18</v>
      </c>
      <c r="M49" s="73">
        <v>13</v>
      </c>
      <c r="N49" s="73">
        <v>20</v>
      </c>
      <c r="O49" s="25">
        <f t="shared" si="35"/>
        <v>107</v>
      </c>
      <c r="P49" s="25">
        <f t="shared" si="36"/>
        <v>42</v>
      </c>
      <c r="Q49" s="25">
        <f t="shared" si="36"/>
        <v>77</v>
      </c>
      <c r="R49" s="29">
        <f t="shared" si="19"/>
        <v>226</v>
      </c>
      <c r="S49" s="25">
        <v>2.5299999999999998</v>
      </c>
      <c r="T49" s="25"/>
      <c r="U49" s="25"/>
      <c r="V49" s="25"/>
      <c r="W49" s="25"/>
      <c r="X49" s="25"/>
      <c r="Y49" s="25"/>
      <c r="Z49" s="73">
        <v>114</v>
      </c>
      <c r="AA49" s="73">
        <v>2.68</v>
      </c>
      <c r="AB49" s="26">
        <f t="shared" si="30"/>
        <v>340</v>
      </c>
      <c r="AC49" s="69">
        <f t="shared" si="30"/>
        <v>5.21</v>
      </c>
      <c r="AD49" s="73">
        <v>150</v>
      </c>
      <c r="AE49" s="27">
        <f t="shared" si="9"/>
        <v>96.774193548387103</v>
      </c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29">
        <f t="shared" si="31"/>
        <v>0</v>
      </c>
      <c r="AS49" s="27">
        <f t="shared" si="31"/>
        <v>0</v>
      </c>
      <c r="AT49" s="70"/>
      <c r="AU49" s="70"/>
      <c r="AV49" s="70"/>
      <c r="AW49" s="70"/>
      <c r="AX49" s="30">
        <f t="shared" si="32"/>
        <v>0</v>
      </c>
      <c r="AY49" s="39">
        <f t="shared" si="33"/>
        <v>0</v>
      </c>
      <c r="AZ49" s="70"/>
      <c r="BA49" s="32">
        <f t="shared" si="34"/>
        <v>0</v>
      </c>
      <c r="BB49" s="70"/>
      <c r="BC49" s="70"/>
      <c r="BD49" s="70"/>
    </row>
    <row r="50" spans="1:56" ht="16.5" customHeight="1">
      <c r="A50" s="18" t="s">
        <v>56</v>
      </c>
      <c r="B50" s="19" t="s">
        <v>101</v>
      </c>
      <c r="C50" s="106" t="s">
        <v>102</v>
      </c>
      <c r="D50" s="107" t="s">
        <v>115</v>
      </c>
      <c r="E50" s="19">
        <v>15</v>
      </c>
      <c r="F50" s="82" t="s">
        <v>124</v>
      </c>
      <c r="G50" s="46">
        <v>163</v>
      </c>
      <c r="H50" s="46">
        <v>962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25">
        <f t="shared" si="35"/>
        <v>0</v>
      </c>
      <c r="P50" s="25">
        <f t="shared" si="36"/>
        <v>0</v>
      </c>
      <c r="Q50" s="25">
        <f t="shared" si="36"/>
        <v>0</v>
      </c>
      <c r="R50" s="29">
        <f t="shared" si="19"/>
        <v>0</v>
      </c>
      <c r="S50" s="25"/>
      <c r="T50" s="25"/>
      <c r="U50" s="25"/>
      <c r="V50" s="25"/>
      <c r="W50" s="25"/>
      <c r="X50" s="25"/>
      <c r="Y50" s="25"/>
      <c r="Z50" s="73">
        <v>11</v>
      </c>
      <c r="AA50" s="73">
        <v>0.57999999999999996</v>
      </c>
      <c r="AB50" s="26">
        <f t="shared" si="30"/>
        <v>11</v>
      </c>
      <c r="AC50" s="69">
        <f t="shared" si="30"/>
        <v>0.57999999999999996</v>
      </c>
      <c r="AD50" s="73">
        <v>10</v>
      </c>
      <c r="AE50" s="27">
        <f t="shared" si="9"/>
        <v>6.1349693251533743</v>
      </c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29">
        <f t="shared" si="31"/>
        <v>0</v>
      </c>
      <c r="AS50" s="27">
        <f t="shared" si="31"/>
        <v>0</v>
      </c>
      <c r="AT50" s="70"/>
      <c r="AU50" s="70"/>
      <c r="AV50" s="70"/>
      <c r="AW50" s="70"/>
      <c r="AX50" s="30">
        <f t="shared" si="32"/>
        <v>0</v>
      </c>
      <c r="AY50" s="39">
        <f t="shared" si="33"/>
        <v>0</v>
      </c>
      <c r="AZ50" s="70"/>
      <c r="BA50" s="32">
        <f t="shared" si="34"/>
        <v>0</v>
      </c>
      <c r="BB50" s="70"/>
      <c r="BC50" s="70"/>
      <c r="BD50" s="70"/>
    </row>
    <row r="51" spans="1:56" ht="16.5" customHeight="1">
      <c r="A51" s="18" t="s">
        <v>56</v>
      </c>
      <c r="B51" s="19" t="s">
        <v>101</v>
      </c>
      <c r="C51" s="106" t="s">
        <v>102</v>
      </c>
      <c r="D51" s="107" t="s">
        <v>115</v>
      </c>
      <c r="E51" s="19">
        <v>16</v>
      </c>
      <c r="F51" s="82" t="s">
        <v>125</v>
      </c>
      <c r="G51" s="46">
        <v>130</v>
      </c>
      <c r="H51" s="46">
        <v>759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25">
        <f t="shared" si="35"/>
        <v>0</v>
      </c>
      <c r="P51" s="25">
        <f t="shared" si="36"/>
        <v>0</v>
      </c>
      <c r="Q51" s="25">
        <f t="shared" si="36"/>
        <v>0</v>
      </c>
      <c r="R51" s="29">
        <f t="shared" si="19"/>
        <v>0</v>
      </c>
      <c r="S51" s="25"/>
      <c r="T51" s="25"/>
      <c r="U51" s="25"/>
      <c r="V51" s="25"/>
      <c r="W51" s="25"/>
      <c r="X51" s="25"/>
      <c r="Y51" s="25"/>
      <c r="Z51" s="73">
        <v>51</v>
      </c>
      <c r="AA51" s="73">
        <v>4.3499999999999996</v>
      </c>
      <c r="AB51" s="26">
        <f t="shared" si="30"/>
        <v>51</v>
      </c>
      <c r="AC51" s="69">
        <f t="shared" si="30"/>
        <v>4.3499999999999996</v>
      </c>
      <c r="AD51" s="73">
        <v>40</v>
      </c>
      <c r="AE51" s="27">
        <f t="shared" si="9"/>
        <v>30.76923076923077</v>
      </c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29">
        <f t="shared" si="31"/>
        <v>0</v>
      </c>
      <c r="AS51" s="27">
        <f t="shared" si="31"/>
        <v>0</v>
      </c>
      <c r="AT51" s="70"/>
      <c r="AU51" s="70"/>
      <c r="AV51" s="70"/>
      <c r="AW51" s="70"/>
      <c r="AX51" s="30">
        <f t="shared" si="32"/>
        <v>0</v>
      </c>
      <c r="AY51" s="39">
        <f t="shared" si="33"/>
        <v>0</v>
      </c>
      <c r="AZ51" s="70"/>
      <c r="BA51" s="32">
        <f t="shared" si="34"/>
        <v>0</v>
      </c>
      <c r="BB51" s="70"/>
      <c r="BC51" s="70"/>
      <c r="BD51" s="70"/>
    </row>
    <row r="52" spans="1:56" ht="16.5" customHeight="1">
      <c r="A52" s="18" t="s">
        <v>56</v>
      </c>
      <c r="B52" s="19" t="s">
        <v>101</v>
      </c>
      <c r="C52" s="106" t="s">
        <v>102</v>
      </c>
      <c r="D52" s="107" t="s">
        <v>115</v>
      </c>
      <c r="E52" s="19">
        <v>17</v>
      </c>
      <c r="F52" s="82" t="s">
        <v>126</v>
      </c>
      <c r="G52" s="46">
        <v>219</v>
      </c>
      <c r="H52" s="46">
        <v>1408</v>
      </c>
      <c r="I52" s="73">
        <v>10</v>
      </c>
      <c r="J52" s="73">
        <v>8</v>
      </c>
      <c r="K52" s="73">
        <v>15</v>
      </c>
      <c r="L52" s="73">
        <v>11</v>
      </c>
      <c r="M52" s="73">
        <v>1</v>
      </c>
      <c r="N52" s="73">
        <v>13</v>
      </c>
      <c r="O52" s="25">
        <f t="shared" si="35"/>
        <v>21</v>
      </c>
      <c r="P52" s="25">
        <f t="shared" si="36"/>
        <v>9</v>
      </c>
      <c r="Q52" s="25">
        <f t="shared" si="36"/>
        <v>28</v>
      </c>
      <c r="R52" s="29">
        <f t="shared" si="19"/>
        <v>58</v>
      </c>
      <c r="S52" s="25">
        <v>0.4</v>
      </c>
      <c r="T52" s="25"/>
      <c r="U52" s="25"/>
      <c r="V52" s="25"/>
      <c r="W52" s="25"/>
      <c r="X52" s="25"/>
      <c r="Y52" s="25"/>
      <c r="Z52" s="73">
        <v>169</v>
      </c>
      <c r="AA52" s="73">
        <v>19.920000000000002</v>
      </c>
      <c r="AB52" s="26">
        <f t="shared" si="30"/>
        <v>227</v>
      </c>
      <c r="AC52" s="69">
        <f t="shared" si="30"/>
        <v>20.32</v>
      </c>
      <c r="AD52" s="73">
        <v>100</v>
      </c>
      <c r="AE52" s="27">
        <f t="shared" si="9"/>
        <v>45.662100456621005</v>
      </c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29">
        <f t="shared" ref="AR52:AS77" si="38">AP52+AN52+AL52+AJ52</f>
        <v>0</v>
      </c>
      <c r="AS52" s="27">
        <f t="shared" si="38"/>
        <v>0</v>
      </c>
      <c r="AT52" s="70"/>
      <c r="AU52" s="70"/>
      <c r="AV52" s="70"/>
      <c r="AW52" s="70"/>
      <c r="AX52" s="30">
        <f t="shared" si="32"/>
        <v>0</v>
      </c>
      <c r="AY52" s="39">
        <f t="shared" si="33"/>
        <v>0</v>
      </c>
      <c r="AZ52" s="70"/>
      <c r="BA52" s="32">
        <f t="shared" si="34"/>
        <v>0</v>
      </c>
      <c r="BB52" s="70"/>
      <c r="BC52" s="70"/>
      <c r="BD52" s="70"/>
    </row>
    <row r="53" spans="1:56" ht="16.5" customHeight="1">
      <c r="A53" s="106" t="s">
        <v>56</v>
      </c>
      <c r="B53" s="29" t="s">
        <v>101</v>
      </c>
      <c r="C53" s="106" t="s">
        <v>102</v>
      </c>
      <c r="D53" s="107" t="s">
        <v>115</v>
      </c>
      <c r="E53" s="19">
        <v>18</v>
      </c>
      <c r="F53" s="82" t="s">
        <v>127</v>
      </c>
      <c r="G53" s="46">
        <v>198</v>
      </c>
      <c r="H53" s="46">
        <v>1143</v>
      </c>
      <c r="I53" s="69">
        <v>40</v>
      </c>
      <c r="J53" s="69">
        <v>25</v>
      </c>
      <c r="K53" s="69">
        <v>9</v>
      </c>
      <c r="L53" s="69">
        <v>0</v>
      </c>
      <c r="M53" s="69">
        <v>0</v>
      </c>
      <c r="N53" s="69">
        <v>0</v>
      </c>
      <c r="O53" s="25">
        <f t="shared" si="35"/>
        <v>40</v>
      </c>
      <c r="P53" s="25">
        <f t="shared" si="36"/>
        <v>25</v>
      </c>
      <c r="Q53" s="25">
        <f t="shared" si="36"/>
        <v>9</v>
      </c>
      <c r="R53" s="29">
        <f t="shared" si="19"/>
        <v>74</v>
      </c>
      <c r="S53" s="25">
        <v>2.0099999999999998</v>
      </c>
      <c r="T53" s="25"/>
      <c r="U53" s="25"/>
      <c r="V53" s="25"/>
      <c r="W53" s="25"/>
      <c r="X53" s="25"/>
      <c r="Y53" s="25"/>
      <c r="Z53" s="73">
        <v>309</v>
      </c>
      <c r="AA53" s="73">
        <v>27.18</v>
      </c>
      <c r="AB53" s="26">
        <f t="shared" si="30"/>
        <v>383</v>
      </c>
      <c r="AC53" s="69">
        <f t="shared" si="30"/>
        <v>29.189999999999998</v>
      </c>
      <c r="AD53" s="69">
        <v>195</v>
      </c>
      <c r="AE53" s="27">
        <f t="shared" si="9"/>
        <v>98.484848484848484</v>
      </c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29">
        <f t="shared" si="38"/>
        <v>0</v>
      </c>
      <c r="AS53" s="27">
        <f t="shared" si="38"/>
        <v>0</v>
      </c>
      <c r="AT53" s="69"/>
      <c r="AU53" s="69"/>
      <c r="AV53" s="69"/>
      <c r="AW53" s="69"/>
      <c r="AX53" s="30">
        <f t="shared" si="32"/>
        <v>0</v>
      </c>
      <c r="AY53" s="39">
        <f t="shared" si="33"/>
        <v>0</v>
      </c>
      <c r="AZ53" s="70"/>
      <c r="BA53" s="32">
        <f t="shared" si="34"/>
        <v>0</v>
      </c>
      <c r="BB53" s="70"/>
      <c r="BC53" s="70"/>
      <c r="BD53" s="70"/>
    </row>
    <row r="54" spans="1:56" ht="16.5" customHeight="1">
      <c r="A54" s="106" t="s">
        <v>56</v>
      </c>
      <c r="B54" s="29" t="s">
        <v>101</v>
      </c>
      <c r="C54" s="106" t="s">
        <v>102</v>
      </c>
      <c r="D54" s="107" t="s">
        <v>115</v>
      </c>
      <c r="E54" s="19">
        <v>19</v>
      </c>
      <c r="F54" s="82" t="s">
        <v>128</v>
      </c>
      <c r="G54" s="46">
        <v>147</v>
      </c>
      <c r="H54" s="46">
        <v>864</v>
      </c>
      <c r="I54" s="69"/>
      <c r="J54" s="69"/>
      <c r="K54" s="69"/>
      <c r="L54" s="69"/>
      <c r="M54" s="69"/>
      <c r="N54" s="69"/>
      <c r="O54" s="25">
        <f t="shared" si="35"/>
        <v>0</v>
      </c>
      <c r="P54" s="25">
        <f t="shared" si="36"/>
        <v>0</v>
      </c>
      <c r="Q54" s="25">
        <f t="shared" si="36"/>
        <v>0</v>
      </c>
      <c r="R54" s="29">
        <f t="shared" si="19"/>
        <v>0</v>
      </c>
      <c r="S54" s="25"/>
      <c r="T54" s="25"/>
      <c r="U54" s="25"/>
      <c r="V54" s="25"/>
      <c r="W54" s="25"/>
      <c r="X54" s="25"/>
      <c r="Y54" s="25"/>
      <c r="Z54" s="70"/>
      <c r="AA54" s="67"/>
      <c r="AB54" s="26">
        <f t="shared" si="30"/>
        <v>0</v>
      </c>
      <c r="AC54" s="69">
        <f t="shared" si="30"/>
        <v>0</v>
      </c>
      <c r="AD54" s="69"/>
      <c r="AE54" s="27">
        <f t="shared" si="9"/>
        <v>0</v>
      </c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29">
        <f t="shared" si="38"/>
        <v>0</v>
      </c>
      <c r="AS54" s="27">
        <f t="shared" si="38"/>
        <v>0</v>
      </c>
      <c r="AT54" s="69"/>
      <c r="AU54" s="69"/>
      <c r="AV54" s="69"/>
      <c r="AW54" s="69"/>
      <c r="AX54" s="30">
        <f t="shared" si="32"/>
        <v>0</v>
      </c>
      <c r="AY54" s="39">
        <f t="shared" si="33"/>
        <v>0</v>
      </c>
      <c r="AZ54" s="70"/>
      <c r="BA54" s="32">
        <f t="shared" si="34"/>
        <v>0</v>
      </c>
      <c r="BB54" s="70"/>
      <c r="BC54" s="70"/>
      <c r="BD54" s="70"/>
    </row>
    <row r="55" spans="1:56" ht="16.5" customHeight="1">
      <c r="A55" s="106" t="s">
        <v>56</v>
      </c>
      <c r="B55" s="29" t="s">
        <v>101</v>
      </c>
      <c r="C55" s="106" t="s">
        <v>102</v>
      </c>
      <c r="D55" s="107" t="s">
        <v>115</v>
      </c>
      <c r="E55" s="19">
        <v>20</v>
      </c>
      <c r="F55" s="82" t="s">
        <v>129</v>
      </c>
      <c r="G55" s="46">
        <v>161</v>
      </c>
      <c r="H55" s="46">
        <v>892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25">
        <f t="shared" si="35"/>
        <v>0</v>
      </c>
      <c r="P55" s="25">
        <f t="shared" si="36"/>
        <v>0</v>
      </c>
      <c r="Q55" s="25">
        <f t="shared" si="36"/>
        <v>0</v>
      </c>
      <c r="R55" s="29">
        <f t="shared" si="19"/>
        <v>0</v>
      </c>
      <c r="S55" s="25"/>
      <c r="T55" s="25"/>
      <c r="U55" s="25"/>
      <c r="V55" s="25"/>
      <c r="W55" s="25"/>
      <c r="X55" s="25"/>
      <c r="Y55" s="25"/>
      <c r="Z55" s="73">
        <v>24</v>
      </c>
      <c r="AA55" s="73">
        <v>2.8</v>
      </c>
      <c r="AB55" s="26">
        <f t="shared" si="30"/>
        <v>24</v>
      </c>
      <c r="AC55" s="69">
        <f t="shared" si="30"/>
        <v>2.8</v>
      </c>
      <c r="AD55" s="69">
        <v>15</v>
      </c>
      <c r="AE55" s="27">
        <f t="shared" si="9"/>
        <v>9.316770186335404</v>
      </c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29">
        <f t="shared" si="38"/>
        <v>0</v>
      </c>
      <c r="AS55" s="27">
        <f t="shared" si="38"/>
        <v>0</v>
      </c>
      <c r="AT55" s="69"/>
      <c r="AU55" s="69"/>
      <c r="AV55" s="69"/>
      <c r="AW55" s="69"/>
      <c r="AX55" s="30">
        <f t="shared" si="32"/>
        <v>0</v>
      </c>
      <c r="AY55" s="39">
        <f t="shared" si="33"/>
        <v>0</v>
      </c>
      <c r="AZ55" s="70"/>
      <c r="BA55" s="32">
        <f t="shared" si="34"/>
        <v>0</v>
      </c>
      <c r="BB55" s="70"/>
      <c r="BC55" s="70"/>
      <c r="BD55" s="70"/>
    </row>
    <row r="56" spans="1:56" ht="16.5" customHeight="1">
      <c r="A56" s="106" t="s">
        <v>56</v>
      </c>
      <c r="B56" s="29" t="s">
        <v>101</v>
      </c>
      <c r="C56" s="106" t="s">
        <v>102</v>
      </c>
      <c r="D56" s="107" t="s">
        <v>115</v>
      </c>
      <c r="E56" s="19">
        <v>21</v>
      </c>
      <c r="F56" s="82" t="s">
        <v>130</v>
      </c>
      <c r="G56" s="46">
        <v>196</v>
      </c>
      <c r="H56" s="46">
        <v>879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25">
        <f t="shared" si="35"/>
        <v>0</v>
      </c>
      <c r="P56" s="25">
        <f t="shared" si="36"/>
        <v>0</v>
      </c>
      <c r="Q56" s="25">
        <f t="shared" si="36"/>
        <v>0</v>
      </c>
      <c r="R56" s="29">
        <f t="shared" si="19"/>
        <v>0</v>
      </c>
      <c r="S56" s="25"/>
      <c r="T56" s="25"/>
      <c r="U56" s="25"/>
      <c r="V56" s="25"/>
      <c r="W56" s="25"/>
      <c r="X56" s="25"/>
      <c r="Y56" s="25"/>
      <c r="Z56" s="73">
        <v>9</v>
      </c>
      <c r="AA56" s="73">
        <v>0.57999999999999996</v>
      </c>
      <c r="AB56" s="26">
        <f t="shared" si="30"/>
        <v>9</v>
      </c>
      <c r="AC56" s="69">
        <f t="shared" si="30"/>
        <v>0.57999999999999996</v>
      </c>
      <c r="AD56" s="69">
        <v>5</v>
      </c>
      <c r="AE56" s="27">
        <f t="shared" si="9"/>
        <v>2.5510204081632653</v>
      </c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29">
        <f t="shared" si="38"/>
        <v>0</v>
      </c>
      <c r="AS56" s="27">
        <f t="shared" si="38"/>
        <v>0</v>
      </c>
      <c r="AT56" s="69"/>
      <c r="AU56" s="69"/>
      <c r="AV56" s="69"/>
      <c r="AW56" s="69"/>
      <c r="AX56" s="30">
        <f t="shared" si="32"/>
        <v>0</v>
      </c>
      <c r="AY56" s="39">
        <f t="shared" si="33"/>
        <v>0</v>
      </c>
      <c r="AZ56" s="70"/>
      <c r="BA56" s="32">
        <f t="shared" si="34"/>
        <v>0</v>
      </c>
      <c r="BB56" s="70"/>
      <c r="BC56" s="70"/>
      <c r="BD56" s="70"/>
    </row>
    <row r="57" spans="1:56" ht="16.5" customHeight="1">
      <c r="A57" s="106" t="s">
        <v>56</v>
      </c>
      <c r="B57" s="29" t="s">
        <v>101</v>
      </c>
      <c r="C57" s="106" t="s">
        <v>102</v>
      </c>
      <c r="D57" s="107" t="s">
        <v>115</v>
      </c>
      <c r="E57" s="19">
        <v>22</v>
      </c>
      <c r="F57" s="82" t="s">
        <v>131</v>
      </c>
      <c r="G57" s="46">
        <v>184</v>
      </c>
      <c r="H57" s="46">
        <v>982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25">
        <f t="shared" si="35"/>
        <v>0</v>
      </c>
      <c r="P57" s="25">
        <f t="shared" si="36"/>
        <v>0</v>
      </c>
      <c r="Q57" s="25">
        <f t="shared" si="36"/>
        <v>0</v>
      </c>
      <c r="R57" s="29">
        <f t="shared" si="19"/>
        <v>0</v>
      </c>
      <c r="S57" s="25"/>
      <c r="T57" s="25"/>
      <c r="U57" s="25"/>
      <c r="V57" s="25"/>
      <c r="W57" s="25"/>
      <c r="X57" s="25"/>
      <c r="Y57" s="25"/>
      <c r="Z57" s="73">
        <v>7</v>
      </c>
      <c r="AA57" s="73">
        <v>0.45</v>
      </c>
      <c r="AB57" s="26">
        <f t="shared" si="30"/>
        <v>7</v>
      </c>
      <c r="AC57" s="69">
        <f t="shared" si="30"/>
        <v>0.45</v>
      </c>
      <c r="AD57" s="69">
        <v>5</v>
      </c>
      <c r="AE57" s="27">
        <f t="shared" si="9"/>
        <v>2.7173913043478262</v>
      </c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29">
        <f t="shared" si="38"/>
        <v>0</v>
      </c>
      <c r="AS57" s="27">
        <f t="shared" si="38"/>
        <v>0</v>
      </c>
      <c r="AT57" s="69"/>
      <c r="AU57" s="69"/>
      <c r="AV57" s="69"/>
      <c r="AW57" s="69"/>
      <c r="AX57" s="30">
        <f t="shared" si="32"/>
        <v>0</v>
      </c>
      <c r="AY57" s="39">
        <f t="shared" si="33"/>
        <v>0</v>
      </c>
      <c r="AZ57" s="70"/>
      <c r="BA57" s="32">
        <f t="shared" si="34"/>
        <v>0</v>
      </c>
      <c r="BB57" s="70"/>
      <c r="BC57" s="70"/>
      <c r="BD57" s="70"/>
    </row>
    <row r="58" spans="1:56" ht="16.5" customHeight="1">
      <c r="A58" s="106" t="s">
        <v>56</v>
      </c>
      <c r="B58" s="29" t="s">
        <v>101</v>
      </c>
      <c r="C58" s="106" t="s">
        <v>102</v>
      </c>
      <c r="D58" s="107" t="s">
        <v>115</v>
      </c>
      <c r="E58" s="19">
        <v>23</v>
      </c>
      <c r="F58" s="82" t="s">
        <v>132</v>
      </c>
      <c r="G58" s="46">
        <v>127</v>
      </c>
      <c r="H58" s="46">
        <v>754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25">
        <f t="shared" si="35"/>
        <v>0</v>
      </c>
      <c r="P58" s="25">
        <f t="shared" si="36"/>
        <v>0</v>
      </c>
      <c r="Q58" s="25">
        <f t="shared" si="36"/>
        <v>0</v>
      </c>
      <c r="R58" s="29">
        <f t="shared" si="19"/>
        <v>0</v>
      </c>
      <c r="S58" s="25"/>
      <c r="T58" s="25"/>
      <c r="U58" s="25"/>
      <c r="V58" s="25"/>
      <c r="W58" s="25"/>
      <c r="X58" s="25"/>
      <c r="Y58" s="25"/>
      <c r="Z58" s="73">
        <v>10</v>
      </c>
      <c r="AA58" s="73">
        <v>2.61</v>
      </c>
      <c r="AB58" s="26">
        <f t="shared" si="30"/>
        <v>10</v>
      </c>
      <c r="AC58" s="69">
        <f t="shared" si="30"/>
        <v>2.61</v>
      </c>
      <c r="AD58" s="69">
        <v>8</v>
      </c>
      <c r="AE58" s="27">
        <f t="shared" si="9"/>
        <v>6.2992125984251963</v>
      </c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29">
        <f t="shared" si="38"/>
        <v>0</v>
      </c>
      <c r="AS58" s="27">
        <f t="shared" si="38"/>
        <v>0</v>
      </c>
      <c r="AT58" s="69"/>
      <c r="AU58" s="69"/>
      <c r="AV58" s="69"/>
      <c r="AW58" s="69"/>
      <c r="AX58" s="30">
        <f t="shared" si="32"/>
        <v>0</v>
      </c>
      <c r="AY58" s="39">
        <f t="shared" si="33"/>
        <v>0</v>
      </c>
      <c r="AZ58" s="70"/>
      <c r="BA58" s="32">
        <f t="shared" si="34"/>
        <v>0</v>
      </c>
      <c r="BB58" s="70"/>
      <c r="BC58" s="70"/>
      <c r="BD58" s="70"/>
    </row>
    <row r="59" spans="1:56" ht="16.5" customHeight="1">
      <c r="A59" s="106" t="s">
        <v>56</v>
      </c>
      <c r="B59" s="29" t="s">
        <v>101</v>
      </c>
      <c r="C59" s="106" t="s">
        <v>102</v>
      </c>
      <c r="D59" s="107" t="s">
        <v>115</v>
      </c>
      <c r="E59" s="19">
        <v>24</v>
      </c>
      <c r="F59" s="82" t="s">
        <v>133</v>
      </c>
      <c r="G59" s="46">
        <v>162</v>
      </c>
      <c r="H59" s="46">
        <v>955</v>
      </c>
      <c r="I59" s="69">
        <v>28</v>
      </c>
      <c r="J59" s="69">
        <v>6</v>
      </c>
      <c r="K59" s="69">
        <v>13</v>
      </c>
      <c r="L59" s="69">
        <v>17</v>
      </c>
      <c r="M59" s="69">
        <v>3</v>
      </c>
      <c r="N59" s="69">
        <v>5</v>
      </c>
      <c r="O59" s="25">
        <f t="shared" si="35"/>
        <v>45</v>
      </c>
      <c r="P59" s="25">
        <f t="shared" si="36"/>
        <v>9</v>
      </c>
      <c r="Q59" s="25">
        <f t="shared" si="36"/>
        <v>18</v>
      </c>
      <c r="R59" s="29">
        <f t="shared" si="19"/>
        <v>72</v>
      </c>
      <c r="S59" s="39">
        <v>3</v>
      </c>
      <c r="T59" s="25"/>
      <c r="U59" s="25"/>
      <c r="V59" s="25"/>
      <c r="W59" s="25"/>
      <c r="X59" s="25"/>
      <c r="Y59" s="25"/>
      <c r="Z59" s="73">
        <v>144</v>
      </c>
      <c r="AA59" s="73">
        <v>6.9</v>
      </c>
      <c r="AB59" s="26">
        <f t="shared" si="30"/>
        <v>216</v>
      </c>
      <c r="AC59" s="69">
        <f t="shared" si="30"/>
        <v>9.9</v>
      </c>
      <c r="AD59" s="69">
        <v>125</v>
      </c>
      <c r="AE59" s="27">
        <f t="shared" si="9"/>
        <v>77.160493827160494</v>
      </c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29">
        <f t="shared" si="38"/>
        <v>0</v>
      </c>
      <c r="AS59" s="27">
        <f t="shared" si="38"/>
        <v>0</v>
      </c>
      <c r="AT59" s="69"/>
      <c r="AU59" s="69"/>
      <c r="AV59" s="69"/>
      <c r="AW59" s="69"/>
      <c r="AX59" s="30">
        <f t="shared" si="32"/>
        <v>0</v>
      </c>
      <c r="AY59" s="39">
        <f t="shared" si="33"/>
        <v>0</v>
      </c>
      <c r="AZ59" s="70"/>
      <c r="BA59" s="32">
        <f t="shared" si="34"/>
        <v>0</v>
      </c>
      <c r="BB59" s="70"/>
      <c r="BC59" s="70"/>
      <c r="BD59" s="70"/>
    </row>
    <row r="60" spans="1:56" ht="16.5" customHeight="1">
      <c r="A60" s="106" t="s">
        <v>56</v>
      </c>
      <c r="B60" s="29" t="s">
        <v>101</v>
      </c>
      <c r="C60" s="106" t="s">
        <v>102</v>
      </c>
      <c r="D60" s="107" t="s">
        <v>115</v>
      </c>
      <c r="E60" s="19">
        <v>25</v>
      </c>
      <c r="F60" s="82" t="s">
        <v>134</v>
      </c>
      <c r="G60" s="46">
        <v>191</v>
      </c>
      <c r="H60" s="46">
        <v>800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25">
        <f t="shared" si="35"/>
        <v>0</v>
      </c>
      <c r="P60" s="25">
        <f t="shared" si="36"/>
        <v>0</v>
      </c>
      <c r="Q60" s="25">
        <f t="shared" si="36"/>
        <v>0</v>
      </c>
      <c r="R60" s="29">
        <f t="shared" si="19"/>
        <v>0</v>
      </c>
      <c r="S60" s="25"/>
      <c r="T60" s="25"/>
      <c r="U60" s="25"/>
      <c r="V60" s="25"/>
      <c r="W60" s="25"/>
      <c r="X60" s="25"/>
      <c r="Y60" s="25"/>
      <c r="Z60" s="73">
        <v>28</v>
      </c>
      <c r="AA60" s="73">
        <v>6.03</v>
      </c>
      <c r="AB60" s="26">
        <f t="shared" si="30"/>
        <v>28</v>
      </c>
      <c r="AC60" s="69">
        <f t="shared" si="30"/>
        <v>6.03</v>
      </c>
      <c r="AD60" s="69">
        <v>20</v>
      </c>
      <c r="AE60" s="27">
        <f t="shared" si="9"/>
        <v>10.471204188481675</v>
      </c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29">
        <f t="shared" si="38"/>
        <v>0</v>
      </c>
      <c r="AS60" s="27">
        <f t="shared" si="38"/>
        <v>0</v>
      </c>
      <c r="AT60" s="69"/>
      <c r="AU60" s="69"/>
      <c r="AV60" s="69"/>
      <c r="AW60" s="69"/>
      <c r="AX60" s="30">
        <f t="shared" si="32"/>
        <v>0</v>
      </c>
      <c r="AY60" s="39">
        <f t="shared" si="33"/>
        <v>0</v>
      </c>
      <c r="AZ60" s="70"/>
      <c r="BA60" s="32">
        <f t="shared" si="34"/>
        <v>0</v>
      </c>
      <c r="BB60" s="70"/>
      <c r="BC60" s="70"/>
      <c r="BD60" s="70"/>
    </row>
    <row r="61" spans="1:56" ht="16.5" customHeight="1">
      <c r="A61" s="106" t="s">
        <v>56</v>
      </c>
      <c r="B61" s="29" t="s">
        <v>101</v>
      </c>
      <c r="C61" s="106" t="s">
        <v>102</v>
      </c>
      <c r="D61" s="107" t="s">
        <v>135</v>
      </c>
      <c r="E61" s="19">
        <v>26</v>
      </c>
      <c r="F61" s="82" t="s">
        <v>136</v>
      </c>
      <c r="G61" s="46">
        <v>192</v>
      </c>
      <c r="H61" s="46">
        <v>837</v>
      </c>
      <c r="I61" s="69">
        <v>20</v>
      </c>
      <c r="J61" s="69">
        <v>13</v>
      </c>
      <c r="K61" s="69">
        <v>20</v>
      </c>
      <c r="L61" s="69">
        <v>12</v>
      </c>
      <c r="M61" s="69">
        <v>9</v>
      </c>
      <c r="N61" s="69">
        <v>8</v>
      </c>
      <c r="O61" s="25">
        <f t="shared" si="35"/>
        <v>32</v>
      </c>
      <c r="P61" s="25">
        <f t="shared" si="36"/>
        <v>22</v>
      </c>
      <c r="Q61" s="25">
        <f t="shared" si="36"/>
        <v>28</v>
      </c>
      <c r="R61" s="29">
        <f t="shared" si="19"/>
        <v>82</v>
      </c>
      <c r="S61" s="25"/>
      <c r="T61" s="25"/>
      <c r="U61" s="25"/>
      <c r="V61" s="25"/>
      <c r="W61" s="25"/>
      <c r="X61" s="25"/>
      <c r="Y61" s="25"/>
      <c r="Z61" s="73">
        <v>60</v>
      </c>
      <c r="AA61" s="67"/>
      <c r="AB61" s="26">
        <f t="shared" si="30"/>
        <v>142</v>
      </c>
      <c r="AC61" s="69">
        <f t="shared" si="30"/>
        <v>0</v>
      </c>
      <c r="AD61" s="69">
        <v>38</v>
      </c>
      <c r="AE61" s="27">
        <f t="shared" si="9"/>
        <v>19.791666666666664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29">
        <f t="shared" si="38"/>
        <v>0</v>
      </c>
      <c r="AS61" s="27">
        <f t="shared" si="38"/>
        <v>0</v>
      </c>
      <c r="AT61" s="69"/>
      <c r="AU61" s="69"/>
      <c r="AV61" s="69"/>
      <c r="AW61" s="69"/>
      <c r="AX61" s="30">
        <f t="shared" si="32"/>
        <v>0</v>
      </c>
      <c r="AY61" s="39">
        <f t="shared" si="33"/>
        <v>0</v>
      </c>
      <c r="AZ61" s="70"/>
      <c r="BA61" s="32">
        <f t="shared" si="34"/>
        <v>0</v>
      </c>
      <c r="BB61" s="70"/>
      <c r="BC61" s="70"/>
      <c r="BD61" s="70"/>
    </row>
    <row r="62" spans="1:56" ht="16.5" customHeight="1">
      <c r="A62" s="106" t="s">
        <v>56</v>
      </c>
      <c r="B62" s="29" t="s">
        <v>101</v>
      </c>
      <c r="C62" s="106" t="s">
        <v>102</v>
      </c>
      <c r="D62" s="107" t="s">
        <v>135</v>
      </c>
      <c r="E62" s="19">
        <v>27</v>
      </c>
      <c r="F62" s="82" t="s">
        <v>137</v>
      </c>
      <c r="G62" s="46">
        <v>173</v>
      </c>
      <c r="H62" s="46">
        <v>878</v>
      </c>
      <c r="I62" s="69">
        <v>18</v>
      </c>
      <c r="J62" s="69">
        <v>10</v>
      </c>
      <c r="K62" s="69">
        <v>18</v>
      </c>
      <c r="L62" s="69">
        <v>11</v>
      </c>
      <c r="M62" s="69">
        <v>8</v>
      </c>
      <c r="N62" s="69">
        <v>9</v>
      </c>
      <c r="O62" s="25">
        <f t="shared" si="35"/>
        <v>29</v>
      </c>
      <c r="P62" s="25">
        <f t="shared" si="36"/>
        <v>18</v>
      </c>
      <c r="Q62" s="25">
        <f t="shared" si="36"/>
        <v>27</v>
      </c>
      <c r="R62" s="29">
        <f t="shared" si="19"/>
        <v>74</v>
      </c>
      <c r="S62" s="25"/>
      <c r="T62" s="25"/>
      <c r="U62" s="25"/>
      <c r="V62" s="25"/>
      <c r="W62" s="25"/>
      <c r="X62" s="25"/>
      <c r="Y62" s="25"/>
      <c r="Z62" s="73">
        <v>62</v>
      </c>
      <c r="AA62" s="73"/>
      <c r="AB62" s="26">
        <f t="shared" si="30"/>
        <v>136</v>
      </c>
      <c r="AC62" s="69">
        <f t="shared" si="30"/>
        <v>0</v>
      </c>
      <c r="AD62" s="69">
        <v>45</v>
      </c>
      <c r="AE62" s="27">
        <f t="shared" si="9"/>
        <v>26.011560693641616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29">
        <f t="shared" si="38"/>
        <v>0</v>
      </c>
      <c r="AS62" s="27">
        <f t="shared" si="38"/>
        <v>0</v>
      </c>
      <c r="AT62" s="69"/>
      <c r="AU62" s="69"/>
      <c r="AV62" s="69"/>
      <c r="AW62" s="69"/>
      <c r="AX62" s="30">
        <f t="shared" si="32"/>
        <v>0</v>
      </c>
      <c r="AY62" s="39">
        <f t="shared" si="33"/>
        <v>0</v>
      </c>
      <c r="AZ62" s="70"/>
      <c r="BA62" s="32">
        <f t="shared" si="34"/>
        <v>0</v>
      </c>
      <c r="BB62" s="70"/>
      <c r="BC62" s="70"/>
      <c r="BD62" s="70"/>
    </row>
    <row r="63" spans="1:56" ht="16.5" customHeight="1">
      <c r="A63" s="106" t="s">
        <v>56</v>
      </c>
      <c r="B63" s="29" t="s">
        <v>101</v>
      </c>
      <c r="C63" s="106" t="s">
        <v>102</v>
      </c>
      <c r="D63" s="107" t="s">
        <v>135</v>
      </c>
      <c r="E63" s="19">
        <v>28</v>
      </c>
      <c r="F63" s="82" t="s">
        <v>138</v>
      </c>
      <c r="G63" s="46">
        <v>150</v>
      </c>
      <c r="H63" s="46">
        <v>881</v>
      </c>
      <c r="I63" s="69">
        <v>15</v>
      </c>
      <c r="J63" s="69">
        <v>8</v>
      </c>
      <c r="K63" s="69">
        <v>16</v>
      </c>
      <c r="L63" s="69">
        <v>10</v>
      </c>
      <c r="M63" s="69">
        <v>6</v>
      </c>
      <c r="N63" s="69">
        <v>10</v>
      </c>
      <c r="O63" s="25">
        <f t="shared" si="35"/>
        <v>25</v>
      </c>
      <c r="P63" s="25">
        <f t="shared" si="36"/>
        <v>14</v>
      </c>
      <c r="Q63" s="25">
        <f t="shared" si="36"/>
        <v>26</v>
      </c>
      <c r="R63" s="29">
        <f t="shared" si="19"/>
        <v>65</v>
      </c>
      <c r="S63" s="25"/>
      <c r="T63" s="25"/>
      <c r="U63" s="25"/>
      <c r="V63" s="25"/>
      <c r="W63" s="25"/>
      <c r="X63" s="25"/>
      <c r="Y63" s="25"/>
      <c r="Z63" s="73">
        <v>43</v>
      </c>
      <c r="AA63" s="73"/>
      <c r="AB63" s="26">
        <f t="shared" si="30"/>
        <v>108</v>
      </c>
      <c r="AC63" s="69">
        <f t="shared" si="30"/>
        <v>0</v>
      </c>
      <c r="AD63" s="69">
        <v>58</v>
      </c>
      <c r="AE63" s="27">
        <f t="shared" si="9"/>
        <v>38.666666666666664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29">
        <f t="shared" si="38"/>
        <v>0</v>
      </c>
      <c r="AS63" s="27">
        <f t="shared" si="38"/>
        <v>0</v>
      </c>
      <c r="AT63" s="69"/>
      <c r="AU63" s="69"/>
      <c r="AV63" s="69"/>
      <c r="AW63" s="69"/>
      <c r="AX63" s="30">
        <f t="shared" si="32"/>
        <v>0</v>
      </c>
      <c r="AY63" s="39">
        <f t="shared" si="33"/>
        <v>0</v>
      </c>
      <c r="AZ63" s="70"/>
      <c r="BA63" s="32">
        <f t="shared" si="34"/>
        <v>0</v>
      </c>
      <c r="BB63" s="70"/>
      <c r="BC63" s="70"/>
      <c r="BD63" s="70"/>
    </row>
    <row r="64" spans="1:56" ht="16.5" customHeight="1">
      <c r="A64" s="106" t="s">
        <v>56</v>
      </c>
      <c r="B64" s="29" t="s">
        <v>101</v>
      </c>
      <c r="C64" s="106" t="s">
        <v>102</v>
      </c>
      <c r="D64" s="107" t="s">
        <v>135</v>
      </c>
      <c r="E64" s="19">
        <v>29</v>
      </c>
      <c r="F64" s="82" t="s">
        <v>139</v>
      </c>
      <c r="G64" s="46">
        <v>220</v>
      </c>
      <c r="H64" s="46">
        <v>968</v>
      </c>
      <c r="I64" s="69">
        <v>20</v>
      </c>
      <c r="J64" s="69">
        <v>12</v>
      </c>
      <c r="K64" s="69">
        <v>20</v>
      </c>
      <c r="L64" s="69">
        <v>11</v>
      </c>
      <c r="M64" s="69">
        <v>9</v>
      </c>
      <c r="N64" s="69">
        <v>11</v>
      </c>
      <c r="O64" s="25">
        <f t="shared" si="35"/>
        <v>31</v>
      </c>
      <c r="P64" s="25">
        <f t="shared" si="36"/>
        <v>21</v>
      </c>
      <c r="Q64" s="25">
        <f t="shared" si="36"/>
        <v>31</v>
      </c>
      <c r="R64" s="29">
        <f t="shared" si="19"/>
        <v>83</v>
      </c>
      <c r="S64" s="25"/>
      <c r="T64" s="25"/>
      <c r="U64" s="25"/>
      <c r="V64" s="25"/>
      <c r="W64" s="25"/>
      <c r="X64" s="25"/>
      <c r="Y64" s="25"/>
      <c r="Z64" s="73">
        <v>48</v>
      </c>
      <c r="AA64" s="73"/>
      <c r="AB64" s="26">
        <f t="shared" si="30"/>
        <v>131</v>
      </c>
      <c r="AC64" s="69">
        <f t="shared" si="30"/>
        <v>0</v>
      </c>
      <c r="AD64" s="69">
        <v>56</v>
      </c>
      <c r="AE64" s="27">
        <f t="shared" si="9"/>
        <v>25.454545454545453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29">
        <f t="shared" si="38"/>
        <v>0</v>
      </c>
      <c r="AS64" s="27">
        <f t="shared" si="38"/>
        <v>0</v>
      </c>
      <c r="AT64" s="69"/>
      <c r="AU64" s="69"/>
      <c r="AV64" s="69"/>
      <c r="AW64" s="69"/>
      <c r="AX64" s="30">
        <f t="shared" si="32"/>
        <v>0</v>
      </c>
      <c r="AY64" s="39">
        <f t="shared" si="33"/>
        <v>0</v>
      </c>
      <c r="AZ64" s="70"/>
      <c r="BA64" s="32">
        <f t="shared" si="34"/>
        <v>0</v>
      </c>
      <c r="BB64" s="70"/>
      <c r="BC64" s="70"/>
      <c r="BD64" s="70"/>
    </row>
    <row r="65" spans="1:56" ht="16.5" customHeight="1">
      <c r="A65" s="106" t="s">
        <v>56</v>
      </c>
      <c r="B65" s="29" t="s">
        <v>101</v>
      </c>
      <c r="C65" s="106" t="s">
        <v>102</v>
      </c>
      <c r="D65" s="107" t="s">
        <v>135</v>
      </c>
      <c r="E65" s="19">
        <v>30</v>
      </c>
      <c r="F65" s="82" t="s">
        <v>140</v>
      </c>
      <c r="G65" s="46">
        <v>102</v>
      </c>
      <c r="H65" s="46">
        <v>768</v>
      </c>
      <c r="I65" s="69">
        <v>13</v>
      </c>
      <c r="J65" s="69">
        <v>9</v>
      </c>
      <c r="K65" s="69">
        <v>10</v>
      </c>
      <c r="L65" s="69">
        <v>10</v>
      </c>
      <c r="M65" s="69">
        <v>6</v>
      </c>
      <c r="N65" s="69">
        <v>5</v>
      </c>
      <c r="O65" s="25">
        <f t="shared" si="35"/>
        <v>23</v>
      </c>
      <c r="P65" s="25">
        <f t="shared" si="36"/>
        <v>15</v>
      </c>
      <c r="Q65" s="25">
        <f t="shared" si="36"/>
        <v>15</v>
      </c>
      <c r="R65" s="29">
        <f t="shared" si="19"/>
        <v>53</v>
      </c>
      <c r="S65" s="25"/>
      <c r="T65" s="25"/>
      <c r="U65" s="25"/>
      <c r="V65" s="25"/>
      <c r="W65" s="25"/>
      <c r="X65" s="25"/>
      <c r="Y65" s="25"/>
      <c r="Z65" s="73">
        <v>54</v>
      </c>
      <c r="AA65" s="73"/>
      <c r="AB65" s="26">
        <f t="shared" si="30"/>
        <v>107</v>
      </c>
      <c r="AC65" s="69">
        <f t="shared" si="30"/>
        <v>0</v>
      </c>
      <c r="AD65" s="69">
        <v>57</v>
      </c>
      <c r="AE65" s="27">
        <f t="shared" si="9"/>
        <v>55.882352941176471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29">
        <f t="shared" si="38"/>
        <v>0</v>
      </c>
      <c r="AS65" s="27">
        <f t="shared" si="38"/>
        <v>0</v>
      </c>
      <c r="AT65" s="69"/>
      <c r="AU65" s="69"/>
      <c r="AV65" s="69"/>
      <c r="AW65" s="69"/>
      <c r="AX65" s="30">
        <f t="shared" si="32"/>
        <v>0</v>
      </c>
      <c r="AY65" s="39">
        <f t="shared" si="33"/>
        <v>0</v>
      </c>
      <c r="AZ65" s="70"/>
      <c r="BA65" s="32">
        <f t="shared" si="34"/>
        <v>0</v>
      </c>
      <c r="BB65" s="70"/>
      <c r="BC65" s="70"/>
      <c r="BD65" s="70"/>
    </row>
    <row r="66" spans="1:56" ht="16.5" customHeight="1">
      <c r="A66" s="106" t="s">
        <v>56</v>
      </c>
      <c r="B66" s="29" t="s">
        <v>101</v>
      </c>
      <c r="C66" s="106" t="s">
        <v>102</v>
      </c>
      <c r="D66" s="107" t="s">
        <v>141</v>
      </c>
      <c r="E66" s="19">
        <v>31</v>
      </c>
      <c r="F66" s="82" t="s">
        <v>142</v>
      </c>
      <c r="G66" s="46">
        <v>159</v>
      </c>
      <c r="H66" s="46">
        <v>800</v>
      </c>
      <c r="I66" s="69">
        <v>159</v>
      </c>
      <c r="J66" s="69">
        <v>99</v>
      </c>
      <c r="K66" s="69">
        <v>19</v>
      </c>
      <c r="L66" s="69">
        <v>0</v>
      </c>
      <c r="M66" s="69">
        <v>0</v>
      </c>
      <c r="N66" s="69">
        <v>6</v>
      </c>
      <c r="O66" s="25">
        <f t="shared" si="35"/>
        <v>159</v>
      </c>
      <c r="P66" s="25">
        <f t="shared" si="36"/>
        <v>99</v>
      </c>
      <c r="Q66" s="25">
        <f t="shared" si="36"/>
        <v>25</v>
      </c>
      <c r="R66" s="29">
        <f t="shared" si="19"/>
        <v>283</v>
      </c>
      <c r="S66" s="25">
        <v>6.17</v>
      </c>
      <c r="T66" s="25"/>
      <c r="U66" s="25"/>
      <c r="V66" s="25"/>
      <c r="W66" s="25"/>
      <c r="X66" s="25"/>
      <c r="Y66" s="25"/>
      <c r="Z66" s="73"/>
      <c r="AA66" s="73"/>
      <c r="AB66" s="26">
        <f t="shared" si="30"/>
        <v>283</v>
      </c>
      <c r="AC66" s="69">
        <f t="shared" si="30"/>
        <v>6.17</v>
      </c>
      <c r="AD66" s="69">
        <v>150</v>
      </c>
      <c r="AE66" s="27">
        <f t="shared" si="9"/>
        <v>94.339622641509436</v>
      </c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29">
        <f t="shared" si="38"/>
        <v>0</v>
      </c>
      <c r="AS66" s="27">
        <f t="shared" si="38"/>
        <v>0</v>
      </c>
      <c r="AT66" s="69"/>
      <c r="AU66" s="69"/>
      <c r="AV66" s="69"/>
      <c r="AW66" s="69"/>
      <c r="AX66" s="30">
        <f t="shared" si="32"/>
        <v>0</v>
      </c>
      <c r="AY66" s="39">
        <f t="shared" si="33"/>
        <v>0</v>
      </c>
      <c r="AZ66" s="70"/>
      <c r="BA66" s="32">
        <f t="shared" si="34"/>
        <v>0</v>
      </c>
      <c r="BB66" s="70"/>
      <c r="BC66" s="70"/>
      <c r="BD66" s="70"/>
    </row>
    <row r="67" spans="1:56" ht="16.5" customHeight="1">
      <c r="A67" s="106" t="s">
        <v>56</v>
      </c>
      <c r="B67" s="29" t="s">
        <v>101</v>
      </c>
      <c r="C67" s="106" t="s">
        <v>102</v>
      </c>
      <c r="D67" s="107" t="s">
        <v>143</v>
      </c>
      <c r="E67" s="19">
        <v>32</v>
      </c>
      <c r="F67" s="82" t="s">
        <v>144</v>
      </c>
      <c r="G67" s="46">
        <v>227</v>
      </c>
      <c r="H67" s="46">
        <v>1228</v>
      </c>
      <c r="I67" s="69">
        <v>150</v>
      </c>
      <c r="J67" s="69">
        <v>210</v>
      </c>
      <c r="K67" s="69">
        <v>10</v>
      </c>
      <c r="L67" s="69">
        <v>0</v>
      </c>
      <c r="M67" s="69">
        <v>0</v>
      </c>
      <c r="N67" s="69">
        <v>0</v>
      </c>
      <c r="O67" s="25">
        <f t="shared" si="35"/>
        <v>150</v>
      </c>
      <c r="P67" s="25">
        <f t="shared" si="36"/>
        <v>210</v>
      </c>
      <c r="Q67" s="25">
        <f t="shared" si="36"/>
        <v>10</v>
      </c>
      <c r="R67" s="29">
        <f t="shared" si="19"/>
        <v>370</v>
      </c>
      <c r="S67" s="29"/>
      <c r="T67" s="29"/>
      <c r="U67" s="29"/>
      <c r="V67" s="29"/>
      <c r="W67" s="29"/>
      <c r="X67" s="29"/>
      <c r="Y67" s="29"/>
      <c r="Z67" s="69"/>
      <c r="AA67" s="69"/>
      <c r="AB67" s="26">
        <f t="shared" si="30"/>
        <v>370</v>
      </c>
      <c r="AC67" s="69">
        <f t="shared" si="30"/>
        <v>0</v>
      </c>
      <c r="AD67" s="69">
        <v>227</v>
      </c>
      <c r="AE67" s="27">
        <f t="shared" si="9"/>
        <v>100</v>
      </c>
      <c r="AF67" s="69">
        <v>1</v>
      </c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29">
        <f t="shared" si="38"/>
        <v>0</v>
      </c>
      <c r="AS67" s="27">
        <f t="shared" si="38"/>
        <v>0</v>
      </c>
      <c r="AT67" s="69"/>
      <c r="AU67" s="69"/>
      <c r="AV67" s="69"/>
      <c r="AW67" s="69"/>
      <c r="AX67" s="27">
        <f t="shared" si="32"/>
        <v>0</v>
      </c>
      <c r="AY67" s="39">
        <f t="shared" si="33"/>
        <v>0</v>
      </c>
      <c r="AZ67" s="69"/>
      <c r="BA67" s="32">
        <f t="shared" si="34"/>
        <v>0</v>
      </c>
      <c r="BB67" s="70"/>
      <c r="BC67" s="70"/>
      <c r="BD67" s="70"/>
    </row>
    <row r="68" spans="1:56" ht="16.5" customHeight="1">
      <c r="A68" s="106" t="s">
        <v>56</v>
      </c>
      <c r="B68" s="29" t="s">
        <v>101</v>
      </c>
      <c r="C68" s="106" t="s">
        <v>102</v>
      </c>
      <c r="D68" s="107" t="s">
        <v>143</v>
      </c>
      <c r="E68" s="19">
        <v>33</v>
      </c>
      <c r="F68" s="82" t="s">
        <v>145</v>
      </c>
      <c r="G68" s="46">
        <v>302</v>
      </c>
      <c r="H68" s="46">
        <v>1012</v>
      </c>
      <c r="I68" s="69">
        <v>30</v>
      </c>
      <c r="J68" s="69">
        <v>350</v>
      </c>
      <c r="K68" s="69">
        <v>40</v>
      </c>
      <c r="L68" s="69">
        <v>0</v>
      </c>
      <c r="M68" s="69">
        <v>0</v>
      </c>
      <c r="N68" s="69">
        <v>0</v>
      </c>
      <c r="O68" s="25">
        <f t="shared" si="35"/>
        <v>30</v>
      </c>
      <c r="P68" s="25">
        <f t="shared" si="36"/>
        <v>350</v>
      </c>
      <c r="Q68" s="25">
        <f t="shared" si="36"/>
        <v>40</v>
      </c>
      <c r="R68" s="29">
        <f t="shared" si="19"/>
        <v>420</v>
      </c>
      <c r="S68" s="29"/>
      <c r="T68" s="29"/>
      <c r="U68" s="29"/>
      <c r="V68" s="29"/>
      <c r="W68" s="29"/>
      <c r="X68" s="29"/>
      <c r="Y68" s="29"/>
      <c r="Z68" s="69"/>
      <c r="AA68" s="69"/>
      <c r="AB68" s="26">
        <f t="shared" si="30"/>
        <v>420</v>
      </c>
      <c r="AC68" s="69">
        <f t="shared" si="30"/>
        <v>0</v>
      </c>
      <c r="AD68" s="69">
        <v>300</v>
      </c>
      <c r="AE68" s="27">
        <f t="shared" si="9"/>
        <v>99.337748344370851</v>
      </c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29">
        <f t="shared" si="38"/>
        <v>0</v>
      </c>
      <c r="AS68" s="27">
        <f t="shared" si="38"/>
        <v>0</v>
      </c>
      <c r="AT68" s="69"/>
      <c r="AU68" s="69"/>
      <c r="AV68" s="69"/>
      <c r="AW68" s="69"/>
      <c r="AX68" s="27">
        <f t="shared" si="32"/>
        <v>0</v>
      </c>
      <c r="AY68" s="39">
        <f t="shared" si="33"/>
        <v>0</v>
      </c>
      <c r="AZ68" s="69"/>
      <c r="BA68" s="32">
        <f t="shared" si="34"/>
        <v>0</v>
      </c>
      <c r="BB68" s="70"/>
      <c r="BC68" s="70"/>
      <c r="BD68" s="70"/>
    </row>
    <row r="69" spans="1:56" ht="16.5" customHeight="1">
      <c r="A69" s="106" t="s">
        <v>56</v>
      </c>
      <c r="B69" s="29" t="s">
        <v>101</v>
      </c>
      <c r="C69" s="106" t="s">
        <v>102</v>
      </c>
      <c r="D69" s="107" t="s">
        <v>143</v>
      </c>
      <c r="E69" s="19">
        <v>34</v>
      </c>
      <c r="F69" s="82" t="s">
        <v>146</v>
      </c>
      <c r="G69" s="46">
        <v>145</v>
      </c>
      <c r="H69" s="46">
        <v>732</v>
      </c>
      <c r="I69" s="69">
        <v>90</v>
      </c>
      <c r="J69" s="69">
        <v>150</v>
      </c>
      <c r="K69" s="69">
        <v>15</v>
      </c>
      <c r="L69" s="69">
        <v>0</v>
      </c>
      <c r="M69" s="69">
        <v>0</v>
      </c>
      <c r="N69" s="69">
        <v>0</v>
      </c>
      <c r="O69" s="25">
        <f t="shared" si="35"/>
        <v>90</v>
      </c>
      <c r="P69" s="25">
        <f t="shared" si="36"/>
        <v>150</v>
      </c>
      <c r="Q69" s="25">
        <f t="shared" si="36"/>
        <v>15</v>
      </c>
      <c r="R69" s="29">
        <f t="shared" si="19"/>
        <v>255</v>
      </c>
      <c r="S69" s="29"/>
      <c r="T69" s="29"/>
      <c r="U69" s="29"/>
      <c r="V69" s="29"/>
      <c r="W69" s="29"/>
      <c r="X69" s="29"/>
      <c r="Y69" s="29"/>
      <c r="Z69" s="69"/>
      <c r="AA69" s="69"/>
      <c r="AB69" s="26">
        <f t="shared" si="30"/>
        <v>255</v>
      </c>
      <c r="AC69" s="69">
        <f t="shared" si="30"/>
        <v>0</v>
      </c>
      <c r="AD69" s="69">
        <v>140</v>
      </c>
      <c r="AE69" s="27">
        <f t="shared" si="9"/>
        <v>96.551724137931032</v>
      </c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29">
        <f t="shared" si="38"/>
        <v>0</v>
      </c>
      <c r="AS69" s="27">
        <f t="shared" si="38"/>
        <v>0</v>
      </c>
      <c r="AT69" s="69"/>
      <c r="AU69" s="69"/>
      <c r="AV69" s="69"/>
      <c r="AW69" s="69"/>
      <c r="AX69" s="27">
        <f t="shared" si="32"/>
        <v>0</v>
      </c>
      <c r="AY69" s="39">
        <f t="shared" si="33"/>
        <v>0</v>
      </c>
      <c r="AZ69" s="69"/>
      <c r="BA69" s="32">
        <f t="shared" si="34"/>
        <v>0</v>
      </c>
      <c r="BB69" s="70"/>
      <c r="BC69" s="70"/>
      <c r="BD69" s="70"/>
    </row>
    <row r="70" spans="1:56" ht="16.5" customHeight="1">
      <c r="A70" s="106" t="s">
        <v>56</v>
      </c>
      <c r="B70" s="29" t="s">
        <v>101</v>
      </c>
      <c r="C70" s="106" t="s">
        <v>102</v>
      </c>
      <c r="D70" s="107" t="s">
        <v>1508</v>
      </c>
      <c r="E70" s="19">
        <v>35</v>
      </c>
      <c r="F70" s="82" t="s">
        <v>147</v>
      </c>
      <c r="G70" s="46">
        <v>243</v>
      </c>
      <c r="H70" s="46">
        <v>1421</v>
      </c>
      <c r="I70" s="69">
        <v>0</v>
      </c>
      <c r="J70" s="69">
        <v>5</v>
      </c>
      <c r="K70" s="69">
        <v>0</v>
      </c>
      <c r="L70" s="69">
        <v>1</v>
      </c>
      <c r="M70" s="69">
        <v>0</v>
      </c>
      <c r="N70" s="69">
        <v>0</v>
      </c>
      <c r="O70" s="25">
        <f t="shared" si="35"/>
        <v>1</v>
      </c>
      <c r="P70" s="25">
        <f t="shared" si="36"/>
        <v>5</v>
      </c>
      <c r="Q70" s="25">
        <f t="shared" si="36"/>
        <v>0</v>
      </c>
      <c r="R70" s="29">
        <f t="shared" si="19"/>
        <v>6</v>
      </c>
      <c r="S70" s="29"/>
      <c r="T70" s="29"/>
      <c r="U70" s="29"/>
      <c r="V70" s="29"/>
      <c r="W70" s="29"/>
      <c r="X70" s="29"/>
      <c r="Y70" s="29"/>
      <c r="Z70" s="69">
        <v>17</v>
      </c>
      <c r="AA70" s="69"/>
      <c r="AB70" s="26">
        <f t="shared" si="30"/>
        <v>23</v>
      </c>
      <c r="AC70" s="69">
        <f t="shared" si="30"/>
        <v>0</v>
      </c>
      <c r="AD70" s="69">
        <v>20</v>
      </c>
      <c r="AE70" s="27">
        <f t="shared" si="9"/>
        <v>8.2304526748971192</v>
      </c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>
        <v>2</v>
      </c>
      <c r="AQ70" s="71">
        <v>2</v>
      </c>
      <c r="AR70" s="29">
        <f t="shared" si="38"/>
        <v>2</v>
      </c>
      <c r="AS70" s="27">
        <f t="shared" si="38"/>
        <v>2</v>
      </c>
      <c r="AT70" s="71">
        <v>4</v>
      </c>
      <c r="AU70" s="71">
        <v>0</v>
      </c>
      <c r="AV70" s="71">
        <v>0</v>
      </c>
      <c r="AW70" s="71">
        <v>0</v>
      </c>
      <c r="AX70" s="27">
        <f t="shared" si="32"/>
        <v>4</v>
      </c>
      <c r="AY70" s="39">
        <f t="shared" si="33"/>
        <v>6</v>
      </c>
      <c r="AZ70" s="69"/>
      <c r="BA70" s="32">
        <f t="shared" si="34"/>
        <v>6</v>
      </c>
      <c r="BB70" s="70"/>
      <c r="BC70" s="70"/>
      <c r="BD70" s="70"/>
    </row>
    <row r="71" spans="1:56" ht="16.5" customHeight="1">
      <c r="A71" s="106" t="s">
        <v>56</v>
      </c>
      <c r="B71" s="29" t="s">
        <v>101</v>
      </c>
      <c r="C71" s="106" t="s">
        <v>102</v>
      </c>
      <c r="D71" s="107" t="s">
        <v>1508</v>
      </c>
      <c r="E71" s="19">
        <v>36</v>
      </c>
      <c r="F71" s="34" t="s">
        <v>148</v>
      </c>
      <c r="G71" s="35">
        <v>132</v>
      </c>
      <c r="H71" s="35">
        <v>846</v>
      </c>
      <c r="I71" s="69"/>
      <c r="J71" s="69"/>
      <c r="K71" s="69"/>
      <c r="L71" s="69"/>
      <c r="M71" s="69"/>
      <c r="N71" s="69"/>
      <c r="O71" s="25">
        <f t="shared" si="35"/>
        <v>0</v>
      </c>
      <c r="P71" s="25">
        <f t="shared" si="36"/>
        <v>0</v>
      </c>
      <c r="Q71" s="25">
        <f t="shared" si="36"/>
        <v>0</v>
      </c>
      <c r="R71" s="29">
        <f t="shared" si="19"/>
        <v>0</v>
      </c>
      <c r="S71" s="29"/>
      <c r="T71" s="29"/>
      <c r="U71" s="29"/>
      <c r="V71" s="29"/>
      <c r="W71" s="29"/>
      <c r="X71" s="29"/>
      <c r="Y71" s="29"/>
      <c r="Z71" s="69"/>
      <c r="AA71" s="69"/>
      <c r="AB71" s="26">
        <f t="shared" si="30"/>
        <v>0</v>
      </c>
      <c r="AC71" s="69">
        <f t="shared" si="30"/>
        <v>0</v>
      </c>
      <c r="AD71" s="69"/>
      <c r="AE71" s="27">
        <f t="shared" si="9"/>
        <v>0</v>
      </c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29">
        <f>AP71+AN71+AL71+AJ71</f>
        <v>0</v>
      </c>
      <c r="AS71" s="27">
        <f>AQ71+AO71+AM71+AK71</f>
        <v>0</v>
      </c>
      <c r="AT71" s="69"/>
      <c r="AU71" s="69"/>
      <c r="AV71" s="69"/>
      <c r="AW71" s="69"/>
      <c r="AX71" s="27">
        <f t="shared" si="32"/>
        <v>0</v>
      </c>
      <c r="AY71" s="39">
        <f t="shared" si="33"/>
        <v>0</v>
      </c>
      <c r="AZ71" s="69"/>
      <c r="BA71" s="32">
        <f t="shared" si="34"/>
        <v>0</v>
      </c>
      <c r="BB71" s="70"/>
      <c r="BC71" s="70"/>
      <c r="BD71" s="70"/>
    </row>
    <row r="72" spans="1:56" ht="16.5" customHeight="1">
      <c r="A72" s="106" t="s">
        <v>56</v>
      </c>
      <c r="B72" s="29" t="s">
        <v>101</v>
      </c>
      <c r="C72" s="106" t="s">
        <v>102</v>
      </c>
      <c r="D72" s="107" t="s">
        <v>149</v>
      </c>
      <c r="E72" s="19">
        <v>37</v>
      </c>
      <c r="F72" s="82" t="s">
        <v>150</v>
      </c>
      <c r="G72" s="46">
        <v>186</v>
      </c>
      <c r="H72" s="46">
        <v>1166</v>
      </c>
      <c r="I72" s="69">
        <v>20</v>
      </c>
      <c r="J72" s="69">
        <v>11</v>
      </c>
      <c r="K72" s="69">
        <v>1</v>
      </c>
      <c r="L72" s="69">
        <v>0</v>
      </c>
      <c r="M72" s="69">
        <v>0</v>
      </c>
      <c r="N72" s="69">
        <v>0</v>
      </c>
      <c r="O72" s="25">
        <f t="shared" si="35"/>
        <v>20</v>
      </c>
      <c r="P72" s="25">
        <f t="shared" si="36"/>
        <v>11</v>
      </c>
      <c r="Q72" s="25">
        <f t="shared" si="36"/>
        <v>1</v>
      </c>
      <c r="R72" s="29">
        <f t="shared" si="19"/>
        <v>32</v>
      </c>
      <c r="S72" s="29">
        <v>0.31</v>
      </c>
      <c r="T72" s="29">
        <v>0</v>
      </c>
      <c r="U72" s="29">
        <v>0</v>
      </c>
      <c r="V72" s="29">
        <v>20</v>
      </c>
      <c r="W72" s="29">
        <v>0.31</v>
      </c>
      <c r="X72" s="29">
        <v>0</v>
      </c>
      <c r="Y72" s="29">
        <v>0</v>
      </c>
      <c r="Z72" s="69">
        <v>78</v>
      </c>
      <c r="AA72" s="69">
        <v>8.9600000000000009</v>
      </c>
      <c r="AB72" s="26">
        <f t="shared" si="30"/>
        <v>110</v>
      </c>
      <c r="AC72" s="69">
        <f t="shared" si="30"/>
        <v>9.2700000000000014</v>
      </c>
      <c r="AD72" s="69">
        <v>95</v>
      </c>
      <c r="AE72" s="27">
        <f t="shared" ref="AE72:AE116" si="39">AD72/G72*100</f>
        <v>51.075268817204304</v>
      </c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>
        <v>52</v>
      </c>
      <c r="AQ72" s="69">
        <v>110.05</v>
      </c>
      <c r="AR72" s="29">
        <f t="shared" si="38"/>
        <v>52</v>
      </c>
      <c r="AS72" s="27">
        <f t="shared" si="38"/>
        <v>110.05</v>
      </c>
      <c r="AT72" s="69">
        <v>44</v>
      </c>
      <c r="AU72" s="71">
        <v>0</v>
      </c>
      <c r="AV72" s="71">
        <v>1.0900000000000001</v>
      </c>
      <c r="AW72" s="71">
        <v>0</v>
      </c>
      <c r="AX72" s="27">
        <f t="shared" si="32"/>
        <v>45.09</v>
      </c>
      <c r="AY72" s="39">
        <f t="shared" si="33"/>
        <v>155.13999999999999</v>
      </c>
      <c r="AZ72" s="69"/>
      <c r="BA72" s="32">
        <f t="shared" si="34"/>
        <v>155.13999999999999</v>
      </c>
      <c r="BB72" s="70"/>
      <c r="BC72" s="70"/>
      <c r="BD72" s="70"/>
    </row>
    <row r="73" spans="1:56" s="109" customFormat="1" ht="16.5" customHeight="1">
      <c r="A73" s="106" t="s">
        <v>56</v>
      </c>
      <c r="B73" s="29" t="s">
        <v>101</v>
      </c>
      <c r="C73" s="106" t="s">
        <v>102</v>
      </c>
      <c r="D73" s="107" t="s">
        <v>149</v>
      </c>
      <c r="E73" s="19">
        <v>38</v>
      </c>
      <c r="F73" s="82" t="s">
        <v>151</v>
      </c>
      <c r="G73" s="46">
        <v>184</v>
      </c>
      <c r="H73" s="46">
        <v>1293</v>
      </c>
      <c r="I73" s="74">
        <v>385</v>
      </c>
      <c r="J73" s="74">
        <v>6</v>
      </c>
      <c r="K73" s="74">
        <v>61</v>
      </c>
      <c r="L73" s="74">
        <v>0</v>
      </c>
      <c r="M73" s="74">
        <v>0</v>
      </c>
      <c r="N73" s="74">
        <v>0</v>
      </c>
      <c r="O73" s="25">
        <f t="shared" si="35"/>
        <v>385</v>
      </c>
      <c r="P73" s="25">
        <f t="shared" si="36"/>
        <v>6</v>
      </c>
      <c r="Q73" s="25">
        <f t="shared" si="36"/>
        <v>61</v>
      </c>
      <c r="R73" s="29">
        <f t="shared" si="19"/>
        <v>452</v>
      </c>
      <c r="S73" s="29">
        <v>0.8</v>
      </c>
      <c r="T73" s="29">
        <v>372</v>
      </c>
      <c r="U73" s="29">
        <v>0.04</v>
      </c>
      <c r="V73" s="29">
        <v>13</v>
      </c>
      <c r="W73" s="29">
        <v>0.44</v>
      </c>
      <c r="X73" s="29">
        <v>0</v>
      </c>
      <c r="Y73" s="29">
        <v>0</v>
      </c>
      <c r="Z73" s="29">
        <v>201</v>
      </c>
      <c r="AA73" s="29">
        <v>32.049999999999997</v>
      </c>
      <c r="AB73" s="26">
        <f t="shared" si="30"/>
        <v>653</v>
      </c>
      <c r="AC73" s="69">
        <f t="shared" si="30"/>
        <v>32.849999999999994</v>
      </c>
      <c r="AD73" s="40">
        <v>184</v>
      </c>
      <c r="AE73" s="27">
        <f t="shared" si="39"/>
        <v>100</v>
      </c>
      <c r="AF73" s="40">
        <v>2</v>
      </c>
      <c r="AG73" s="29">
        <v>323</v>
      </c>
      <c r="AH73" s="29">
        <v>323</v>
      </c>
      <c r="AI73" s="29">
        <v>211</v>
      </c>
      <c r="AJ73" s="29"/>
      <c r="AK73" s="29"/>
      <c r="AL73" s="29"/>
      <c r="AM73" s="29"/>
      <c r="AN73" s="29"/>
      <c r="AO73" s="29"/>
      <c r="AP73" s="29">
        <v>175</v>
      </c>
      <c r="AQ73" s="29">
        <v>400.02</v>
      </c>
      <c r="AR73" s="29">
        <f t="shared" si="38"/>
        <v>175</v>
      </c>
      <c r="AS73" s="27">
        <f>AQ73+AO73+AM73+AK73</f>
        <v>400.02</v>
      </c>
      <c r="AT73" s="27">
        <v>156</v>
      </c>
      <c r="AU73" s="27">
        <v>0</v>
      </c>
      <c r="AV73" s="27">
        <v>5.2</v>
      </c>
      <c r="AW73" s="27">
        <v>0</v>
      </c>
      <c r="AX73" s="27">
        <f>SUM(AT73:AW73)</f>
        <v>161.19999999999999</v>
      </c>
      <c r="AY73" s="39">
        <f t="shared" si="33"/>
        <v>561.22</v>
      </c>
      <c r="AZ73" s="29"/>
      <c r="BA73" s="32">
        <f t="shared" si="34"/>
        <v>561.22</v>
      </c>
      <c r="BB73" s="29"/>
      <c r="BC73" s="29"/>
      <c r="BD73" s="29"/>
    </row>
    <row r="74" spans="1:56" s="109" customFormat="1" ht="16.5" customHeight="1">
      <c r="A74" s="106" t="s">
        <v>56</v>
      </c>
      <c r="B74" s="29" t="s">
        <v>101</v>
      </c>
      <c r="C74" s="106" t="s">
        <v>102</v>
      </c>
      <c r="D74" s="107" t="s">
        <v>102</v>
      </c>
      <c r="E74" s="19">
        <v>39</v>
      </c>
      <c r="F74" s="82" t="s">
        <v>152</v>
      </c>
      <c r="G74" s="46">
        <v>220</v>
      </c>
      <c r="H74" s="46">
        <v>1071</v>
      </c>
      <c r="I74" s="74">
        <v>23</v>
      </c>
      <c r="J74" s="74">
        <v>14</v>
      </c>
      <c r="K74" s="74">
        <v>1</v>
      </c>
      <c r="L74" s="74">
        <v>2</v>
      </c>
      <c r="M74" s="74">
        <v>0</v>
      </c>
      <c r="N74" s="74">
        <v>0</v>
      </c>
      <c r="O74" s="25">
        <f t="shared" si="35"/>
        <v>25</v>
      </c>
      <c r="P74" s="25">
        <f t="shared" si="36"/>
        <v>14</v>
      </c>
      <c r="Q74" s="25">
        <f t="shared" si="36"/>
        <v>1</v>
      </c>
      <c r="R74" s="29">
        <f t="shared" si="19"/>
        <v>40</v>
      </c>
      <c r="S74" s="29">
        <v>0.37</v>
      </c>
      <c r="T74" s="29">
        <v>11</v>
      </c>
      <c r="U74" s="29">
        <v>0</v>
      </c>
      <c r="V74" s="29">
        <v>14</v>
      </c>
      <c r="W74" s="29">
        <v>0</v>
      </c>
      <c r="X74" s="29">
        <v>0</v>
      </c>
      <c r="Y74" s="29">
        <v>0</v>
      </c>
      <c r="Z74" s="29">
        <v>221</v>
      </c>
      <c r="AA74" s="29">
        <v>48.4</v>
      </c>
      <c r="AB74" s="26">
        <f t="shared" si="30"/>
        <v>261</v>
      </c>
      <c r="AC74" s="69">
        <f t="shared" si="30"/>
        <v>48.769999999999996</v>
      </c>
      <c r="AD74" s="40">
        <v>150</v>
      </c>
      <c r="AE74" s="27">
        <f t="shared" si="39"/>
        <v>68.181818181818173</v>
      </c>
      <c r="AF74" s="40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>
        <f t="shared" si="38"/>
        <v>0</v>
      </c>
      <c r="AS74" s="27">
        <f t="shared" si="38"/>
        <v>0</v>
      </c>
      <c r="AT74" s="29"/>
      <c r="AU74" s="29"/>
      <c r="AV74" s="29"/>
      <c r="AW74" s="29"/>
      <c r="AX74" s="27">
        <f t="shared" ref="AX74:AX96" si="40">SUM(AT74:AW74)</f>
        <v>0</v>
      </c>
      <c r="AY74" s="39">
        <f t="shared" si="33"/>
        <v>0</v>
      </c>
      <c r="AZ74" s="29"/>
      <c r="BA74" s="32">
        <f t="shared" si="34"/>
        <v>0</v>
      </c>
      <c r="BB74" s="29"/>
      <c r="BC74" s="29"/>
      <c r="BD74" s="29"/>
    </row>
    <row r="75" spans="1:56" s="109" customFormat="1" ht="16.5" customHeight="1">
      <c r="A75" s="106" t="s">
        <v>56</v>
      </c>
      <c r="B75" s="29" t="s">
        <v>101</v>
      </c>
      <c r="C75" s="106" t="s">
        <v>102</v>
      </c>
      <c r="D75" s="107" t="s">
        <v>102</v>
      </c>
      <c r="E75" s="19">
        <v>40</v>
      </c>
      <c r="F75" s="82" t="s">
        <v>153</v>
      </c>
      <c r="G75" s="46">
        <v>125</v>
      </c>
      <c r="H75" s="46">
        <v>727</v>
      </c>
      <c r="I75" s="74">
        <v>7</v>
      </c>
      <c r="J75" s="74">
        <v>16</v>
      </c>
      <c r="K75" s="74">
        <v>12</v>
      </c>
      <c r="L75" s="74">
        <v>1</v>
      </c>
      <c r="M75" s="74">
        <v>0</v>
      </c>
      <c r="N75" s="74">
        <v>0</v>
      </c>
      <c r="O75" s="25">
        <f t="shared" si="35"/>
        <v>8</v>
      </c>
      <c r="P75" s="25">
        <f t="shared" si="36"/>
        <v>16</v>
      </c>
      <c r="Q75" s="25">
        <f t="shared" si="36"/>
        <v>12</v>
      </c>
      <c r="R75" s="29">
        <f t="shared" si="19"/>
        <v>36</v>
      </c>
      <c r="S75" s="29">
        <v>0.51</v>
      </c>
      <c r="T75" s="29">
        <v>0</v>
      </c>
      <c r="U75" s="29">
        <v>0</v>
      </c>
      <c r="V75" s="29">
        <v>8</v>
      </c>
      <c r="W75" s="29">
        <v>0</v>
      </c>
      <c r="X75" s="29">
        <v>0</v>
      </c>
      <c r="Y75" s="29">
        <v>0</v>
      </c>
      <c r="Z75" s="29">
        <v>155</v>
      </c>
      <c r="AA75" s="29">
        <v>34</v>
      </c>
      <c r="AB75" s="26">
        <f t="shared" si="30"/>
        <v>191</v>
      </c>
      <c r="AC75" s="69">
        <f t="shared" si="30"/>
        <v>34.51</v>
      </c>
      <c r="AD75" s="40">
        <v>120</v>
      </c>
      <c r="AE75" s="27">
        <f t="shared" si="39"/>
        <v>96</v>
      </c>
      <c r="AF75" s="40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>
        <f t="shared" si="38"/>
        <v>0</v>
      </c>
      <c r="AS75" s="27">
        <f t="shared" si="38"/>
        <v>0</v>
      </c>
      <c r="AT75" s="29"/>
      <c r="AU75" s="29"/>
      <c r="AV75" s="29"/>
      <c r="AW75" s="29"/>
      <c r="AX75" s="27">
        <f t="shared" si="40"/>
        <v>0</v>
      </c>
      <c r="AY75" s="39">
        <f t="shared" si="33"/>
        <v>0</v>
      </c>
      <c r="AZ75" s="29"/>
      <c r="BA75" s="32">
        <f t="shared" si="34"/>
        <v>0</v>
      </c>
      <c r="BB75" s="29"/>
      <c r="BC75" s="29"/>
      <c r="BD75" s="29"/>
    </row>
    <row r="76" spans="1:56" s="109" customFormat="1" ht="16.5" customHeight="1">
      <c r="A76" s="106" t="s">
        <v>56</v>
      </c>
      <c r="B76" s="29" t="s">
        <v>101</v>
      </c>
      <c r="C76" s="106" t="s">
        <v>102</v>
      </c>
      <c r="D76" s="107" t="s">
        <v>102</v>
      </c>
      <c r="E76" s="19">
        <v>41</v>
      </c>
      <c r="F76" s="82" t="s">
        <v>154</v>
      </c>
      <c r="G76" s="46">
        <v>143</v>
      </c>
      <c r="H76" s="46">
        <v>810</v>
      </c>
      <c r="I76" s="74">
        <v>11</v>
      </c>
      <c r="J76" s="74">
        <v>14</v>
      </c>
      <c r="K76" s="74">
        <v>0</v>
      </c>
      <c r="L76" s="74">
        <v>3</v>
      </c>
      <c r="M76" s="74">
        <v>0</v>
      </c>
      <c r="N76" s="74">
        <v>0</v>
      </c>
      <c r="O76" s="25">
        <f t="shared" si="35"/>
        <v>14</v>
      </c>
      <c r="P76" s="25">
        <f t="shared" si="36"/>
        <v>14</v>
      </c>
      <c r="Q76" s="25">
        <f t="shared" si="36"/>
        <v>0</v>
      </c>
      <c r="R76" s="29">
        <f t="shared" si="19"/>
        <v>28</v>
      </c>
      <c r="S76" s="29">
        <v>0.13</v>
      </c>
      <c r="T76" s="29">
        <v>0</v>
      </c>
      <c r="U76" s="29">
        <v>0</v>
      </c>
      <c r="V76" s="29">
        <v>14</v>
      </c>
      <c r="W76" s="29">
        <v>0</v>
      </c>
      <c r="X76" s="29">
        <v>0</v>
      </c>
      <c r="Y76" s="29">
        <v>0</v>
      </c>
      <c r="Z76" s="29">
        <v>163</v>
      </c>
      <c r="AA76" s="29">
        <v>2.93</v>
      </c>
      <c r="AB76" s="26">
        <f t="shared" si="30"/>
        <v>191</v>
      </c>
      <c r="AC76" s="69">
        <f t="shared" si="30"/>
        <v>3.06</v>
      </c>
      <c r="AD76" s="40">
        <v>125</v>
      </c>
      <c r="AE76" s="27">
        <f t="shared" si="39"/>
        <v>87.412587412587413</v>
      </c>
      <c r="AF76" s="40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>
        <f t="shared" si="38"/>
        <v>0</v>
      </c>
      <c r="AS76" s="27">
        <f t="shared" si="38"/>
        <v>0</v>
      </c>
      <c r="AT76" s="29"/>
      <c r="AU76" s="29"/>
      <c r="AV76" s="29"/>
      <c r="AW76" s="29"/>
      <c r="AX76" s="27">
        <f t="shared" si="40"/>
        <v>0</v>
      </c>
      <c r="AY76" s="39">
        <f t="shared" si="33"/>
        <v>0</v>
      </c>
      <c r="AZ76" s="29"/>
      <c r="BA76" s="32">
        <f t="shared" si="34"/>
        <v>0</v>
      </c>
      <c r="BB76" s="29"/>
      <c r="BC76" s="29"/>
      <c r="BD76" s="29"/>
    </row>
    <row r="77" spans="1:56" s="109" customFormat="1" ht="16.5" customHeight="1">
      <c r="A77" s="106" t="s">
        <v>56</v>
      </c>
      <c r="B77" s="29" t="s">
        <v>101</v>
      </c>
      <c r="C77" s="106" t="s">
        <v>102</v>
      </c>
      <c r="D77" s="107" t="s">
        <v>102</v>
      </c>
      <c r="E77" s="19">
        <v>42</v>
      </c>
      <c r="F77" s="82" t="s">
        <v>155</v>
      </c>
      <c r="G77" s="46">
        <v>221</v>
      </c>
      <c r="H77" s="46">
        <v>1171</v>
      </c>
      <c r="I77" s="74">
        <v>25</v>
      </c>
      <c r="J77" s="74">
        <v>7</v>
      </c>
      <c r="K77" s="74">
        <v>0</v>
      </c>
      <c r="L77" s="74">
        <v>2</v>
      </c>
      <c r="M77" s="74">
        <v>0</v>
      </c>
      <c r="N77" s="74">
        <v>0</v>
      </c>
      <c r="O77" s="25">
        <f t="shared" si="35"/>
        <v>27</v>
      </c>
      <c r="P77" s="25">
        <f t="shared" si="36"/>
        <v>7</v>
      </c>
      <c r="Q77" s="25">
        <f t="shared" si="36"/>
        <v>0</v>
      </c>
      <c r="R77" s="29">
        <f t="shared" si="19"/>
        <v>34</v>
      </c>
      <c r="S77" s="29">
        <v>1.19</v>
      </c>
      <c r="T77" s="29">
        <v>0</v>
      </c>
      <c r="U77" s="29">
        <v>0</v>
      </c>
      <c r="V77" s="29">
        <v>27</v>
      </c>
      <c r="W77" s="29">
        <v>0</v>
      </c>
      <c r="X77" s="29">
        <v>0</v>
      </c>
      <c r="Y77" s="29">
        <v>0</v>
      </c>
      <c r="Z77" s="29">
        <v>200</v>
      </c>
      <c r="AA77" s="29">
        <v>23</v>
      </c>
      <c r="AB77" s="26">
        <f t="shared" si="30"/>
        <v>234</v>
      </c>
      <c r="AC77" s="69">
        <f t="shared" si="30"/>
        <v>24.19</v>
      </c>
      <c r="AD77" s="40">
        <v>185</v>
      </c>
      <c r="AE77" s="27">
        <f t="shared" si="39"/>
        <v>83.710407239819006</v>
      </c>
      <c r="AF77" s="40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>
        <f t="shared" si="38"/>
        <v>0</v>
      </c>
      <c r="AS77" s="27">
        <f t="shared" si="38"/>
        <v>0</v>
      </c>
      <c r="AT77" s="29"/>
      <c r="AU77" s="29"/>
      <c r="AV77" s="29"/>
      <c r="AW77" s="29"/>
      <c r="AX77" s="27">
        <f t="shared" si="40"/>
        <v>0</v>
      </c>
      <c r="AY77" s="39">
        <f t="shared" si="33"/>
        <v>0</v>
      </c>
      <c r="AZ77" s="29"/>
      <c r="BA77" s="32">
        <f t="shared" si="34"/>
        <v>0</v>
      </c>
      <c r="BB77" s="29"/>
      <c r="BC77" s="29"/>
      <c r="BD77" s="29"/>
    </row>
    <row r="78" spans="1:56" s="109" customFormat="1" ht="16.5" customHeight="1">
      <c r="A78" s="106" t="s">
        <v>56</v>
      </c>
      <c r="B78" s="29" t="s">
        <v>101</v>
      </c>
      <c r="C78" s="106" t="s">
        <v>102</v>
      </c>
      <c r="D78" s="107" t="s">
        <v>102</v>
      </c>
      <c r="E78" s="19">
        <v>43</v>
      </c>
      <c r="F78" s="82" t="s">
        <v>156</v>
      </c>
      <c r="G78" s="46">
        <v>274</v>
      </c>
      <c r="H78" s="46">
        <v>1153</v>
      </c>
      <c r="I78" s="74">
        <v>10</v>
      </c>
      <c r="J78" s="74">
        <v>15</v>
      </c>
      <c r="K78" s="74">
        <v>106</v>
      </c>
      <c r="L78" s="74">
        <v>2</v>
      </c>
      <c r="M78" s="74">
        <v>1</v>
      </c>
      <c r="N78" s="74">
        <v>0</v>
      </c>
      <c r="O78" s="25">
        <f t="shared" si="35"/>
        <v>12</v>
      </c>
      <c r="P78" s="25">
        <f t="shared" si="36"/>
        <v>16</v>
      </c>
      <c r="Q78" s="25">
        <f t="shared" si="36"/>
        <v>106</v>
      </c>
      <c r="R78" s="29">
        <f t="shared" si="19"/>
        <v>134</v>
      </c>
      <c r="S78" s="29">
        <v>0.6</v>
      </c>
      <c r="T78" s="29">
        <v>0</v>
      </c>
      <c r="U78" s="29">
        <v>0</v>
      </c>
      <c r="V78" s="29">
        <v>12</v>
      </c>
      <c r="W78" s="29">
        <v>0</v>
      </c>
      <c r="X78" s="29">
        <v>0</v>
      </c>
      <c r="Y78" s="29">
        <v>0</v>
      </c>
      <c r="Z78" s="29">
        <v>269</v>
      </c>
      <c r="AA78" s="29">
        <v>43.84</v>
      </c>
      <c r="AB78" s="26">
        <f t="shared" si="30"/>
        <v>403</v>
      </c>
      <c r="AC78" s="69">
        <f t="shared" si="30"/>
        <v>44.440000000000005</v>
      </c>
      <c r="AD78" s="40">
        <v>220</v>
      </c>
      <c r="AE78" s="27">
        <f t="shared" si="39"/>
        <v>80.291970802919707</v>
      </c>
      <c r="AF78" s="40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>
        <f t="shared" ref="AR78:AS94" si="41">AP78+AN78+AL78+AJ78</f>
        <v>0</v>
      </c>
      <c r="AS78" s="27">
        <f t="shared" si="41"/>
        <v>0</v>
      </c>
      <c r="AT78" s="29"/>
      <c r="AU78" s="29"/>
      <c r="AV78" s="29"/>
      <c r="AW78" s="29"/>
      <c r="AX78" s="27">
        <f t="shared" si="40"/>
        <v>0</v>
      </c>
      <c r="AY78" s="39">
        <f t="shared" si="33"/>
        <v>0</v>
      </c>
      <c r="AZ78" s="29"/>
      <c r="BA78" s="32">
        <f t="shared" si="34"/>
        <v>0</v>
      </c>
      <c r="BB78" s="29"/>
      <c r="BC78" s="29"/>
      <c r="BD78" s="29"/>
    </row>
    <row r="79" spans="1:56" s="109" customFormat="1" ht="16.5" customHeight="1">
      <c r="A79" s="106" t="s">
        <v>56</v>
      </c>
      <c r="B79" s="29" t="s">
        <v>101</v>
      </c>
      <c r="C79" s="106" t="s">
        <v>102</v>
      </c>
      <c r="D79" s="107" t="s">
        <v>157</v>
      </c>
      <c r="E79" s="19">
        <v>44</v>
      </c>
      <c r="F79" s="82" t="s">
        <v>158</v>
      </c>
      <c r="G79" s="46">
        <v>117</v>
      </c>
      <c r="H79" s="46">
        <v>896</v>
      </c>
      <c r="I79" s="74">
        <v>38</v>
      </c>
      <c r="J79" s="74">
        <v>11</v>
      </c>
      <c r="K79" s="74">
        <v>42</v>
      </c>
      <c r="L79" s="74">
        <v>1</v>
      </c>
      <c r="M79" s="74">
        <v>0</v>
      </c>
      <c r="N79" s="74">
        <v>0</v>
      </c>
      <c r="O79" s="25">
        <f t="shared" si="35"/>
        <v>39</v>
      </c>
      <c r="P79" s="25">
        <f t="shared" si="36"/>
        <v>11</v>
      </c>
      <c r="Q79" s="25">
        <f t="shared" si="36"/>
        <v>42</v>
      </c>
      <c r="R79" s="29">
        <f t="shared" si="19"/>
        <v>92</v>
      </c>
      <c r="S79" s="27">
        <v>5.2</v>
      </c>
      <c r="T79" s="29"/>
      <c r="U79" s="29"/>
      <c r="V79" s="29"/>
      <c r="W79" s="29"/>
      <c r="X79" s="29"/>
      <c r="Y79" s="29"/>
      <c r="Z79" s="29">
        <v>489</v>
      </c>
      <c r="AA79" s="27">
        <v>141</v>
      </c>
      <c r="AB79" s="26">
        <f t="shared" si="30"/>
        <v>581</v>
      </c>
      <c r="AC79" s="69">
        <f t="shared" si="30"/>
        <v>146.19999999999999</v>
      </c>
      <c r="AD79" s="40">
        <v>85</v>
      </c>
      <c r="AE79" s="27">
        <f t="shared" si="39"/>
        <v>72.649572649572647</v>
      </c>
      <c r="AF79" s="40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>
        <f t="shared" si="41"/>
        <v>0</v>
      </c>
      <c r="AS79" s="27">
        <f t="shared" si="41"/>
        <v>0</v>
      </c>
      <c r="AT79" s="27">
        <v>7.03</v>
      </c>
      <c r="AU79" s="27">
        <v>4</v>
      </c>
      <c r="AV79" s="27">
        <v>0</v>
      </c>
      <c r="AW79" s="27">
        <v>51</v>
      </c>
      <c r="AX79" s="27">
        <f t="shared" si="40"/>
        <v>62.03</v>
      </c>
      <c r="AY79" s="39">
        <f t="shared" si="33"/>
        <v>62.03</v>
      </c>
      <c r="AZ79" s="27">
        <v>32</v>
      </c>
      <c r="BA79" s="32">
        <f t="shared" si="34"/>
        <v>94.03</v>
      </c>
      <c r="BB79" s="29"/>
      <c r="BC79" s="29"/>
      <c r="BD79" s="29"/>
    </row>
    <row r="80" spans="1:56" s="109" customFormat="1" ht="16.5" customHeight="1">
      <c r="A80" s="106" t="s">
        <v>56</v>
      </c>
      <c r="B80" s="29" t="s">
        <v>101</v>
      </c>
      <c r="C80" s="106" t="s">
        <v>102</v>
      </c>
      <c r="D80" s="107" t="s">
        <v>157</v>
      </c>
      <c r="E80" s="19">
        <v>45</v>
      </c>
      <c r="F80" s="82" t="s">
        <v>159</v>
      </c>
      <c r="G80" s="46">
        <v>189</v>
      </c>
      <c r="H80" s="46">
        <v>946</v>
      </c>
      <c r="I80" s="74">
        <v>82</v>
      </c>
      <c r="J80" s="74">
        <v>12</v>
      </c>
      <c r="K80" s="74">
        <v>40</v>
      </c>
      <c r="L80" s="74">
        <v>1</v>
      </c>
      <c r="M80" s="74">
        <v>0</v>
      </c>
      <c r="N80" s="74">
        <v>1</v>
      </c>
      <c r="O80" s="25">
        <f t="shared" si="35"/>
        <v>83</v>
      </c>
      <c r="P80" s="25">
        <f t="shared" si="36"/>
        <v>12</v>
      </c>
      <c r="Q80" s="25">
        <f t="shared" si="36"/>
        <v>41</v>
      </c>
      <c r="R80" s="29">
        <f t="shared" ref="R80:R115" si="42">SUM(O80:Q80)</f>
        <v>136</v>
      </c>
      <c r="S80" s="27">
        <v>5.0999999999999996</v>
      </c>
      <c r="T80" s="29"/>
      <c r="U80" s="29"/>
      <c r="V80" s="29"/>
      <c r="W80" s="29"/>
      <c r="X80" s="29"/>
      <c r="Y80" s="29"/>
      <c r="Z80" s="29">
        <v>758</v>
      </c>
      <c r="AA80" s="27">
        <v>66</v>
      </c>
      <c r="AB80" s="26">
        <f t="shared" si="30"/>
        <v>894</v>
      </c>
      <c r="AC80" s="69">
        <f t="shared" si="30"/>
        <v>71.099999999999994</v>
      </c>
      <c r="AD80" s="40">
        <v>189</v>
      </c>
      <c r="AE80" s="27">
        <f t="shared" si="39"/>
        <v>100</v>
      </c>
      <c r="AF80" s="40">
        <v>3</v>
      </c>
      <c r="AG80" s="29">
        <v>87</v>
      </c>
      <c r="AH80" s="29">
        <v>87</v>
      </c>
      <c r="AI80" s="29"/>
      <c r="AJ80" s="29"/>
      <c r="AK80" s="29"/>
      <c r="AL80" s="29"/>
      <c r="AM80" s="29"/>
      <c r="AN80" s="29"/>
      <c r="AO80" s="29"/>
      <c r="AP80" s="29"/>
      <c r="AQ80" s="29"/>
      <c r="AR80" s="29">
        <f t="shared" si="41"/>
        <v>0</v>
      </c>
      <c r="AS80" s="27">
        <f t="shared" si="41"/>
        <v>0</v>
      </c>
      <c r="AT80" s="27">
        <v>35</v>
      </c>
      <c r="AU80" s="27">
        <v>7</v>
      </c>
      <c r="AV80" s="27">
        <v>0</v>
      </c>
      <c r="AW80" s="27">
        <v>35</v>
      </c>
      <c r="AX80" s="27">
        <f t="shared" si="40"/>
        <v>77</v>
      </c>
      <c r="AY80" s="39">
        <f t="shared" si="33"/>
        <v>77</v>
      </c>
      <c r="AZ80" s="27">
        <v>124</v>
      </c>
      <c r="BA80" s="32">
        <f t="shared" si="34"/>
        <v>201</v>
      </c>
      <c r="BB80" s="29"/>
      <c r="BC80" s="29"/>
      <c r="BD80" s="29"/>
    </row>
    <row r="81" spans="1:56" s="109" customFormat="1" ht="16.5" customHeight="1">
      <c r="A81" s="106" t="s">
        <v>56</v>
      </c>
      <c r="B81" s="29" t="s">
        <v>101</v>
      </c>
      <c r="C81" s="106" t="s">
        <v>102</v>
      </c>
      <c r="D81" s="107" t="s">
        <v>160</v>
      </c>
      <c r="E81" s="19">
        <v>46</v>
      </c>
      <c r="F81" s="82" t="s">
        <v>161</v>
      </c>
      <c r="G81" s="46">
        <v>190</v>
      </c>
      <c r="H81" s="46">
        <v>934</v>
      </c>
      <c r="I81" s="74">
        <v>55</v>
      </c>
      <c r="J81" s="74">
        <v>3</v>
      </c>
      <c r="K81" s="74">
        <v>55</v>
      </c>
      <c r="L81" s="74">
        <v>0</v>
      </c>
      <c r="M81" s="74">
        <v>0</v>
      </c>
      <c r="N81" s="74">
        <v>1</v>
      </c>
      <c r="O81" s="25">
        <f t="shared" si="35"/>
        <v>55</v>
      </c>
      <c r="P81" s="25">
        <f t="shared" si="36"/>
        <v>3</v>
      </c>
      <c r="Q81" s="25">
        <f t="shared" si="36"/>
        <v>56</v>
      </c>
      <c r="R81" s="29">
        <f t="shared" si="42"/>
        <v>114</v>
      </c>
      <c r="S81" s="29">
        <v>0.63</v>
      </c>
      <c r="T81" s="29">
        <v>3</v>
      </c>
      <c r="U81" s="29">
        <v>10</v>
      </c>
      <c r="V81" s="29">
        <v>52</v>
      </c>
      <c r="W81" s="29">
        <v>0.53</v>
      </c>
      <c r="X81" s="29">
        <v>0</v>
      </c>
      <c r="Y81" s="29">
        <v>0</v>
      </c>
      <c r="Z81" s="29">
        <v>235</v>
      </c>
      <c r="AA81" s="29">
        <v>34.86</v>
      </c>
      <c r="AB81" s="26">
        <f t="shared" si="30"/>
        <v>349</v>
      </c>
      <c r="AC81" s="69">
        <f t="shared" si="30"/>
        <v>35.49</v>
      </c>
      <c r="AD81" s="40">
        <v>125</v>
      </c>
      <c r="AE81" s="27">
        <f t="shared" si="39"/>
        <v>65.789473684210535</v>
      </c>
      <c r="AF81" s="40"/>
      <c r="AG81" s="29"/>
      <c r="AH81" s="29"/>
      <c r="AI81" s="29"/>
      <c r="AJ81" s="29"/>
      <c r="AK81" s="29"/>
      <c r="AL81" s="29"/>
      <c r="AM81" s="29"/>
      <c r="AN81" s="29">
        <v>2</v>
      </c>
      <c r="AO81" s="29">
        <v>0.24</v>
      </c>
      <c r="AP81" s="29">
        <v>10</v>
      </c>
      <c r="AQ81" s="29">
        <v>16.09</v>
      </c>
      <c r="AR81" s="29">
        <f t="shared" si="41"/>
        <v>12</v>
      </c>
      <c r="AS81" s="27">
        <f t="shared" si="41"/>
        <v>16.329999999999998</v>
      </c>
      <c r="AT81" s="29">
        <v>0.89</v>
      </c>
      <c r="AU81" s="27">
        <v>5.1100000000000003</v>
      </c>
      <c r="AV81" s="27">
        <v>0</v>
      </c>
      <c r="AW81" s="29">
        <v>0.46</v>
      </c>
      <c r="AX81" s="27">
        <f t="shared" si="40"/>
        <v>6.46</v>
      </c>
      <c r="AY81" s="39">
        <f t="shared" si="33"/>
        <v>22.79</v>
      </c>
      <c r="AZ81" s="29">
        <v>1.71</v>
      </c>
      <c r="BA81" s="32">
        <f t="shared" si="34"/>
        <v>24.5</v>
      </c>
      <c r="BB81" s="29"/>
      <c r="BC81" s="29"/>
      <c r="BD81" s="29"/>
    </row>
    <row r="82" spans="1:56" s="109" customFormat="1" ht="16.5" customHeight="1">
      <c r="A82" s="106" t="s">
        <v>56</v>
      </c>
      <c r="B82" s="29" t="s">
        <v>101</v>
      </c>
      <c r="C82" s="106" t="s">
        <v>102</v>
      </c>
      <c r="D82" s="107" t="s">
        <v>160</v>
      </c>
      <c r="E82" s="19">
        <v>47</v>
      </c>
      <c r="F82" s="82" t="s">
        <v>162</v>
      </c>
      <c r="G82" s="46">
        <v>147</v>
      </c>
      <c r="H82" s="46">
        <v>978</v>
      </c>
      <c r="I82" s="74">
        <v>24</v>
      </c>
      <c r="J82" s="74">
        <v>4</v>
      </c>
      <c r="K82" s="74">
        <v>99</v>
      </c>
      <c r="L82" s="74">
        <v>0</v>
      </c>
      <c r="M82" s="74">
        <v>0</v>
      </c>
      <c r="N82" s="74">
        <v>0</v>
      </c>
      <c r="O82" s="25">
        <f t="shared" si="35"/>
        <v>24</v>
      </c>
      <c r="P82" s="25">
        <f t="shared" si="36"/>
        <v>4</v>
      </c>
      <c r="Q82" s="25">
        <f t="shared" si="36"/>
        <v>99</v>
      </c>
      <c r="R82" s="29">
        <f t="shared" si="42"/>
        <v>127</v>
      </c>
      <c r="S82" s="29">
        <v>0.67</v>
      </c>
      <c r="T82" s="29">
        <v>1</v>
      </c>
      <c r="U82" s="29">
        <v>0.12</v>
      </c>
      <c r="V82" s="29">
        <v>23</v>
      </c>
      <c r="W82" s="29">
        <v>0.55000000000000004</v>
      </c>
      <c r="X82" s="29">
        <v>0</v>
      </c>
      <c r="Y82" s="29">
        <v>0</v>
      </c>
      <c r="Z82" s="29">
        <v>87</v>
      </c>
      <c r="AA82" s="29">
        <v>2.56</v>
      </c>
      <c r="AB82" s="26">
        <f t="shared" si="30"/>
        <v>214</v>
      </c>
      <c r="AC82" s="69">
        <f t="shared" si="30"/>
        <v>3.23</v>
      </c>
      <c r="AD82" s="40">
        <v>80</v>
      </c>
      <c r="AE82" s="27">
        <f t="shared" si="39"/>
        <v>54.421768707482997</v>
      </c>
      <c r="AF82" s="40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24</v>
      </c>
      <c r="AQ82" s="29">
        <v>28.71</v>
      </c>
      <c r="AR82" s="29">
        <f t="shared" si="41"/>
        <v>24</v>
      </c>
      <c r="AS82" s="27">
        <f t="shared" si="41"/>
        <v>28.71</v>
      </c>
      <c r="AT82" s="29">
        <v>0</v>
      </c>
      <c r="AU82" s="27">
        <v>1.27</v>
      </c>
      <c r="AV82" s="27">
        <v>1.1299999999999999</v>
      </c>
      <c r="AW82" s="29">
        <v>0</v>
      </c>
      <c r="AX82" s="27">
        <f t="shared" si="40"/>
        <v>2.4</v>
      </c>
      <c r="AY82" s="39">
        <f t="shared" si="33"/>
        <v>31.11</v>
      </c>
      <c r="AZ82" s="29">
        <v>0</v>
      </c>
      <c r="BA82" s="32">
        <f t="shared" si="34"/>
        <v>31.11</v>
      </c>
      <c r="BB82" s="29"/>
      <c r="BC82" s="29"/>
      <c r="BD82" s="29"/>
    </row>
    <row r="83" spans="1:56" s="109" customFormat="1" ht="16.5" customHeight="1">
      <c r="A83" s="106" t="s">
        <v>56</v>
      </c>
      <c r="B83" s="29" t="s">
        <v>101</v>
      </c>
      <c r="C83" s="106" t="s">
        <v>102</v>
      </c>
      <c r="D83" s="107" t="s">
        <v>160</v>
      </c>
      <c r="E83" s="19">
        <v>48</v>
      </c>
      <c r="F83" s="82" t="s">
        <v>163</v>
      </c>
      <c r="G83" s="46">
        <v>206</v>
      </c>
      <c r="H83" s="46">
        <v>881</v>
      </c>
      <c r="I83" s="74">
        <v>8</v>
      </c>
      <c r="J83" s="74">
        <v>2</v>
      </c>
      <c r="K83" s="74">
        <v>20</v>
      </c>
      <c r="L83" s="74">
        <v>0</v>
      </c>
      <c r="M83" s="74">
        <v>0</v>
      </c>
      <c r="N83" s="74">
        <v>0</v>
      </c>
      <c r="O83" s="25">
        <f t="shared" si="35"/>
        <v>8</v>
      </c>
      <c r="P83" s="25">
        <f t="shared" si="36"/>
        <v>2</v>
      </c>
      <c r="Q83" s="25">
        <f t="shared" si="36"/>
        <v>20</v>
      </c>
      <c r="R83" s="29">
        <f t="shared" si="42"/>
        <v>30</v>
      </c>
      <c r="S83" s="29">
        <v>0.12</v>
      </c>
      <c r="T83" s="29">
        <v>0</v>
      </c>
      <c r="U83" s="29">
        <v>0</v>
      </c>
      <c r="V83" s="29">
        <v>8</v>
      </c>
      <c r="W83" s="29">
        <v>0.12</v>
      </c>
      <c r="X83" s="29">
        <v>0</v>
      </c>
      <c r="Y83" s="29">
        <v>0</v>
      </c>
      <c r="Z83" s="29">
        <v>143</v>
      </c>
      <c r="AA83" s="29">
        <v>24.43</v>
      </c>
      <c r="AB83" s="26">
        <f t="shared" si="30"/>
        <v>173</v>
      </c>
      <c r="AC83" s="69">
        <f t="shared" si="30"/>
        <v>24.55</v>
      </c>
      <c r="AD83" s="40">
        <v>95</v>
      </c>
      <c r="AE83" s="27">
        <f t="shared" si="39"/>
        <v>46.116504854368934</v>
      </c>
      <c r="AF83" s="40"/>
      <c r="AG83" s="29"/>
      <c r="AH83" s="29"/>
      <c r="AI83" s="29"/>
      <c r="AJ83" s="29"/>
      <c r="AK83" s="29"/>
      <c r="AL83" s="29"/>
      <c r="AM83" s="29"/>
      <c r="AN83" s="29">
        <v>2</v>
      </c>
      <c r="AO83" s="29">
        <v>0.11</v>
      </c>
      <c r="AP83" s="29">
        <v>2</v>
      </c>
      <c r="AQ83" s="29">
        <v>0.73</v>
      </c>
      <c r="AR83" s="29">
        <f t="shared" si="41"/>
        <v>4</v>
      </c>
      <c r="AS83" s="27">
        <f t="shared" si="41"/>
        <v>0.84</v>
      </c>
      <c r="AT83" s="27">
        <v>0</v>
      </c>
      <c r="AU83" s="27">
        <v>0</v>
      </c>
      <c r="AV83" s="27">
        <v>0</v>
      </c>
      <c r="AW83" s="29">
        <v>0</v>
      </c>
      <c r="AX83" s="27">
        <f t="shared" si="40"/>
        <v>0</v>
      </c>
      <c r="AY83" s="39">
        <f t="shared" si="33"/>
        <v>0.84</v>
      </c>
      <c r="AZ83" s="27">
        <v>0</v>
      </c>
      <c r="BA83" s="32">
        <f t="shared" si="34"/>
        <v>0.84</v>
      </c>
      <c r="BB83" s="29"/>
      <c r="BC83" s="29"/>
      <c r="BD83" s="29"/>
    </row>
    <row r="84" spans="1:56" s="109" customFormat="1" ht="16.5" customHeight="1">
      <c r="A84" s="106" t="s">
        <v>56</v>
      </c>
      <c r="B84" s="29" t="s">
        <v>101</v>
      </c>
      <c r="C84" s="106" t="s">
        <v>102</v>
      </c>
      <c r="D84" s="107" t="s">
        <v>160</v>
      </c>
      <c r="E84" s="19">
        <v>49</v>
      </c>
      <c r="F84" s="82" t="s">
        <v>164</v>
      </c>
      <c r="G84" s="46">
        <v>231</v>
      </c>
      <c r="H84" s="46">
        <v>1201</v>
      </c>
      <c r="I84" s="74">
        <v>93</v>
      </c>
      <c r="J84" s="74">
        <v>14</v>
      </c>
      <c r="K84" s="74">
        <v>106</v>
      </c>
      <c r="L84" s="74">
        <v>2</v>
      </c>
      <c r="M84" s="74">
        <v>0</v>
      </c>
      <c r="N84" s="74">
        <v>0</v>
      </c>
      <c r="O84" s="25">
        <f t="shared" si="35"/>
        <v>95</v>
      </c>
      <c r="P84" s="25">
        <f t="shared" si="36"/>
        <v>14</v>
      </c>
      <c r="Q84" s="25">
        <f t="shared" si="36"/>
        <v>106</v>
      </c>
      <c r="R84" s="29">
        <f t="shared" si="42"/>
        <v>215</v>
      </c>
      <c r="S84" s="29">
        <v>2.5299999999999998</v>
      </c>
      <c r="T84" s="29">
        <v>5</v>
      </c>
      <c r="U84" s="29">
        <v>0.48</v>
      </c>
      <c r="V84" s="29">
        <v>90</v>
      </c>
      <c r="W84" s="29">
        <v>2.0499999999999998</v>
      </c>
      <c r="X84" s="29">
        <v>0</v>
      </c>
      <c r="Y84" s="29">
        <v>0</v>
      </c>
      <c r="Z84" s="29">
        <v>519</v>
      </c>
      <c r="AA84" s="29">
        <v>71.12</v>
      </c>
      <c r="AB84" s="26">
        <f t="shared" si="30"/>
        <v>734</v>
      </c>
      <c r="AC84" s="69">
        <f t="shared" si="30"/>
        <v>73.650000000000006</v>
      </c>
      <c r="AD84" s="40">
        <v>210</v>
      </c>
      <c r="AE84" s="27">
        <f t="shared" si="39"/>
        <v>90.909090909090907</v>
      </c>
      <c r="AF84" s="40"/>
      <c r="AG84" s="29"/>
      <c r="AH84" s="29"/>
      <c r="AI84" s="29"/>
      <c r="AJ84" s="29"/>
      <c r="AK84" s="29"/>
      <c r="AL84" s="29"/>
      <c r="AM84" s="29"/>
      <c r="AN84" s="29">
        <v>6</v>
      </c>
      <c r="AO84" s="29">
        <v>0.6</v>
      </c>
      <c r="AP84" s="29">
        <v>22</v>
      </c>
      <c r="AQ84" s="29">
        <v>34.78</v>
      </c>
      <c r="AR84" s="29">
        <f t="shared" si="41"/>
        <v>28</v>
      </c>
      <c r="AS84" s="27">
        <f t="shared" si="41"/>
        <v>35.380000000000003</v>
      </c>
      <c r="AT84" s="29">
        <v>1.53</v>
      </c>
      <c r="AU84" s="27">
        <v>0.79</v>
      </c>
      <c r="AV84" s="27">
        <v>0</v>
      </c>
      <c r="AW84" s="29">
        <v>4.6100000000000003</v>
      </c>
      <c r="AX84" s="27">
        <f t="shared" si="40"/>
        <v>6.9300000000000006</v>
      </c>
      <c r="AY84" s="39">
        <f t="shared" si="33"/>
        <v>42.31</v>
      </c>
      <c r="AZ84" s="29">
        <v>6.93</v>
      </c>
      <c r="BA84" s="32">
        <f t="shared" si="34"/>
        <v>49.24</v>
      </c>
      <c r="BB84" s="29"/>
      <c r="BC84" s="29"/>
      <c r="BD84" s="29"/>
    </row>
    <row r="85" spans="1:56" s="109" customFormat="1" ht="16.5" customHeight="1">
      <c r="A85" s="106" t="s">
        <v>56</v>
      </c>
      <c r="B85" s="29" t="s">
        <v>101</v>
      </c>
      <c r="C85" s="106" t="s">
        <v>102</v>
      </c>
      <c r="D85" s="107" t="s">
        <v>165</v>
      </c>
      <c r="E85" s="19">
        <v>50</v>
      </c>
      <c r="F85" s="82" t="s">
        <v>166</v>
      </c>
      <c r="G85" s="46">
        <v>162</v>
      </c>
      <c r="H85" s="46">
        <v>743</v>
      </c>
      <c r="I85" s="74">
        <v>0</v>
      </c>
      <c r="J85" s="74">
        <v>0</v>
      </c>
      <c r="K85" s="74">
        <v>81</v>
      </c>
      <c r="L85" s="74">
        <v>0</v>
      </c>
      <c r="M85" s="74">
        <v>0</v>
      </c>
      <c r="N85" s="74">
        <v>33</v>
      </c>
      <c r="O85" s="25">
        <f t="shared" si="35"/>
        <v>0</v>
      </c>
      <c r="P85" s="25">
        <f t="shared" si="36"/>
        <v>0</v>
      </c>
      <c r="Q85" s="25">
        <f t="shared" si="36"/>
        <v>114</v>
      </c>
      <c r="R85" s="29">
        <f t="shared" si="42"/>
        <v>114</v>
      </c>
      <c r="S85" s="29">
        <v>2.5000000000000001E-2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/>
      <c r="AA85" s="29"/>
      <c r="AB85" s="26">
        <f t="shared" si="30"/>
        <v>114</v>
      </c>
      <c r="AC85" s="69">
        <f t="shared" si="30"/>
        <v>2.5000000000000001E-2</v>
      </c>
      <c r="AD85" s="40">
        <v>100</v>
      </c>
      <c r="AE85" s="27">
        <f t="shared" si="39"/>
        <v>61.728395061728392</v>
      </c>
      <c r="AF85" s="40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>
        <f t="shared" si="41"/>
        <v>0</v>
      </c>
      <c r="AS85" s="27">
        <f t="shared" si="41"/>
        <v>0</v>
      </c>
      <c r="AT85" s="29"/>
      <c r="AU85" s="29"/>
      <c r="AV85" s="29"/>
      <c r="AW85" s="29"/>
      <c r="AX85" s="27">
        <f t="shared" si="40"/>
        <v>0</v>
      </c>
      <c r="AY85" s="39">
        <f t="shared" si="33"/>
        <v>0</v>
      </c>
      <c r="AZ85" s="29"/>
      <c r="BA85" s="32">
        <f t="shared" si="34"/>
        <v>0</v>
      </c>
      <c r="BB85" s="29"/>
      <c r="BC85" s="29"/>
      <c r="BD85" s="29"/>
    </row>
    <row r="86" spans="1:56" s="109" customFormat="1" ht="16.5" customHeight="1">
      <c r="A86" s="106" t="s">
        <v>56</v>
      </c>
      <c r="B86" s="29" t="s">
        <v>101</v>
      </c>
      <c r="C86" s="106" t="s">
        <v>102</v>
      </c>
      <c r="D86" s="107" t="s">
        <v>165</v>
      </c>
      <c r="E86" s="19">
        <v>51</v>
      </c>
      <c r="F86" s="82" t="s">
        <v>167</v>
      </c>
      <c r="G86" s="46">
        <v>185</v>
      </c>
      <c r="H86" s="46">
        <v>951</v>
      </c>
      <c r="I86" s="74">
        <v>0</v>
      </c>
      <c r="J86" s="74">
        <v>0</v>
      </c>
      <c r="K86" s="74">
        <v>48</v>
      </c>
      <c r="L86" s="74">
        <v>0</v>
      </c>
      <c r="M86" s="74">
        <v>0</v>
      </c>
      <c r="N86" s="74">
        <v>1</v>
      </c>
      <c r="O86" s="25">
        <f t="shared" si="35"/>
        <v>0</v>
      </c>
      <c r="P86" s="25">
        <f t="shared" si="36"/>
        <v>0</v>
      </c>
      <c r="Q86" s="25">
        <f t="shared" si="36"/>
        <v>49</v>
      </c>
      <c r="R86" s="29">
        <f t="shared" si="42"/>
        <v>49</v>
      </c>
      <c r="S86" s="29">
        <v>0.01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/>
      <c r="AA86" s="29"/>
      <c r="AB86" s="26">
        <f t="shared" si="30"/>
        <v>49</v>
      </c>
      <c r="AC86" s="69">
        <f t="shared" si="30"/>
        <v>0.01</v>
      </c>
      <c r="AD86" s="40">
        <v>35</v>
      </c>
      <c r="AE86" s="27">
        <f>AD86/G86*100</f>
        <v>18.918918918918919</v>
      </c>
      <c r="AF86" s="40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>
        <f>AP86+AN86+AL86+AJ86</f>
        <v>0</v>
      </c>
      <c r="AS86" s="27">
        <f>AQ86+AO86+AM86+AK86</f>
        <v>0</v>
      </c>
      <c r="AT86" s="29"/>
      <c r="AU86" s="29"/>
      <c r="AV86" s="29"/>
      <c r="AW86" s="29"/>
      <c r="AX86" s="27">
        <f>SUM(AT86:AW86)</f>
        <v>0</v>
      </c>
      <c r="AY86" s="39">
        <f t="shared" si="33"/>
        <v>0</v>
      </c>
      <c r="AZ86" s="29"/>
      <c r="BA86" s="32">
        <f t="shared" si="34"/>
        <v>0</v>
      </c>
      <c r="BB86" s="29"/>
      <c r="BC86" s="29"/>
      <c r="BD86" s="29"/>
    </row>
    <row r="87" spans="1:56" s="109" customFormat="1" ht="16.5" customHeight="1">
      <c r="A87" s="106" t="s">
        <v>56</v>
      </c>
      <c r="B87" s="29" t="s">
        <v>101</v>
      </c>
      <c r="C87" s="106" t="s">
        <v>102</v>
      </c>
      <c r="D87" s="107" t="s">
        <v>168</v>
      </c>
      <c r="E87" s="19">
        <v>52</v>
      </c>
      <c r="F87" s="82" t="s">
        <v>169</v>
      </c>
      <c r="G87" s="46">
        <v>171</v>
      </c>
      <c r="H87" s="46">
        <v>864</v>
      </c>
      <c r="I87" s="74"/>
      <c r="J87" s="74"/>
      <c r="K87" s="74"/>
      <c r="L87" s="74"/>
      <c r="M87" s="74"/>
      <c r="N87" s="74"/>
      <c r="O87" s="25">
        <f t="shared" si="35"/>
        <v>0</v>
      </c>
      <c r="P87" s="25">
        <f t="shared" si="36"/>
        <v>0</v>
      </c>
      <c r="Q87" s="25">
        <f t="shared" si="36"/>
        <v>0</v>
      </c>
      <c r="R87" s="29">
        <f t="shared" si="42"/>
        <v>0</v>
      </c>
      <c r="S87" s="29"/>
      <c r="T87" s="29"/>
      <c r="U87" s="29"/>
      <c r="V87" s="29"/>
      <c r="W87" s="29"/>
      <c r="X87" s="29"/>
      <c r="Y87" s="29"/>
      <c r="Z87" s="29"/>
      <c r="AA87" s="29"/>
      <c r="AB87" s="26">
        <f t="shared" si="30"/>
        <v>0</v>
      </c>
      <c r="AC87" s="69">
        <f t="shared" si="30"/>
        <v>0</v>
      </c>
      <c r="AD87" s="40"/>
      <c r="AE87" s="27">
        <f t="shared" si="39"/>
        <v>0</v>
      </c>
      <c r="AF87" s="40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>
        <f t="shared" si="41"/>
        <v>0</v>
      </c>
      <c r="AS87" s="27">
        <f t="shared" si="41"/>
        <v>0</v>
      </c>
      <c r="AT87" s="29"/>
      <c r="AU87" s="29"/>
      <c r="AV87" s="29"/>
      <c r="AW87" s="29"/>
      <c r="AX87" s="27">
        <f t="shared" si="40"/>
        <v>0</v>
      </c>
      <c r="AY87" s="39">
        <f t="shared" si="33"/>
        <v>0</v>
      </c>
      <c r="AZ87" s="29"/>
      <c r="BA87" s="32">
        <f t="shared" si="34"/>
        <v>0</v>
      </c>
      <c r="BB87" s="29"/>
      <c r="BC87" s="29"/>
      <c r="BD87" s="29"/>
    </row>
    <row r="88" spans="1:56" s="109" customFormat="1" ht="16.5" customHeight="1">
      <c r="A88" s="106" t="s">
        <v>56</v>
      </c>
      <c r="B88" s="29" t="s">
        <v>101</v>
      </c>
      <c r="C88" s="106" t="s">
        <v>102</v>
      </c>
      <c r="D88" s="107" t="s">
        <v>168</v>
      </c>
      <c r="E88" s="19">
        <v>53</v>
      </c>
      <c r="F88" s="82" t="s">
        <v>170</v>
      </c>
      <c r="G88" s="46">
        <v>147</v>
      </c>
      <c r="H88" s="46">
        <v>887</v>
      </c>
      <c r="I88" s="74"/>
      <c r="J88" s="74"/>
      <c r="K88" s="74"/>
      <c r="L88" s="74"/>
      <c r="M88" s="74"/>
      <c r="N88" s="74"/>
      <c r="O88" s="25">
        <f t="shared" si="35"/>
        <v>0</v>
      </c>
      <c r="P88" s="25">
        <f t="shared" si="36"/>
        <v>0</v>
      </c>
      <c r="Q88" s="25">
        <f t="shared" si="36"/>
        <v>0</v>
      </c>
      <c r="R88" s="29">
        <f t="shared" si="42"/>
        <v>0</v>
      </c>
      <c r="S88" s="29"/>
      <c r="T88" s="29"/>
      <c r="U88" s="29"/>
      <c r="V88" s="29"/>
      <c r="W88" s="29"/>
      <c r="X88" s="29"/>
      <c r="Y88" s="29"/>
      <c r="Z88" s="29"/>
      <c r="AA88" s="29"/>
      <c r="AB88" s="26">
        <f t="shared" si="30"/>
        <v>0</v>
      </c>
      <c r="AC88" s="69">
        <f t="shared" si="30"/>
        <v>0</v>
      </c>
      <c r="AD88" s="40"/>
      <c r="AE88" s="27">
        <f t="shared" si="39"/>
        <v>0</v>
      </c>
      <c r="AF88" s="40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>
        <f t="shared" si="41"/>
        <v>0</v>
      </c>
      <c r="AS88" s="27">
        <f t="shared" si="41"/>
        <v>0</v>
      </c>
      <c r="AT88" s="29"/>
      <c r="AU88" s="29"/>
      <c r="AV88" s="29"/>
      <c r="AW88" s="29"/>
      <c r="AX88" s="27">
        <f t="shared" si="40"/>
        <v>0</v>
      </c>
      <c r="AY88" s="39">
        <f t="shared" si="33"/>
        <v>0</v>
      </c>
      <c r="AZ88" s="29"/>
      <c r="BA88" s="32">
        <f t="shared" si="34"/>
        <v>0</v>
      </c>
      <c r="BB88" s="29"/>
      <c r="BC88" s="29"/>
      <c r="BD88" s="29"/>
    </row>
    <row r="89" spans="1:56" s="109" customFormat="1" ht="16.5" customHeight="1">
      <c r="A89" s="106" t="s">
        <v>56</v>
      </c>
      <c r="B89" s="29" t="s">
        <v>101</v>
      </c>
      <c r="C89" s="106" t="s">
        <v>102</v>
      </c>
      <c r="D89" s="107" t="s">
        <v>171</v>
      </c>
      <c r="E89" s="19">
        <v>54</v>
      </c>
      <c r="F89" s="82" t="s">
        <v>172</v>
      </c>
      <c r="G89" s="46">
        <v>184</v>
      </c>
      <c r="H89" s="46">
        <v>1078</v>
      </c>
      <c r="I89" s="74">
        <v>26</v>
      </c>
      <c r="J89" s="74">
        <v>0</v>
      </c>
      <c r="K89" s="74">
        <v>4</v>
      </c>
      <c r="L89" s="74">
        <v>5</v>
      </c>
      <c r="M89" s="74">
        <v>0</v>
      </c>
      <c r="N89" s="74">
        <v>1</v>
      </c>
      <c r="O89" s="25">
        <f t="shared" si="35"/>
        <v>31</v>
      </c>
      <c r="P89" s="25">
        <f t="shared" si="36"/>
        <v>0</v>
      </c>
      <c r="Q89" s="25">
        <f t="shared" si="36"/>
        <v>5</v>
      </c>
      <c r="R89" s="29">
        <f t="shared" si="42"/>
        <v>36</v>
      </c>
      <c r="S89" s="29">
        <v>0.5</v>
      </c>
      <c r="T89" s="29"/>
      <c r="U89" s="29"/>
      <c r="V89" s="29"/>
      <c r="W89" s="29"/>
      <c r="X89" s="29"/>
      <c r="Y89" s="29"/>
      <c r="Z89" s="29">
        <v>99</v>
      </c>
      <c r="AA89" s="29">
        <v>28.05</v>
      </c>
      <c r="AB89" s="26">
        <f t="shared" si="30"/>
        <v>135</v>
      </c>
      <c r="AC89" s="69">
        <f t="shared" si="30"/>
        <v>28.55</v>
      </c>
      <c r="AD89" s="40">
        <v>100</v>
      </c>
      <c r="AE89" s="27">
        <f t="shared" si="39"/>
        <v>54.347826086956516</v>
      </c>
      <c r="AF89" s="40"/>
      <c r="AG89" s="29"/>
      <c r="AH89" s="29"/>
      <c r="AI89" s="29"/>
      <c r="AJ89" s="29"/>
      <c r="AK89" s="29"/>
      <c r="AL89" s="29"/>
      <c r="AM89" s="29"/>
      <c r="AN89" s="29"/>
      <c r="AO89" s="29"/>
      <c r="AP89" s="29">
        <v>95</v>
      </c>
      <c r="AQ89" s="29">
        <v>45.5</v>
      </c>
      <c r="AR89" s="29">
        <f t="shared" si="41"/>
        <v>95</v>
      </c>
      <c r="AS89" s="27">
        <f t="shared" si="41"/>
        <v>45.5</v>
      </c>
      <c r="AT89" s="29"/>
      <c r="AU89" s="29"/>
      <c r="AV89" s="29"/>
      <c r="AW89" s="29">
        <v>29.5</v>
      </c>
      <c r="AX89" s="27">
        <f t="shared" si="40"/>
        <v>29.5</v>
      </c>
      <c r="AY89" s="39">
        <f t="shared" si="33"/>
        <v>75</v>
      </c>
      <c r="AZ89" s="29">
        <v>22.1</v>
      </c>
      <c r="BA89" s="32">
        <f t="shared" si="34"/>
        <v>97.1</v>
      </c>
      <c r="BB89" s="29"/>
      <c r="BC89" s="29"/>
      <c r="BD89" s="29"/>
    </row>
    <row r="90" spans="1:56" s="109" customFormat="1" ht="16.5" customHeight="1">
      <c r="A90" s="106" t="s">
        <v>56</v>
      </c>
      <c r="B90" s="29" t="s">
        <v>101</v>
      </c>
      <c r="C90" s="106" t="s">
        <v>102</v>
      </c>
      <c r="D90" s="107" t="s">
        <v>173</v>
      </c>
      <c r="E90" s="19">
        <v>55</v>
      </c>
      <c r="F90" s="82" t="s">
        <v>174</v>
      </c>
      <c r="G90" s="46">
        <v>163</v>
      </c>
      <c r="H90" s="46">
        <v>889</v>
      </c>
      <c r="I90" s="74">
        <v>0</v>
      </c>
      <c r="J90" s="74">
        <v>0</v>
      </c>
      <c r="K90" s="74">
        <v>0</v>
      </c>
      <c r="L90" s="74">
        <v>33</v>
      </c>
      <c r="M90" s="74">
        <v>13</v>
      </c>
      <c r="N90" s="74">
        <v>2</v>
      </c>
      <c r="O90" s="25">
        <f t="shared" si="35"/>
        <v>33</v>
      </c>
      <c r="P90" s="25">
        <f t="shared" si="36"/>
        <v>13</v>
      </c>
      <c r="Q90" s="25">
        <f t="shared" si="36"/>
        <v>2</v>
      </c>
      <c r="R90" s="29">
        <f t="shared" si="42"/>
        <v>48</v>
      </c>
      <c r="S90" s="29">
        <v>0.2</v>
      </c>
      <c r="T90" s="29">
        <v>0</v>
      </c>
      <c r="U90" s="29">
        <v>0</v>
      </c>
      <c r="V90" s="29">
        <v>33</v>
      </c>
      <c r="W90" s="29">
        <v>0</v>
      </c>
      <c r="X90" s="29"/>
      <c r="Y90" s="29"/>
      <c r="Z90" s="29"/>
      <c r="AA90" s="29"/>
      <c r="AB90" s="26">
        <f t="shared" si="30"/>
        <v>48</v>
      </c>
      <c r="AC90" s="69">
        <f t="shared" si="30"/>
        <v>0.2</v>
      </c>
      <c r="AD90" s="40">
        <v>35</v>
      </c>
      <c r="AE90" s="27">
        <f t="shared" si="39"/>
        <v>21.472392638036812</v>
      </c>
      <c r="AF90" s="40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>
        <f t="shared" si="41"/>
        <v>0</v>
      </c>
      <c r="AS90" s="27">
        <f t="shared" si="41"/>
        <v>0</v>
      </c>
      <c r="AT90" s="29">
        <v>1.25</v>
      </c>
      <c r="AU90" s="27">
        <v>0</v>
      </c>
      <c r="AV90" s="27">
        <v>0</v>
      </c>
      <c r="AW90" s="29">
        <v>1.02</v>
      </c>
      <c r="AX90" s="27">
        <f t="shared" si="40"/>
        <v>2.27</v>
      </c>
      <c r="AY90" s="39">
        <f t="shared" si="33"/>
        <v>2.27</v>
      </c>
      <c r="AZ90" s="29">
        <v>3.02</v>
      </c>
      <c r="BA90" s="32">
        <f t="shared" si="34"/>
        <v>5.29</v>
      </c>
      <c r="BB90" s="29"/>
      <c r="BC90" s="29"/>
      <c r="BD90" s="29"/>
    </row>
    <row r="91" spans="1:56" s="109" customFormat="1" ht="16.5" customHeight="1">
      <c r="A91" s="106" t="s">
        <v>56</v>
      </c>
      <c r="B91" s="29" t="s">
        <v>101</v>
      </c>
      <c r="C91" s="106" t="s">
        <v>102</v>
      </c>
      <c r="D91" s="107" t="s">
        <v>173</v>
      </c>
      <c r="E91" s="19">
        <v>56</v>
      </c>
      <c r="F91" s="82" t="s">
        <v>175</v>
      </c>
      <c r="G91" s="46">
        <v>150</v>
      </c>
      <c r="H91" s="46">
        <v>775</v>
      </c>
      <c r="I91" s="74">
        <v>0</v>
      </c>
      <c r="J91" s="74">
        <v>0</v>
      </c>
      <c r="K91" s="74">
        <v>0</v>
      </c>
      <c r="L91" s="74">
        <v>40</v>
      </c>
      <c r="M91" s="74">
        <v>14</v>
      </c>
      <c r="N91" s="74">
        <v>7</v>
      </c>
      <c r="O91" s="25">
        <f t="shared" si="35"/>
        <v>40</v>
      </c>
      <c r="P91" s="25">
        <f t="shared" si="36"/>
        <v>14</v>
      </c>
      <c r="Q91" s="25">
        <f t="shared" si="36"/>
        <v>7</v>
      </c>
      <c r="R91" s="29">
        <f t="shared" si="42"/>
        <v>61</v>
      </c>
      <c r="S91" s="29">
        <v>0.01</v>
      </c>
      <c r="T91" s="29">
        <v>0</v>
      </c>
      <c r="U91" s="29">
        <v>0</v>
      </c>
      <c r="V91" s="29">
        <v>40</v>
      </c>
      <c r="W91" s="29">
        <v>0</v>
      </c>
      <c r="X91" s="29"/>
      <c r="Y91" s="29"/>
      <c r="Z91" s="29"/>
      <c r="AA91" s="29"/>
      <c r="AB91" s="26">
        <f t="shared" si="30"/>
        <v>61</v>
      </c>
      <c r="AC91" s="69">
        <f t="shared" si="30"/>
        <v>0.01</v>
      </c>
      <c r="AD91" s="40">
        <v>42</v>
      </c>
      <c r="AE91" s="27">
        <f t="shared" si="39"/>
        <v>28.000000000000004</v>
      </c>
      <c r="AF91" s="40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>
        <f t="shared" si="41"/>
        <v>0</v>
      </c>
      <c r="AS91" s="27">
        <f t="shared" si="41"/>
        <v>0</v>
      </c>
      <c r="AT91" s="29">
        <v>3.25</v>
      </c>
      <c r="AU91" s="27">
        <v>0.75</v>
      </c>
      <c r="AV91" s="27">
        <v>0</v>
      </c>
      <c r="AW91" s="29">
        <v>12.2</v>
      </c>
      <c r="AX91" s="27">
        <f t="shared" si="40"/>
        <v>16.2</v>
      </c>
      <c r="AY91" s="39">
        <f t="shared" si="33"/>
        <v>16.2</v>
      </c>
      <c r="AZ91" s="29"/>
      <c r="BA91" s="32">
        <f t="shared" si="34"/>
        <v>16.2</v>
      </c>
      <c r="BB91" s="29"/>
      <c r="BC91" s="29"/>
      <c r="BD91" s="29"/>
    </row>
    <row r="92" spans="1:56" s="109" customFormat="1" ht="16.5" customHeight="1">
      <c r="A92" s="106" t="s">
        <v>56</v>
      </c>
      <c r="B92" s="29" t="s">
        <v>101</v>
      </c>
      <c r="C92" s="106" t="s">
        <v>102</v>
      </c>
      <c r="D92" s="107" t="s">
        <v>173</v>
      </c>
      <c r="E92" s="19">
        <v>57</v>
      </c>
      <c r="F92" s="82" t="s">
        <v>176</v>
      </c>
      <c r="G92" s="46">
        <v>188</v>
      </c>
      <c r="H92" s="46">
        <v>963</v>
      </c>
      <c r="I92" s="74">
        <v>0</v>
      </c>
      <c r="J92" s="74">
        <v>0</v>
      </c>
      <c r="K92" s="74">
        <v>0</v>
      </c>
      <c r="L92" s="74">
        <v>36</v>
      </c>
      <c r="M92" s="74">
        <v>7</v>
      </c>
      <c r="N92" s="74">
        <v>3</v>
      </c>
      <c r="O92" s="25">
        <f t="shared" si="35"/>
        <v>36</v>
      </c>
      <c r="P92" s="25">
        <f t="shared" si="36"/>
        <v>7</v>
      </c>
      <c r="Q92" s="25">
        <f t="shared" si="36"/>
        <v>3</v>
      </c>
      <c r="R92" s="29">
        <f t="shared" si="42"/>
        <v>46</v>
      </c>
      <c r="S92" s="29">
        <v>0.02</v>
      </c>
      <c r="T92" s="29">
        <v>3</v>
      </c>
      <c r="U92" s="29">
        <v>0</v>
      </c>
      <c r="V92" s="29">
        <v>33</v>
      </c>
      <c r="W92" s="29">
        <v>0</v>
      </c>
      <c r="X92" s="29"/>
      <c r="Y92" s="29"/>
      <c r="Z92" s="29"/>
      <c r="AA92" s="29"/>
      <c r="AB92" s="26">
        <f t="shared" si="30"/>
        <v>46</v>
      </c>
      <c r="AC92" s="69">
        <f t="shared" si="30"/>
        <v>0.02</v>
      </c>
      <c r="AD92" s="40">
        <v>30</v>
      </c>
      <c r="AE92" s="27">
        <f t="shared" si="39"/>
        <v>15.957446808510639</v>
      </c>
      <c r="AF92" s="40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>
        <f t="shared" si="41"/>
        <v>0</v>
      </c>
      <c r="AS92" s="27">
        <f t="shared" si="41"/>
        <v>0</v>
      </c>
      <c r="AT92" s="27">
        <v>8</v>
      </c>
      <c r="AU92" s="27">
        <v>0</v>
      </c>
      <c r="AV92" s="27">
        <v>0</v>
      </c>
      <c r="AW92" s="29">
        <v>11.5</v>
      </c>
      <c r="AX92" s="27">
        <f t="shared" si="40"/>
        <v>19.5</v>
      </c>
      <c r="AY92" s="39">
        <f t="shared" si="33"/>
        <v>19.5</v>
      </c>
      <c r="AZ92" s="29"/>
      <c r="BA92" s="32">
        <f t="shared" si="34"/>
        <v>19.5</v>
      </c>
      <c r="BB92" s="29"/>
      <c r="BC92" s="29"/>
      <c r="BD92" s="29"/>
    </row>
    <row r="93" spans="1:56" s="109" customFormat="1" ht="16.5" customHeight="1">
      <c r="A93" s="106" t="s">
        <v>56</v>
      </c>
      <c r="B93" s="29" t="s">
        <v>101</v>
      </c>
      <c r="C93" s="106" t="s">
        <v>102</v>
      </c>
      <c r="D93" s="107" t="s">
        <v>173</v>
      </c>
      <c r="E93" s="19">
        <v>58</v>
      </c>
      <c r="F93" s="82" t="s">
        <v>177</v>
      </c>
      <c r="G93" s="46">
        <v>210</v>
      </c>
      <c r="H93" s="46">
        <v>999</v>
      </c>
      <c r="I93" s="74">
        <v>0</v>
      </c>
      <c r="J93" s="74">
        <v>0</v>
      </c>
      <c r="K93" s="74">
        <v>0</v>
      </c>
      <c r="L93" s="74">
        <v>27</v>
      </c>
      <c r="M93" s="74">
        <v>8</v>
      </c>
      <c r="N93" s="74">
        <v>5</v>
      </c>
      <c r="O93" s="25">
        <f t="shared" si="35"/>
        <v>27</v>
      </c>
      <c r="P93" s="25">
        <f t="shared" si="36"/>
        <v>8</v>
      </c>
      <c r="Q93" s="25">
        <f t="shared" si="36"/>
        <v>5</v>
      </c>
      <c r="R93" s="29">
        <f t="shared" si="42"/>
        <v>40</v>
      </c>
      <c r="S93" s="29">
        <v>0.03</v>
      </c>
      <c r="T93" s="29">
        <v>0</v>
      </c>
      <c r="U93" s="29">
        <v>0</v>
      </c>
      <c r="V93" s="29">
        <v>27</v>
      </c>
      <c r="W93" s="29">
        <v>0</v>
      </c>
      <c r="X93" s="29"/>
      <c r="Y93" s="29"/>
      <c r="Z93" s="29"/>
      <c r="AA93" s="29"/>
      <c r="AB93" s="26">
        <f t="shared" si="30"/>
        <v>40</v>
      </c>
      <c r="AC93" s="69">
        <f t="shared" si="30"/>
        <v>0.03</v>
      </c>
      <c r="AD93" s="40">
        <v>25</v>
      </c>
      <c r="AE93" s="27">
        <f t="shared" si="39"/>
        <v>11.904761904761903</v>
      </c>
      <c r="AF93" s="40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>
        <f t="shared" si="41"/>
        <v>0</v>
      </c>
      <c r="AS93" s="27">
        <f t="shared" si="41"/>
        <v>0</v>
      </c>
      <c r="AT93" s="27">
        <v>0.5</v>
      </c>
      <c r="AU93" s="27">
        <v>0</v>
      </c>
      <c r="AV93" s="27">
        <v>0</v>
      </c>
      <c r="AW93" s="29">
        <v>10.5</v>
      </c>
      <c r="AX93" s="27">
        <f t="shared" si="40"/>
        <v>11</v>
      </c>
      <c r="AY93" s="39">
        <f t="shared" si="33"/>
        <v>11</v>
      </c>
      <c r="AZ93" s="29"/>
      <c r="BA93" s="32">
        <f t="shared" si="34"/>
        <v>11</v>
      </c>
      <c r="BB93" s="29"/>
      <c r="BC93" s="29"/>
      <c r="BD93" s="29"/>
    </row>
    <row r="94" spans="1:56" s="109" customFormat="1" ht="16.5" customHeight="1">
      <c r="A94" s="110" t="s">
        <v>56</v>
      </c>
      <c r="B94" s="53" t="s">
        <v>101</v>
      </c>
      <c r="C94" s="106" t="s">
        <v>102</v>
      </c>
      <c r="D94" s="107" t="s">
        <v>173</v>
      </c>
      <c r="E94" s="19">
        <v>59</v>
      </c>
      <c r="F94" s="82" t="s">
        <v>178</v>
      </c>
      <c r="G94" s="46">
        <v>190</v>
      </c>
      <c r="H94" s="46">
        <v>945</v>
      </c>
      <c r="I94" s="108">
        <v>0</v>
      </c>
      <c r="J94" s="108">
        <v>0</v>
      </c>
      <c r="K94" s="108">
        <v>0</v>
      </c>
      <c r="L94" s="108">
        <v>50</v>
      </c>
      <c r="M94" s="108">
        <v>5</v>
      </c>
      <c r="N94" s="108">
        <v>8</v>
      </c>
      <c r="O94" s="25">
        <f t="shared" si="35"/>
        <v>50</v>
      </c>
      <c r="P94" s="25">
        <f t="shared" si="36"/>
        <v>5</v>
      </c>
      <c r="Q94" s="25">
        <f t="shared" si="36"/>
        <v>8</v>
      </c>
      <c r="R94" s="29">
        <f t="shared" si="42"/>
        <v>63</v>
      </c>
      <c r="S94" s="53">
        <v>0.06</v>
      </c>
      <c r="T94" s="53">
        <v>0</v>
      </c>
      <c r="U94" s="53">
        <v>0</v>
      </c>
      <c r="V94" s="53">
        <v>50</v>
      </c>
      <c r="W94" s="53">
        <v>0</v>
      </c>
      <c r="X94" s="53"/>
      <c r="Y94" s="53"/>
      <c r="Z94" s="53"/>
      <c r="AA94" s="53"/>
      <c r="AB94" s="26">
        <f t="shared" si="30"/>
        <v>63</v>
      </c>
      <c r="AC94" s="69">
        <f t="shared" si="30"/>
        <v>0.06</v>
      </c>
      <c r="AD94" s="56">
        <v>45</v>
      </c>
      <c r="AE94" s="54">
        <f t="shared" si="39"/>
        <v>23.684210526315788</v>
      </c>
      <c r="AF94" s="56"/>
      <c r="AG94" s="53"/>
      <c r="AH94" s="53"/>
      <c r="AI94" s="53"/>
      <c r="AJ94" s="53"/>
      <c r="AK94" s="53"/>
      <c r="AL94" s="53"/>
      <c r="AM94" s="54"/>
      <c r="AN94" s="53"/>
      <c r="AO94" s="53"/>
      <c r="AP94" s="53"/>
      <c r="AQ94" s="53"/>
      <c r="AR94" s="53">
        <f t="shared" si="41"/>
        <v>0</v>
      </c>
      <c r="AS94" s="54">
        <f t="shared" si="41"/>
        <v>0</v>
      </c>
      <c r="AT94" s="54">
        <v>1.5</v>
      </c>
      <c r="AU94" s="54">
        <v>0</v>
      </c>
      <c r="AV94" s="54">
        <v>0</v>
      </c>
      <c r="AW94" s="54">
        <v>1.5</v>
      </c>
      <c r="AX94" s="54">
        <f t="shared" si="40"/>
        <v>3</v>
      </c>
      <c r="AY94" s="39">
        <f t="shared" si="33"/>
        <v>3</v>
      </c>
      <c r="AZ94" s="53"/>
      <c r="BA94" s="32">
        <f t="shared" si="34"/>
        <v>3</v>
      </c>
      <c r="BB94" s="29"/>
      <c r="BC94" s="29"/>
      <c r="BD94" s="29"/>
    </row>
    <row r="95" spans="1:56" ht="16.5" customHeight="1">
      <c r="A95" s="106" t="s">
        <v>56</v>
      </c>
      <c r="B95" s="29" t="s">
        <v>101</v>
      </c>
      <c r="C95" s="106" t="s">
        <v>102</v>
      </c>
      <c r="D95" s="107" t="s">
        <v>1419</v>
      </c>
      <c r="E95" s="19">
        <v>60</v>
      </c>
      <c r="F95" s="82" t="s">
        <v>180</v>
      </c>
      <c r="G95" s="46">
        <v>128</v>
      </c>
      <c r="H95" s="46">
        <v>962</v>
      </c>
      <c r="I95" s="74">
        <v>5</v>
      </c>
      <c r="J95" s="74">
        <v>6</v>
      </c>
      <c r="K95" s="74">
        <v>10</v>
      </c>
      <c r="L95" s="74">
        <v>0</v>
      </c>
      <c r="M95" s="74">
        <v>0</v>
      </c>
      <c r="N95" s="74">
        <v>0</v>
      </c>
      <c r="O95" s="25">
        <f t="shared" si="35"/>
        <v>5</v>
      </c>
      <c r="P95" s="25">
        <f t="shared" si="36"/>
        <v>6</v>
      </c>
      <c r="Q95" s="25">
        <f t="shared" si="36"/>
        <v>10</v>
      </c>
      <c r="R95" s="29">
        <f t="shared" si="42"/>
        <v>21</v>
      </c>
      <c r="S95" s="29">
        <v>10.45</v>
      </c>
      <c r="T95" s="29"/>
      <c r="U95" s="29"/>
      <c r="V95" s="29"/>
      <c r="W95" s="29"/>
      <c r="X95" s="29"/>
      <c r="Y95" s="29"/>
      <c r="Z95" s="29">
        <v>288</v>
      </c>
      <c r="AA95" s="29"/>
      <c r="AB95" s="26">
        <f t="shared" si="30"/>
        <v>309</v>
      </c>
      <c r="AC95" s="69">
        <f t="shared" si="30"/>
        <v>10.45</v>
      </c>
      <c r="AD95" s="29">
        <v>128</v>
      </c>
      <c r="AE95" s="27">
        <f>AD95/G95*100</f>
        <v>100</v>
      </c>
      <c r="AF95" s="29">
        <v>4</v>
      </c>
      <c r="AG95" s="29">
        <v>9</v>
      </c>
      <c r="AH95" s="29">
        <v>9</v>
      </c>
      <c r="AI95" s="29"/>
      <c r="AJ95" s="29"/>
      <c r="AK95" s="29"/>
      <c r="AL95" s="29"/>
      <c r="AM95" s="29"/>
      <c r="AN95" s="29"/>
      <c r="AO95" s="29"/>
      <c r="AP95" s="29"/>
      <c r="AQ95" s="29"/>
      <c r="AR95" s="29">
        <f>AP95+AN95+AL95+AJ95</f>
        <v>0</v>
      </c>
      <c r="AS95" s="27">
        <f>AQ95+AO95+AM95+AK95</f>
        <v>0</v>
      </c>
      <c r="AT95" s="27">
        <v>1.85</v>
      </c>
      <c r="AU95" s="27">
        <v>0</v>
      </c>
      <c r="AV95" s="27">
        <v>0</v>
      </c>
      <c r="AW95" s="27">
        <v>6.19</v>
      </c>
      <c r="AX95" s="27">
        <f>SUM(AT95:AW95)</f>
        <v>8.0400000000000009</v>
      </c>
      <c r="AY95" s="39">
        <f t="shared" si="33"/>
        <v>8.0400000000000009</v>
      </c>
      <c r="AZ95" s="27">
        <v>5.31</v>
      </c>
      <c r="BA95" s="32">
        <f t="shared" si="34"/>
        <v>13.350000000000001</v>
      </c>
      <c r="BB95" s="70"/>
      <c r="BC95" s="70"/>
      <c r="BD95" s="70"/>
    </row>
    <row r="96" spans="1:56" ht="16.5" customHeight="1">
      <c r="A96" s="106" t="s">
        <v>56</v>
      </c>
      <c r="B96" s="29" t="s">
        <v>101</v>
      </c>
      <c r="C96" s="106" t="s">
        <v>102</v>
      </c>
      <c r="D96" s="107" t="s">
        <v>1420</v>
      </c>
      <c r="E96" s="19">
        <v>61</v>
      </c>
      <c r="F96" s="82" t="s">
        <v>179</v>
      </c>
      <c r="G96" s="46">
        <v>203</v>
      </c>
      <c r="H96" s="46">
        <v>948</v>
      </c>
      <c r="I96" s="69">
        <v>101</v>
      </c>
      <c r="J96" s="69">
        <v>15</v>
      </c>
      <c r="K96" s="69">
        <v>21</v>
      </c>
      <c r="L96" s="69">
        <v>0</v>
      </c>
      <c r="M96" s="69">
        <v>0</v>
      </c>
      <c r="N96" s="69">
        <v>0</v>
      </c>
      <c r="O96" s="25">
        <f t="shared" si="35"/>
        <v>101</v>
      </c>
      <c r="P96" s="25">
        <f t="shared" si="36"/>
        <v>15</v>
      </c>
      <c r="Q96" s="25">
        <f t="shared" si="36"/>
        <v>21</v>
      </c>
      <c r="R96" s="29">
        <f t="shared" si="42"/>
        <v>137</v>
      </c>
      <c r="S96" s="29">
        <v>12.78</v>
      </c>
      <c r="T96" s="29"/>
      <c r="U96" s="29"/>
      <c r="V96" s="29"/>
      <c r="W96" s="29"/>
      <c r="X96" s="29"/>
      <c r="Y96" s="29"/>
      <c r="Z96" s="69">
        <v>130</v>
      </c>
      <c r="AA96" s="69"/>
      <c r="AB96" s="26">
        <f t="shared" si="30"/>
        <v>267</v>
      </c>
      <c r="AC96" s="69">
        <f t="shared" si="30"/>
        <v>12.78</v>
      </c>
      <c r="AD96" s="69">
        <v>203</v>
      </c>
      <c r="AE96" s="27">
        <f>AD96/G96*100</f>
        <v>100</v>
      </c>
      <c r="AF96" s="69">
        <v>5</v>
      </c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29">
        <f t="shared" ref="AR96:AS111" si="43">AP96+AN96+AL96+AJ96</f>
        <v>0</v>
      </c>
      <c r="AS96" s="27">
        <f t="shared" si="43"/>
        <v>0</v>
      </c>
      <c r="AT96" s="69">
        <v>13.42</v>
      </c>
      <c r="AU96" s="69">
        <v>12.35</v>
      </c>
      <c r="AV96" s="69">
        <v>3.41</v>
      </c>
      <c r="AW96" s="69">
        <v>8.7100000000000009</v>
      </c>
      <c r="AX96" s="54">
        <f t="shared" si="40"/>
        <v>37.89</v>
      </c>
      <c r="AY96" s="39">
        <f t="shared" si="33"/>
        <v>37.89</v>
      </c>
      <c r="AZ96" s="69">
        <v>7.45</v>
      </c>
      <c r="BA96" s="32">
        <f t="shared" si="34"/>
        <v>45.34</v>
      </c>
      <c r="BB96" s="70"/>
      <c r="BC96" s="70"/>
      <c r="BD96" s="70"/>
    </row>
    <row r="97" spans="1:56" ht="16.5" customHeight="1">
      <c r="A97" s="106" t="s">
        <v>56</v>
      </c>
      <c r="B97" s="29" t="s">
        <v>101</v>
      </c>
      <c r="C97" s="106" t="s">
        <v>102</v>
      </c>
      <c r="D97" s="107" t="s">
        <v>1486</v>
      </c>
      <c r="E97" s="19">
        <v>62</v>
      </c>
      <c r="F97" s="82" t="s">
        <v>181</v>
      </c>
      <c r="G97" s="46">
        <v>138</v>
      </c>
      <c r="H97" s="46">
        <v>763</v>
      </c>
      <c r="I97" s="69">
        <v>0</v>
      </c>
      <c r="J97" s="69">
        <v>0</v>
      </c>
      <c r="K97" s="69">
        <v>3</v>
      </c>
      <c r="L97" s="69">
        <v>0</v>
      </c>
      <c r="M97" s="69">
        <v>0</v>
      </c>
      <c r="N97" s="69">
        <v>0</v>
      </c>
      <c r="O97" s="25">
        <f t="shared" si="35"/>
        <v>0</v>
      </c>
      <c r="P97" s="25">
        <f t="shared" si="36"/>
        <v>0</v>
      </c>
      <c r="Q97" s="25">
        <f t="shared" si="36"/>
        <v>3</v>
      </c>
      <c r="R97" s="29">
        <f t="shared" si="42"/>
        <v>3</v>
      </c>
      <c r="S97" s="29">
        <v>0.01</v>
      </c>
      <c r="T97" s="29">
        <v>0</v>
      </c>
      <c r="U97" s="29">
        <v>0</v>
      </c>
      <c r="V97" s="29">
        <v>3</v>
      </c>
      <c r="W97" s="29">
        <v>8.0000000000000002E-3</v>
      </c>
      <c r="X97" s="29">
        <v>0</v>
      </c>
      <c r="Y97" s="29">
        <v>0</v>
      </c>
      <c r="Z97" s="69"/>
      <c r="AA97" s="69"/>
      <c r="AB97" s="26">
        <f t="shared" si="30"/>
        <v>3</v>
      </c>
      <c r="AC97" s="69">
        <f t="shared" si="30"/>
        <v>0.01</v>
      </c>
      <c r="AD97" s="69">
        <v>2</v>
      </c>
      <c r="AE97" s="27">
        <f>AD97/G97*100</f>
        <v>1.4492753623188406</v>
      </c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29">
        <f t="shared" si="43"/>
        <v>0</v>
      </c>
      <c r="AS97" s="27">
        <f t="shared" si="43"/>
        <v>0</v>
      </c>
      <c r="AT97" s="69"/>
      <c r="AU97" s="69"/>
      <c r="AV97" s="69"/>
      <c r="AW97" s="69"/>
      <c r="AX97" s="27">
        <f t="shared" ref="AX97:AX115" si="44">SUM(AT97+AU97+AV97+AW97)</f>
        <v>0</v>
      </c>
      <c r="AY97" s="39">
        <f t="shared" si="33"/>
        <v>0</v>
      </c>
      <c r="AZ97" s="69"/>
      <c r="BA97" s="32">
        <f t="shared" si="34"/>
        <v>0</v>
      </c>
      <c r="BB97" s="70"/>
      <c r="BC97" s="70"/>
      <c r="BD97" s="70"/>
    </row>
    <row r="98" spans="1:56" ht="16.5" customHeight="1">
      <c r="A98" s="106" t="s">
        <v>56</v>
      </c>
      <c r="B98" s="29" t="s">
        <v>101</v>
      </c>
      <c r="C98" s="106" t="s">
        <v>102</v>
      </c>
      <c r="D98" s="107" t="s">
        <v>1486</v>
      </c>
      <c r="E98" s="19">
        <v>63</v>
      </c>
      <c r="F98" s="82" t="s">
        <v>182</v>
      </c>
      <c r="G98" s="46">
        <v>163</v>
      </c>
      <c r="H98" s="46">
        <v>869</v>
      </c>
      <c r="I98" s="69">
        <v>1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25">
        <f t="shared" si="35"/>
        <v>1</v>
      </c>
      <c r="P98" s="25">
        <f t="shared" si="36"/>
        <v>0</v>
      </c>
      <c r="Q98" s="25">
        <f t="shared" si="36"/>
        <v>0</v>
      </c>
      <c r="R98" s="29">
        <f t="shared" si="42"/>
        <v>1</v>
      </c>
      <c r="S98" s="27">
        <v>0</v>
      </c>
      <c r="T98" s="29">
        <v>0</v>
      </c>
      <c r="U98" s="29">
        <v>0</v>
      </c>
      <c r="V98" s="29">
        <v>1</v>
      </c>
      <c r="W98" s="29">
        <v>2.0000000000000001E-4</v>
      </c>
      <c r="X98" s="29">
        <v>0</v>
      </c>
      <c r="Y98" s="29">
        <v>0</v>
      </c>
      <c r="Z98" s="69"/>
      <c r="AA98" s="69"/>
      <c r="AB98" s="26">
        <f t="shared" si="30"/>
        <v>1</v>
      </c>
      <c r="AC98" s="69">
        <f t="shared" si="30"/>
        <v>0</v>
      </c>
      <c r="AD98" s="69">
        <v>1</v>
      </c>
      <c r="AE98" s="27">
        <f>AD98/G98*100</f>
        <v>0.61349693251533743</v>
      </c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29">
        <f t="shared" si="43"/>
        <v>0</v>
      </c>
      <c r="AS98" s="27">
        <f t="shared" si="43"/>
        <v>0</v>
      </c>
      <c r="AT98" s="69"/>
      <c r="AU98" s="69"/>
      <c r="AV98" s="69"/>
      <c r="AW98" s="69"/>
      <c r="AX98" s="27">
        <f t="shared" si="44"/>
        <v>0</v>
      </c>
      <c r="AY98" s="39">
        <f t="shared" si="33"/>
        <v>0</v>
      </c>
      <c r="AZ98" s="69"/>
      <c r="BA98" s="32">
        <f t="shared" si="34"/>
        <v>0</v>
      </c>
      <c r="BB98" s="70"/>
      <c r="BC98" s="70"/>
      <c r="BD98" s="70"/>
    </row>
    <row r="99" spans="1:56" ht="16.5" customHeight="1">
      <c r="A99" s="110" t="s">
        <v>56</v>
      </c>
      <c r="B99" s="53" t="s">
        <v>101</v>
      </c>
      <c r="C99" s="106" t="s">
        <v>102</v>
      </c>
      <c r="D99" s="107" t="s">
        <v>183</v>
      </c>
      <c r="E99" s="19">
        <v>64</v>
      </c>
      <c r="F99" s="82" t="s">
        <v>184</v>
      </c>
      <c r="G99" s="46">
        <v>186</v>
      </c>
      <c r="H99" s="46">
        <v>1017</v>
      </c>
      <c r="I99" s="69">
        <v>7</v>
      </c>
      <c r="J99" s="69">
        <v>0</v>
      </c>
      <c r="K99" s="69">
        <v>0</v>
      </c>
      <c r="L99" s="69">
        <v>0</v>
      </c>
      <c r="M99" s="69">
        <v>1</v>
      </c>
      <c r="N99" s="69">
        <v>4</v>
      </c>
      <c r="O99" s="25">
        <f t="shared" si="35"/>
        <v>7</v>
      </c>
      <c r="P99" s="25">
        <f t="shared" si="36"/>
        <v>1</v>
      </c>
      <c r="Q99" s="25">
        <f t="shared" si="36"/>
        <v>4</v>
      </c>
      <c r="R99" s="29">
        <f t="shared" si="42"/>
        <v>12</v>
      </c>
      <c r="S99" s="29">
        <v>5.0000000000000001E-3</v>
      </c>
      <c r="T99" s="29">
        <v>7</v>
      </c>
      <c r="U99" s="29">
        <v>3.0000000000000001E-3</v>
      </c>
      <c r="V99" s="29">
        <v>0</v>
      </c>
      <c r="W99" s="29">
        <v>0</v>
      </c>
      <c r="X99" s="29">
        <v>0</v>
      </c>
      <c r="Y99" s="29">
        <v>0</v>
      </c>
      <c r="Z99" s="69">
        <v>95</v>
      </c>
      <c r="AA99" s="69">
        <v>7.84</v>
      </c>
      <c r="AB99" s="26">
        <f t="shared" si="30"/>
        <v>107</v>
      </c>
      <c r="AC99" s="69">
        <f t="shared" si="30"/>
        <v>7.8449999999999998</v>
      </c>
      <c r="AD99" s="69">
        <v>107</v>
      </c>
      <c r="AE99" s="27">
        <f>AD99/G99*100</f>
        <v>57.526881720430111</v>
      </c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>
        <v>13</v>
      </c>
      <c r="AQ99" s="69">
        <v>10.8</v>
      </c>
      <c r="AR99" s="29">
        <f t="shared" si="43"/>
        <v>13</v>
      </c>
      <c r="AS99" s="27">
        <f t="shared" si="43"/>
        <v>10.8</v>
      </c>
      <c r="AT99" s="71">
        <v>0</v>
      </c>
      <c r="AU99" s="71">
        <v>0</v>
      </c>
      <c r="AV99" s="71">
        <v>0</v>
      </c>
      <c r="AW99" s="71">
        <v>0.75</v>
      </c>
      <c r="AX99" s="27">
        <f t="shared" si="44"/>
        <v>0.75</v>
      </c>
      <c r="AY99" s="39">
        <f t="shared" si="33"/>
        <v>11.55</v>
      </c>
      <c r="AZ99" s="69">
        <v>1.5</v>
      </c>
      <c r="BA99" s="32">
        <f t="shared" si="34"/>
        <v>13.05</v>
      </c>
      <c r="BB99" s="70"/>
      <c r="BC99" s="70"/>
      <c r="BD99" s="70"/>
    </row>
    <row r="100" spans="1:56" ht="16.5" customHeight="1">
      <c r="A100" s="110" t="s">
        <v>56</v>
      </c>
      <c r="B100" s="53" t="s">
        <v>101</v>
      </c>
      <c r="C100" s="106" t="s">
        <v>102</v>
      </c>
      <c r="D100" s="107" t="s">
        <v>183</v>
      </c>
      <c r="E100" s="19">
        <v>65</v>
      </c>
      <c r="F100" s="82" t="s">
        <v>185</v>
      </c>
      <c r="G100" s="46">
        <v>304</v>
      </c>
      <c r="H100" s="46">
        <v>1323</v>
      </c>
      <c r="I100" s="69">
        <v>65</v>
      </c>
      <c r="J100" s="69">
        <v>0</v>
      </c>
      <c r="K100" s="69">
        <v>9</v>
      </c>
      <c r="L100" s="69">
        <v>1</v>
      </c>
      <c r="M100" s="69">
        <v>1</v>
      </c>
      <c r="N100" s="69">
        <v>0</v>
      </c>
      <c r="O100" s="25">
        <f t="shared" si="35"/>
        <v>66</v>
      </c>
      <c r="P100" s="25">
        <f t="shared" si="36"/>
        <v>1</v>
      </c>
      <c r="Q100" s="25">
        <f t="shared" si="36"/>
        <v>9</v>
      </c>
      <c r="R100" s="29">
        <f t="shared" si="42"/>
        <v>76</v>
      </c>
      <c r="S100" s="27">
        <v>0.78</v>
      </c>
      <c r="T100" s="29">
        <v>45</v>
      </c>
      <c r="U100" s="29">
        <v>0.12</v>
      </c>
      <c r="V100" s="29">
        <v>21</v>
      </c>
      <c r="W100" s="29">
        <v>0.09</v>
      </c>
      <c r="X100" s="29">
        <v>0</v>
      </c>
      <c r="Y100" s="29">
        <v>0</v>
      </c>
      <c r="Z100" s="69">
        <v>160</v>
      </c>
      <c r="AA100" s="69">
        <v>18.75</v>
      </c>
      <c r="AB100" s="26">
        <f t="shared" ref="AB100:AC115" si="45">Z100+R100</f>
        <v>236</v>
      </c>
      <c r="AC100" s="69">
        <f t="shared" si="45"/>
        <v>19.53</v>
      </c>
      <c r="AD100" s="69">
        <v>236</v>
      </c>
      <c r="AE100" s="27">
        <f t="shared" ref="AE100:AE115" si="46">AD100/G100*100</f>
        <v>77.631578947368425</v>
      </c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>
        <v>29</v>
      </c>
      <c r="AQ100" s="69">
        <v>30.45</v>
      </c>
      <c r="AR100" s="29">
        <f t="shared" si="43"/>
        <v>29</v>
      </c>
      <c r="AS100" s="27">
        <f t="shared" si="43"/>
        <v>30.45</v>
      </c>
      <c r="AT100" s="69"/>
      <c r="AU100" s="71"/>
      <c r="AV100" s="71"/>
      <c r="AW100" s="71"/>
      <c r="AX100" s="27">
        <f t="shared" si="44"/>
        <v>0</v>
      </c>
      <c r="AY100" s="39">
        <f t="shared" ref="AY100:AY115" si="47">AX100+AS100</f>
        <v>30.45</v>
      </c>
      <c r="AZ100" s="69"/>
      <c r="BA100" s="32">
        <f t="shared" ref="BA100:BA115" si="48">AZ100+AY100</f>
        <v>30.45</v>
      </c>
      <c r="BB100" s="70"/>
      <c r="BC100" s="70"/>
      <c r="BD100" s="70"/>
    </row>
    <row r="101" spans="1:56" ht="16.5" customHeight="1">
      <c r="A101" s="110" t="s">
        <v>56</v>
      </c>
      <c r="B101" s="53" t="s">
        <v>101</v>
      </c>
      <c r="C101" s="106" t="s">
        <v>102</v>
      </c>
      <c r="D101" s="107" t="s">
        <v>186</v>
      </c>
      <c r="E101" s="19">
        <v>66</v>
      </c>
      <c r="F101" s="82" t="s">
        <v>187</v>
      </c>
      <c r="G101" s="46">
        <v>192</v>
      </c>
      <c r="H101" s="46">
        <v>865</v>
      </c>
      <c r="I101" s="69">
        <v>0</v>
      </c>
      <c r="J101" s="69">
        <v>0</v>
      </c>
      <c r="K101" s="69">
        <v>0</v>
      </c>
      <c r="L101" s="69">
        <v>25</v>
      </c>
      <c r="M101" s="69">
        <v>0</v>
      </c>
      <c r="N101" s="69">
        <v>0</v>
      </c>
      <c r="O101" s="25">
        <f t="shared" ref="O101:O115" si="49">I101+L101</f>
        <v>25</v>
      </c>
      <c r="P101" s="25">
        <f t="shared" ref="P101:Q115" si="50">M101+J101</f>
        <v>0</v>
      </c>
      <c r="Q101" s="25">
        <f t="shared" si="50"/>
        <v>0</v>
      </c>
      <c r="R101" s="29">
        <f t="shared" si="42"/>
        <v>25</v>
      </c>
      <c r="S101" s="29">
        <v>0.15</v>
      </c>
      <c r="T101" s="29"/>
      <c r="U101" s="29"/>
      <c r="V101" s="29"/>
      <c r="W101" s="29"/>
      <c r="X101" s="29"/>
      <c r="Y101" s="29"/>
      <c r="Z101" s="69">
        <v>28</v>
      </c>
      <c r="AA101" s="69">
        <v>8.24</v>
      </c>
      <c r="AB101" s="26">
        <f t="shared" si="45"/>
        <v>53</v>
      </c>
      <c r="AC101" s="69">
        <f t="shared" si="45"/>
        <v>8.39</v>
      </c>
      <c r="AD101" s="69">
        <v>53</v>
      </c>
      <c r="AE101" s="27">
        <f t="shared" si="46"/>
        <v>27.604166666666668</v>
      </c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29">
        <f t="shared" si="43"/>
        <v>0</v>
      </c>
      <c r="AS101" s="27">
        <f t="shared" si="43"/>
        <v>0</v>
      </c>
      <c r="AT101" s="69"/>
      <c r="AU101" s="69"/>
      <c r="AV101" s="69"/>
      <c r="AW101" s="69">
        <v>0.5</v>
      </c>
      <c r="AX101" s="27">
        <f t="shared" si="44"/>
        <v>0.5</v>
      </c>
      <c r="AY101" s="39">
        <f t="shared" si="47"/>
        <v>0.5</v>
      </c>
      <c r="AZ101" s="69"/>
      <c r="BA101" s="32">
        <f t="shared" si="48"/>
        <v>0.5</v>
      </c>
      <c r="BB101" s="70"/>
      <c r="BC101" s="70"/>
      <c r="BD101" s="70"/>
    </row>
    <row r="102" spans="1:56" ht="16.5" customHeight="1">
      <c r="A102" s="110" t="s">
        <v>56</v>
      </c>
      <c r="B102" s="53" t="s">
        <v>101</v>
      </c>
      <c r="C102" s="106" t="s">
        <v>102</v>
      </c>
      <c r="D102" s="107" t="s">
        <v>186</v>
      </c>
      <c r="E102" s="19">
        <v>67</v>
      </c>
      <c r="F102" s="82" t="s">
        <v>188</v>
      </c>
      <c r="G102" s="46">
        <v>285</v>
      </c>
      <c r="H102" s="46">
        <v>1209</v>
      </c>
      <c r="I102" s="69">
        <v>5</v>
      </c>
      <c r="J102" s="69">
        <v>0</v>
      </c>
      <c r="K102" s="69">
        <v>0</v>
      </c>
      <c r="L102" s="69">
        <v>16</v>
      </c>
      <c r="M102" s="69">
        <v>0</v>
      </c>
      <c r="N102" s="69">
        <v>0</v>
      </c>
      <c r="O102" s="25">
        <f t="shared" si="49"/>
        <v>21</v>
      </c>
      <c r="P102" s="25">
        <f t="shared" si="50"/>
        <v>0</v>
      </c>
      <c r="Q102" s="25">
        <f t="shared" si="50"/>
        <v>0</v>
      </c>
      <c r="R102" s="29">
        <f t="shared" si="42"/>
        <v>21</v>
      </c>
      <c r="S102" s="29">
        <v>0.16</v>
      </c>
      <c r="T102" s="29"/>
      <c r="U102" s="29"/>
      <c r="V102" s="29"/>
      <c r="W102" s="29"/>
      <c r="X102" s="29"/>
      <c r="Y102" s="29"/>
      <c r="Z102" s="69">
        <v>24</v>
      </c>
      <c r="AA102" s="71">
        <v>8</v>
      </c>
      <c r="AB102" s="26">
        <f t="shared" si="45"/>
        <v>45</v>
      </c>
      <c r="AC102" s="69">
        <f t="shared" si="45"/>
        <v>8.16</v>
      </c>
      <c r="AD102" s="69">
        <v>45</v>
      </c>
      <c r="AE102" s="27">
        <f t="shared" si="46"/>
        <v>15.789473684210526</v>
      </c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>
        <v>1</v>
      </c>
      <c r="AQ102" s="69">
        <v>0.56000000000000005</v>
      </c>
      <c r="AR102" s="29">
        <f t="shared" si="43"/>
        <v>1</v>
      </c>
      <c r="AS102" s="27">
        <f t="shared" si="43"/>
        <v>0.56000000000000005</v>
      </c>
      <c r="AT102" s="69"/>
      <c r="AU102" s="69"/>
      <c r="AV102" s="69"/>
      <c r="AW102" s="69">
        <v>0.86</v>
      </c>
      <c r="AX102" s="27">
        <f t="shared" si="44"/>
        <v>0.86</v>
      </c>
      <c r="AY102" s="39">
        <f t="shared" si="47"/>
        <v>1.42</v>
      </c>
      <c r="AZ102" s="69"/>
      <c r="BA102" s="32">
        <f t="shared" si="48"/>
        <v>1.42</v>
      </c>
      <c r="BB102" s="70"/>
      <c r="BC102" s="70"/>
      <c r="BD102" s="70"/>
    </row>
    <row r="103" spans="1:56" ht="16.5" customHeight="1">
      <c r="A103" s="110" t="s">
        <v>56</v>
      </c>
      <c r="B103" s="53" t="s">
        <v>101</v>
      </c>
      <c r="C103" s="106" t="s">
        <v>102</v>
      </c>
      <c r="D103" s="107" t="s">
        <v>186</v>
      </c>
      <c r="E103" s="19">
        <v>68</v>
      </c>
      <c r="F103" s="82" t="s">
        <v>189</v>
      </c>
      <c r="G103" s="46">
        <v>211</v>
      </c>
      <c r="H103" s="46">
        <v>1199</v>
      </c>
      <c r="I103" s="69">
        <v>15</v>
      </c>
      <c r="J103" s="69">
        <v>0</v>
      </c>
      <c r="K103" s="69">
        <v>0</v>
      </c>
      <c r="L103" s="69">
        <v>38</v>
      </c>
      <c r="M103" s="69">
        <v>0</v>
      </c>
      <c r="N103" s="69">
        <v>0</v>
      </c>
      <c r="O103" s="25">
        <f t="shared" si="49"/>
        <v>53</v>
      </c>
      <c r="P103" s="25">
        <f t="shared" si="50"/>
        <v>0</v>
      </c>
      <c r="Q103" s="25">
        <f t="shared" si="50"/>
        <v>0</v>
      </c>
      <c r="R103" s="29">
        <f t="shared" si="42"/>
        <v>53</v>
      </c>
      <c r="S103" s="27">
        <v>1</v>
      </c>
      <c r="T103" s="29"/>
      <c r="U103" s="29"/>
      <c r="V103" s="29"/>
      <c r="W103" s="29"/>
      <c r="X103" s="29"/>
      <c r="Y103" s="29"/>
      <c r="Z103" s="69">
        <v>48</v>
      </c>
      <c r="AA103" s="69">
        <v>13.74</v>
      </c>
      <c r="AB103" s="26">
        <f t="shared" si="45"/>
        <v>101</v>
      </c>
      <c r="AC103" s="69">
        <f t="shared" si="45"/>
        <v>14.74</v>
      </c>
      <c r="AD103" s="69">
        <v>101</v>
      </c>
      <c r="AE103" s="27">
        <f t="shared" si="46"/>
        <v>47.867298578199055</v>
      </c>
      <c r="AF103" s="69"/>
      <c r="AG103" s="69"/>
      <c r="AH103" s="69"/>
      <c r="AI103" s="69"/>
      <c r="AJ103" s="69"/>
      <c r="AK103" s="69"/>
      <c r="AL103" s="69"/>
      <c r="AM103" s="69"/>
      <c r="AN103" s="69">
        <v>3</v>
      </c>
      <c r="AO103" s="69">
        <v>0.53</v>
      </c>
      <c r="AP103" s="69"/>
      <c r="AQ103" s="69"/>
      <c r="AR103" s="29">
        <f t="shared" si="43"/>
        <v>3</v>
      </c>
      <c r="AS103" s="27">
        <f t="shared" si="43"/>
        <v>0.53</v>
      </c>
      <c r="AT103" s="71">
        <v>2</v>
      </c>
      <c r="AU103" s="71">
        <v>0</v>
      </c>
      <c r="AV103" s="71">
        <v>0</v>
      </c>
      <c r="AW103" s="69">
        <v>13.3</v>
      </c>
      <c r="AX103" s="27">
        <f t="shared" si="44"/>
        <v>15.3</v>
      </c>
      <c r="AY103" s="39">
        <f t="shared" si="47"/>
        <v>15.83</v>
      </c>
      <c r="AZ103" s="69">
        <v>2.82</v>
      </c>
      <c r="BA103" s="32">
        <f t="shared" si="48"/>
        <v>18.649999999999999</v>
      </c>
      <c r="BB103" s="70"/>
      <c r="BC103" s="70"/>
      <c r="BD103" s="70"/>
    </row>
    <row r="104" spans="1:56" ht="16.5" customHeight="1">
      <c r="A104" s="110" t="s">
        <v>56</v>
      </c>
      <c r="B104" s="53" t="s">
        <v>101</v>
      </c>
      <c r="C104" s="106" t="s">
        <v>102</v>
      </c>
      <c r="D104" s="111" t="s">
        <v>186</v>
      </c>
      <c r="E104" s="19">
        <v>69</v>
      </c>
      <c r="F104" s="36" t="s">
        <v>190</v>
      </c>
      <c r="G104" s="35">
        <v>192</v>
      </c>
      <c r="H104" s="35">
        <v>892</v>
      </c>
      <c r="I104" s="69"/>
      <c r="J104" s="69"/>
      <c r="K104" s="69"/>
      <c r="L104" s="69"/>
      <c r="M104" s="69"/>
      <c r="N104" s="69"/>
      <c r="O104" s="25">
        <f t="shared" si="49"/>
        <v>0</v>
      </c>
      <c r="P104" s="25">
        <f t="shared" si="50"/>
        <v>0</v>
      </c>
      <c r="Q104" s="25">
        <f t="shared" si="50"/>
        <v>0</v>
      </c>
      <c r="R104" s="29">
        <f t="shared" si="42"/>
        <v>0</v>
      </c>
      <c r="S104" s="29"/>
      <c r="T104" s="29"/>
      <c r="U104" s="29"/>
      <c r="V104" s="29"/>
      <c r="W104" s="29"/>
      <c r="X104" s="29"/>
      <c r="Y104" s="29"/>
      <c r="Z104" s="69"/>
      <c r="AA104" s="69"/>
      <c r="AB104" s="26">
        <f t="shared" si="45"/>
        <v>0</v>
      </c>
      <c r="AC104" s="69">
        <f t="shared" si="45"/>
        <v>0</v>
      </c>
      <c r="AD104" s="69"/>
      <c r="AE104" s="27">
        <f t="shared" si="46"/>
        <v>0</v>
      </c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29">
        <f t="shared" si="43"/>
        <v>0</v>
      </c>
      <c r="AS104" s="27">
        <f t="shared" si="43"/>
        <v>0</v>
      </c>
      <c r="AT104" s="69"/>
      <c r="AU104" s="69"/>
      <c r="AV104" s="69"/>
      <c r="AW104" s="69"/>
      <c r="AX104" s="27">
        <f t="shared" si="44"/>
        <v>0</v>
      </c>
      <c r="AY104" s="39">
        <f t="shared" si="47"/>
        <v>0</v>
      </c>
      <c r="AZ104" s="69"/>
      <c r="BA104" s="32">
        <f t="shared" si="48"/>
        <v>0</v>
      </c>
      <c r="BB104" s="70"/>
      <c r="BC104" s="70"/>
      <c r="BD104" s="70"/>
    </row>
    <row r="105" spans="1:56" ht="16.5" customHeight="1">
      <c r="A105" s="110" t="s">
        <v>56</v>
      </c>
      <c r="B105" s="53" t="s">
        <v>101</v>
      </c>
      <c r="C105" s="110" t="s">
        <v>102</v>
      </c>
      <c r="D105" s="112" t="s">
        <v>191</v>
      </c>
      <c r="E105" s="19">
        <v>70</v>
      </c>
      <c r="F105" s="113" t="s">
        <v>192</v>
      </c>
      <c r="G105" s="35">
        <v>215</v>
      </c>
      <c r="H105" s="35">
        <v>982</v>
      </c>
      <c r="I105" s="69">
        <v>171</v>
      </c>
      <c r="J105" s="69">
        <v>38</v>
      </c>
      <c r="K105" s="69">
        <v>18</v>
      </c>
      <c r="L105" s="69">
        <v>115</v>
      </c>
      <c r="M105" s="69">
        <v>38</v>
      </c>
      <c r="N105" s="69">
        <v>18</v>
      </c>
      <c r="O105" s="25">
        <f t="shared" si="49"/>
        <v>286</v>
      </c>
      <c r="P105" s="25">
        <f t="shared" si="50"/>
        <v>76</v>
      </c>
      <c r="Q105" s="25">
        <f t="shared" si="50"/>
        <v>36</v>
      </c>
      <c r="R105" s="29">
        <f t="shared" si="42"/>
        <v>398</v>
      </c>
      <c r="S105" s="29">
        <v>1.25</v>
      </c>
      <c r="T105" s="29">
        <v>263</v>
      </c>
      <c r="U105" s="29">
        <v>0.96</v>
      </c>
      <c r="V105" s="29">
        <v>23</v>
      </c>
      <c r="W105" s="29">
        <v>0.04</v>
      </c>
      <c r="X105" s="29">
        <v>0</v>
      </c>
      <c r="Y105" s="29">
        <v>0</v>
      </c>
      <c r="Z105" s="69">
        <v>285</v>
      </c>
      <c r="AA105" s="69">
        <v>30.28</v>
      </c>
      <c r="AB105" s="26">
        <f t="shared" si="45"/>
        <v>683</v>
      </c>
      <c r="AC105" s="69">
        <f t="shared" si="45"/>
        <v>31.53</v>
      </c>
      <c r="AD105" s="69">
        <v>215</v>
      </c>
      <c r="AE105" s="27">
        <f t="shared" si="46"/>
        <v>100</v>
      </c>
      <c r="AF105" s="69">
        <v>6</v>
      </c>
      <c r="AG105" s="69">
        <v>353</v>
      </c>
      <c r="AH105" s="69">
        <v>353</v>
      </c>
      <c r="AI105" s="69">
        <v>194</v>
      </c>
      <c r="AJ105" s="69"/>
      <c r="AK105" s="69"/>
      <c r="AL105" s="69"/>
      <c r="AM105" s="69"/>
      <c r="AN105" s="69"/>
      <c r="AO105" s="69"/>
      <c r="AP105" s="69">
        <v>63</v>
      </c>
      <c r="AQ105" s="71">
        <v>58</v>
      </c>
      <c r="AR105" s="29">
        <f t="shared" si="43"/>
        <v>63</v>
      </c>
      <c r="AS105" s="27">
        <f t="shared" si="43"/>
        <v>58</v>
      </c>
      <c r="AT105" s="71">
        <v>2</v>
      </c>
      <c r="AU105" s="71">
        <v>0</v>
      </c>
      <c r="AV105" s="71">
        <v>0</v>
      </c>
      <c r="AW105" s="71">
        <v>8</v>
      </c>
      <c r="AX105" s="27">
        <f t="shared" si="44"/>
        <v>10</v>
      </c>
      <c r="AY105" s="39">
        <f t="shared" si="47"/>
        <v>68</v>
      </c>
      <c r="AZ105" s="71">
        <v>6</v>
      </c>
      <c r="BA105" s="32">
        <f t="shared" si="48"/>
        <v>74</v>
      </c>
      <c r="BB105" s="70"/>
      <c r="BC105" s="70"/>
      <c r="BD105" s="70"/>
    </row>
    <row r="106" spans="1:56" ht="16.5" customHeight="1">
      <c r="A106" s="110" t="s">
        <v>56</v>
      </c>
      <c r="B106" s="53" t="s">
        <v>101</v>
      </c>
      <c r="C106" s="110" t="s">
        <v>102</v>
      </c>
      <c r="D106" s="111" t="s">
        <v>193</v>
      </c>
      <c r="E106" s="19">
        <v>71</v>
      </c>
      <c r="F106" s="36" t="s">
        <v>193</v>
      </c>
      <c r="G106" s="35">
        <v>141</v>
      </c>
      <c r="H106" s="35">
        <v>915</v>
      </c>
      <c r="I106" s="69">
        <v>90</v>
      </c>
      <c r="J106" s="69">
        <v>6</v>
      </c>
      <c r="K106" s="69">
        <v>2</v>
      </c>
      <c r="L106" s="69">
        <v>32</v>
      </c>
      <c r="M106" s="69">
        <v>7</v>
      </c>
      <c r="N106" s="69">
        <v>2</v>
      </c>
      <c r="O106" s="25">
        <f t="shared" si="49"/>
        <v>122</v>
      </c>
      <c r="P106" s="25">
        <f t="shared" si="50"/>
        <v>13</v>
      </c>
      <c r="Q106" s="25">
        <f t="shared" si="50"/>
        <v>4</v>
      </c>
      <c r="R106" s="29">
        <f t="shared" si="42"/>
        <v>139</v>
      </c>
      <c r="S106" s="29">
        <v>1.01</v>
      </c>
      <c r="T106" s="29">
        <v>112</v>
      </c>
      <c r="U106" s="29">
        <v>0.9</v>
      </c>
      <c r="V106" s="29">
        <v>10</v>
      </c>
      <c r="W106" s="29">
        <v>0.04</v>
      </c>
      <c r="X106" s="29">
        <v>0</v>
      </c>
      <c r="Y106" s="29">
        <v>0</v>
      </c>
      <c r="Z106" s="69">
        <v>60</v>
      </c>
      <c r="AA106" s="69">
        <v>3.6</v>
      </c>
      <c r="AB106" s="26">
        <f t="shared" si="45"/>
        <v>199</v>
      </c>
      <c r="AC106" s="69">
        <f t="shared" si="45"/>
        <v>4.6100000000000003</v>
      </c>
      <c r="AD106" s="69">
        <v>69</v>
      </c>
      <c r="AE106" s="27">
        <f t="shared" si="46"/>
        <v>48.936170212765958</v>
      </c>
      <c r="AF106" s="69"/>
      <c r="AG106" s="69">
        <v>60</v>
      </c>
      <c r="AH106" s="69">
        <v>60</v>
      </c>
      <c r="AI106" s="69"/>
      <c r="AJ106" s="69"/>
      <c r="AK106" s="69"/>
      <c r="AL106" s="69"/>
      <c r="AM106" s="69"/>
      <c r="AN106" s="69"/>
      <c r="AO106" s="69"/>
      <c r="AP106" s="69">
        <v>29</v>
      </c>
      <c r="AQ106" s="71">
        <v>16.61</v>
      </c>
      <c r="AR106" s="29">
        <f t="shared" si="43"/>
        <v>29</v>
      </c>
      <c r="AS106" s="27">
        <f t="shared" si="43"/>
        <v>16.61</v>
      </c>
      <c r="AT106" s="71">
        <v>0</v>
      </c>
      <c r="AU106" s="71">
        <v>7</v>
      </c>
      <c r="AV106" s="71">
        <v>0</v>
      </c>
      <c r="AW106" s="71">
        <v>12</v>
      </c>
      <c r="AX106" s="27">
        <f t="shared" si="44"/>
        <v>19</v>
      </c>
      <c r="AY106" s="39">
        <f t="shared" si="47"/>
        <v>35.61</v>
      </c>
      <c r="AZ106" s="71">
        <v>2</v>
      </c>
      <c r="BA106" s="32">
        <f t="shared" si="48"/>
        <v>37.61</v>
      </c>
      <c r="BB106" s="70"/>
      <c r="BC106" s="70"/>
      <c r="BD106" s="70"/>
    </row>
    <row r="107" spans="1:56" ht="16.5" customHeight="1">
      <c r="A107" s="110" t="s">
        <v>56</v>
      </c>
      <c r="B107" s="53" t="s">
        <v>101</v>
      </c>
      <c r="C107" s="110" t="s">
        <v>102</v>
      </c>
      <c r="D107" s="111" t="s">
        <v>194</v>
      </c>
      <c r="E107" s="19">
        <v>72</v>
      </c>
      <c r="F107" s="36" t="s">
        <v>195</v>
      </c>
      <c r="G107" s="35">
        <v>258</v>
      </c>
      <c r="H107" s="35">
        <v>1255</v>
      </c>
      <c r="I107" s="69">
        <v>4</v>
      </c>
      <c r="J107" s="69">
        <v>0</v>
      </c>
      <c r="K107" s="69">
        <v>0</v>
      </c>
      <c r="L107" s="69">
        <v>8</v>
      </c>
      <c r="M107" s="69">
        <v>0</v>
      </c>
      <c r="N107" s="69">
        <v>0</v>
      </c>
      <c r="O107" s="25">
        <f t="shared" si="49"/>
        <v>12</v>
      </c>
      <c r="P107" s="25">
        <f t="shared" si="50"/>
        <v>0</v>
      </c>
      <c r="Q107" s="25">
        <f t="shared" si="50"/>
        <v>0</v>
      </c>
      <c r="R107" s="29">
        <f t="shared" si="42"/>
        <v>12</v>
      </c>
      <c r="S107" s="29">
        <v>0.12</v>
      </c>
      <c r="T107" s="29">
        <v>0</v>
      </c>
      <c r="U107" s="29">
        <v>0</v>
      </c>
      <c r="V107" s="29">
        <v>12</v>
      </c>
      <c r="W107" s="29">
        <v>0.12</v>
      </c>
      <c r="X107" s="29">
        <v>0</v>
      </c>
      <c r="Y107" s="29">
        <v>0</v>
      </c>
      <c r="Z107" s="69"/>
      <c r="AA107" s="69"/>
      <c r="AB107" s="26">
        <f t="shared" si="45"/>
        <v>12</v>
      </c>
      <c r="AC107" s="69">
        <f t="shared" si="45"/>
        <v>0.12</v>
      </c>
      <c r="AD107" s="69">
        <v>10</v>
      </c>
      <c r="AE107" s="27">
        <f t="shared" si="46"/>
        <v>3.8759689922480618</v>
      </c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29">
        <f t="shared" si="43"/>
        <v>0</v>
      </c>
      <c r="AS107" s="27">
        <f t="shared" si="43"/>
        <v>0</v>
      </c>
      <c r="AT107" s="69"/>
      <c r="AU107" s="69"/>
      <c r="AV107" s="69"/>
      <c r="AW107" s="69"/>
      <c r="AX107" s="27">
        <f t="shared" si="44"/>
        <v>0</v>
      </c>
      <c r="AY107" s="39">
        <f t="shared" si="47"/>
        <v>0</v>
      </c>
      <c r="AZ107" s="69"/>
      <c r="BA107" s="32">
        <f t="shared" si="48"/>
        <v>0</v>
      </c>
      <c r="BB107" s="70"/>
      <c r="BC107" s="70"/>
      <c r="BD107" s="70"/>
    </row>
    <row r="108" spans="1:56" ht="16.5" customHeight="1">
      <c r="A108" s="110" t="s">
        <v>56</v>
      </c>
      <c r="B108" s="53" t="s">
        <v>101</v>
      </c>
      <c r="C108" s="110" t="s">
        <v>102</v>
      </c>
      <c r="D108" s="112" t="s">
        <v>194</v>
      </c>
      <c r="E108" s="19">
        <v>73</v>
      </c>
      <c r="F108" s="84" t="s">
        <v>197</v>
      </c>
      <c r="G108" s="89">
        <v>236</v>
      </c>
      <c r="H108" s="89">
        <v>1118</v>
      </c>
      <c r="I108" s="69">
        <v>1</v>
      </c>
      <c r="J108" s="69">
        <v>0</v>
      </c>
      <c r="K108" s="69">
        <v>0</v>
      </c>
      <c r="L108" s="69">
        <v>7</v>
      </c>
      <c r="M108" s="69">
        <v>0</v>
      </c>
      <c r="N108" s="69">
        <v>0</v>
      </c>
      <c r="O108" s="25">
        <f t="shared" si="49"/>
        <v>8</v>
      </c>
      <c r="P108" s="25">
        <f t="shared" si="50"/>
        <v>0</v>
      </c>
      <c r="Q108" s="25">
        <f t="shared" si="50"/>
        <v>0</v>
      </c>
      <c r="R108" s="29">
        <f t="shared" si="42"/>
        <v>8</v>
      </c>
      <c r="S108" s="29">
        <v>0.04</v>
      </c>
      <c r="T108" s="29">
        <v>0</v>
      </c>
      <c r="U108" s="29">
        <v>0</v>
      </c>
      <c r="V108" s="29">
        <v>8</v>
      </c>
      <c r="W108" s="29">
        <v>0.04</v>
      </c>
      <c r="X108" s="29">
        <v>0</v>
      </c>
      <c r="Y108" s="29">
        <v>0</v>
      </c>
      <c r="Z108" s="69"/>
      <c r="AA108" s="69"/>
      <c r="AB108" s="26">
        <f t="shared" si="45"/>
        <v>8</v>
      </c>
      <c r="AC108" s="69">
        <f t="shared" si="45"/>
        <v>0.04</v>
      </c>
      <c r="AD108" s="69">
        <v>5</v>
      </c>
      <c r="AE108" s="27">
        <f>AD108/G108*100</f>
        <v>2.1186440677966099</v>
      </c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29">
        <f>AP108+AN108+AL108+AJ108</f>
        <v>0</v>
      </c>
      <c r="AS108" s="27">
        <f>AQ108+AO108+AM108+AK108</f>
        <v>0</v>
      </c>
      <c r="AT108" s="69"/>
      <c r="AU108" s="69"/>
      <c r="AV108" s="69"/>
      <c r="AW108" s="69"/>
      <c r="AX108" s="27">
        <f>SUM(AT108+AU108+AV108+AW108)</f>
        <v>0</v>
      </c>
      <c r="AY108" s="39">
        <f t="shared" si="47"/>
        <v>0</v>
      </c>
      <c r="AZ108" s="69"/>
      <c r="BA108" s="32">
        <f t="shared" si="48"/>
        <v>0</v>
      </c>
      <c r="BB108" s="70"/>
      <c r="BC108" s="70"/>
      <c r="BD108" s="70"/>
    </row>
    <row r="109" spans="1:56" ht="16.5" customHeight="1">
      <c r="A109" s="110" t="s">
        <v>56</v>
      </c>
      <c r="B109" s="53" t="s">
        <v>101</v>
      </c>
      <c r="C109" s="110" t="s">
        <v>102</v>
      </c>
      <c r="D109" s="111" t="s">
        <v>1414</v>
      </c>
      <c r="E109" s="19">
        <v>74</v>
      </c>
      <c r="F109" s="36" t="s">
        <v>196</v>
      </c>
      <c r="G109" s="35">
        <v>236</v>
      </c>
      <c r="H109" s="35">
        <v>1368</v>
      </c>
      <c r="I109" s="69">
        <v>269</v>
      </c>
      <c r="J109" s="69">
        <v>10</v>
      </c>
      <c r="K109" s="69">
        <v>17</v>
      </c>
      <c r="L109" s="69">
        <v>17</v>
      </c>
      <c r="M109" s="69">
        <v>0</v>
      </c>
      <c r="N109" s="69">
        <v>0</v>
      </c>
      <c r="O109" s="25">
        <f t="shared" si="49"/>
        <v>286</v>
      </c>
      <c r="P109" s="25">
        <f t="shared" si="50"/>
        <v>10</v>
      </c>
      <c r="Q109" s="25">
        <f t="shared" si="50"/>
        <v>17</v>
      </c>
      <c r="R109" s="29">
        <f t="shared" si="42"/>
        <v>313</v>
      </c>
      <c r="S109" s="29">
        <v>4.0199999999999996</v>
      </c>
      <c r="T109" s="29">
        <v>35</v>
      </c>
      <c r="U109" s="29">
        <v>0.56000000000000005</v>
      </c>
      <c r="V109" s="29">
        <v>251</v>
      </c>
      <c r="W109" s="29">
        <v>3.32</v>
      </c>
      <c r="X109" s="29">
        <v>0</v>
      </c>
      <c r="Y109" s="29">
        <v>0</v>
      </c>
      <c r="Z109" s="69">
        <v>842</v>
      </c>
      <c r="AA109" s="69">
        <v>182.86</v>
      </c>
      <c r="AB109" s="26">
        <f t="shared" si="45"/>
        <v>1155</v>
      </c>
      <c r="AC109" s="69">
        <f t="shared" si="45"/>
        <v>186.88000000000002</v>
      </c>
      <c r="AD109" s="69">
        <v>236</v>
      </c>
      <c r="AE109" s="27">
        <f t="shared" si="46"/>
        <v>100</v>
      </c>
      <c r="AF109" s="69">
        <v>7</v>
      </c>
      <c r="AG109" s="69"/>
      <c r="AH109" s="69"/>
      <c r="AI109" s="69"/>
      <c r="AJ109" s="69"/>
      <c r="AK109" s="69"/>
      <c r="AL109" s="69"/>
      <c r="AM109" s="69"/>
      <c r="AN109" s="69">
        <v>14</v>
      </c>
      <c r="AO109" s="69">
        <v>1.87</v>
      </c>
      <c r="AP109" s="69">
        <v>229</v>
      </c>
      <c r="AQ109" s="71">
        <v>305.05</v>
      </c>
      <c r="AR109" s="29">
        <f t="shared" si="43"/>
        <v>243</v>
      </c>
      <c r="AS109" s="27">
        <f t="shared" si="43"/>
        <v>306.92</v>
      </c>
      <c r="AT109" s="69">
        <v>327.35000000000002</v>
      </c>
      <c r="AU109" s="71">
        <v>0</v>
      </c>
      <c r="AV109" s="71">
        <v>0</v>
      </c>
      <c r="AW109" s="69">
        <v>153.97999999999999</v>
      </c>
      <c r="AX109" s="27">
        <f t="shared" si="44"/>
        <v>481.33000000000004</v>
      </c>
      <c r="AY109" s="39">
        <f t="shared" si="47"/>
        <v>788.25</v>
      </c>
      <c r="AZ109" s="69">
        <v>61.9</v>
      </c>
      <c r="BA109" s="32">
        <f t="shared" si="48"/>
        <v>850.15</v>
      </c>
      <c r="BB109" s="69">
        <v>1</v>
      </c>
      <c r="BC109" s="71">
        <v>0.9</v>
      </c>
      <c r="BD109" s="70"/>
    </row>
    <row r="110" spans="1:56" ht="16.5" customHeight="1">
      <c r="A110" s="110" t="s">
        <v>56</v>
      </c>
      <c r="B110" s="53" t="s">
        <v>101</v>
      </c>
      <c r="C110" s="110" t="s">
        <v>102</v>
      </c>
      <c r="D110" s="111" t="s">
        <v>200</v>
      </c>
      <c r="E110" s="19">
        <v>75</v>
      </c>
      <c r="F110" s="84" t="s">
        <v>201</v>
      </c>
      <c r="G110" s="89">
        <v>164</v>
      </c>
      <c r="H110" s="89">
        <v>725</v>
      </c>
      <c r="I110" s="83"/>
      <c r="J110" s="83"/>
      <c r="K110" s="83"/>
      <c r="L110" s="83"/>
      <c r="M110" s="83"/>
      <c r="N110" s="83"/>
      <c r="O110" s="25">
        <f t="shared" si="49"/>
        <v>0</v>
      </c>
      <c r="P110" s="25">
        <f t="shared" si="50"/>
        <v>0</v>
      </c>
      <c r="Q110" s="25">
        <f t="shared" si="50"/>
        <v>0</v>
      </c>
      <c r="R110" s="29">
        <f t="shared" si="42"/>
        <v>0</v>
      </c>
      <c r="S110" s="53"/>
      <c r="T110" s="53"/>
      <c r="U110" s="53"/>
      <c r="V110" s="53"/>
      <c r="W110" s="53"/>
      <c r="X110" s="53"/>
      <c r="Y110" s="53"/>
      <c r="Z110" s="83"/>
      <c r="AA110" s="83"/>
      <c r="AB110" s="26">
        <f t="shared" si="45"/>
        <v>0</v>
      </c>
      <c r="AC110" s="69">
        <f t="shared" si="45"/>
        <v>0</v>
      </c>
      <c r="AD110" s="69"/>
      <c r="AE110" s="27">
        <f t="shared" si="46"/>
        <v>0</v>
      </c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29">
        <f t="shared" si="43"/>
        <v>0</v>
      </c>
      <c r="AS110" s="27">
        <f t="shared" si="43"/>
        <v>0</v>
      </c>
      <c r="AT110" s="69"/>
      <c r="AU110" s="69"/>
      <c r="AV110" s="69"/>
      <c r="AW110" s="69"/>
      <c r="AX110" s="27">
        <f t="shared" si="44"/>
        <v>0</v>
      </c>
      <c r="AY110" s="39">
        <f t="shared" si="47"/>
        <v>0</v>
      </c>
      <c r="AZ110" s="69"/>
      <c r="BA110" s="32">
        <f t="shared" si="48"/>
        <v>0</v>
      </c>
      <c r="BB110" s="95"/>
      <c r="BC110" s="95"/>
      <c r="BD110" s="95"/>
    </row>
    <row r="111" spans="1:56" ht="16.5" customHeight="1">
      <c r="A111" s="110" t="s">
        <v>56</v>
      </c>
      <c r="B111" s="53" t="s">
        <v>101</v>
      </c>
      <c r="C111" s="110" t="s">
        <v>102</v>
      </c>
      <c r="D111" s="18" t="s">
        <v>1487</v>
      </c>
      <c r="E111" s="19">
        <v>76</v>
      </c>
      <c r="F111" s="84" t="s">
        <v>203</v>
      </c>
      <c r="G111" s="89">
        <v>146</v>
      </c>
      <c r="H111" s="89">
        <v>764</v>
      </c>
      <c r="I111" s="83"/>
      <c r="J111" s="83"/>
      <c r="K111" s="83"/>
      <c r="L111" s="83"/>
      <c r="M111" s="83"/>
      <c r="N111" s="83"/>
      <c r="O111" s="25">
        <f t="shared" si="49"/>
        <v>0</v>
      </c>
      <c r="P111" s="25">
        <f t="shared" si="50"/>
        <v>0</v>
      </c>
      <c r="Q111" s="25">
        <f t="shared" si="50"/>
        <v>0</v>
      </c>
      <c r="R111" s="29">
        <f t="shared" si="42"/>
        <v>0</v>
      </c>
      <c r="S111" s="53"/>
      <c r="T111" s="53"/>
      <c r="U111" s="53"/>
      <c r="V111" s="53"/>
      <c r="W111" s="53"/>
      <c r="X111" s="53"/>
      <c r="Y111" s="53"/>
      <c r="Z111" s="83"/>
      <c r="AA111" s="83"/>
      <c r="AB111" s="26">
        <f t="shared" si="45"/>
        <v>0</v>
      </c>
      <c r="AC111" s="69">
        <f t="shared" si="45"/>
        <v>0</v>
      </c>
      <c r="AD111" s="69"/>
      <c r="AE111" s="27">
        <f t="shared" si="46"/>
        <v>0</v>
      </c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29">
        <f t="shared" si="43"/>
        <v>0</v>
      </c>
      <c r="AS111" s="27">
        <f t="shared" si="43"/>
        <v>0</v>
      </c>
      <c r="AT111" s="69"/>
      <c r="AU111" s="69"/>
      <c r="AV111" s="69"/>
      <c r="AW111" s="69"/>
      <c r="AX111" s="27">
        <f t="shared" si="44"/>
        <v>0</v>
      </c>
      <c r="AY111" s="39">
        <f t="shared" si="47"/>
        <v>0</v>
      </c>
      <c r="AZ111" s="69"/>
      <c r="BA111" s="32">
        <f t="shared" si="48"/>
        <v>0</v>
      </c>
      <c r="BB111" s="95"/>
      <c r="BC111" s="95"/>
      <c r="BD111" s="95"/>
    </row>
    <row r="112" spans="1:56" ht="16.5" customHeight="1">
      <c r="A112" s="110" t="s">
        <v>56</v>
      </c>
      <c r="B112" s="53" t="s">
        <v>101</v>
      </c>
      <c r="C112" s="110" t="s">
        <v>102</v>
      </c>
      <c r="D112" s="112" t="s">
        <v>1509</v>
      </c>
      <c r="E112" s="19">
        <v>77</v>
      </c>
      <c r="F112" s="84" t="s">
        <v>204</v>
      </c>
      <c r="G112" s="89">
        <v>223</v>
      </c>
      <c r="H112" s="89">
        <v>1138</v>
      </c>
      <c r="I112" s="83">
        <v>33</v>
      </c>
      <c r="J112" s="83">
        <v>0</v>
      </c>
      <c r="K112" s="83">
        <v>0</v>
      </c>
      <c r="L112" s="83">
        <v>1</v>
      </c>
      <c r="M112" s="83">
        <v>0</v>
      </c>
      <c r="N112" s="83">
        <v>0</v>
      </c>
      <c r="O112" s="25">
        <f t="shared" si="49"/>
        <v>34</v>
      </c>
      <c r="P112" s="25">
        <f t="shared" si="50"/>
        <v>0</v>
      </c>
      <c r="Q112" s="25">
        <f t="shared" si="50"/>
        <v>0</v>
      </c>
      <c r="R112" s="29">
        <f t="shared" si="42"/>
        <v>34</v>
      </c>
      <c r="S112" s="53">
        <v>0.2</v>
      </c>
      <c r="T112" s="53">
        <v>16</v>
      </c>
      <c r="U112" s="53">
        <v>0.1</v>
      </c>
      <c r="V112" s="53">
        <v>18</v>
      </c>
      <c r="W112" s="53">
        <v>0.09</v>
      </c>
      <c r="X112" s="53">
        <v>0</v>
      </c>
      <c r="Y112" s="53">
        <v>0</v>
      </c>
      <c r="Z112" s="83"/>
      <c r="AA112" s="83"/>
      <c r="AB112" s="26">
        <f t="shared" si="45"/>
        <v>34</v>
      </c>
      <c r="AC112" s="69">
        <f t="shared" si="45"/>
        <v>0.2</v>
      </c>
      <c r="AD112" s="69">
        <v>32</v>
      </c>
      <c r="AE112" s="27">
        <f t="shared" si="46"/>
        <v>14.349775784753364</v>
      </c>
      <c r="AF112" s="83"/>
      <c r="AG112" s="83"/>
      <c r="AH112" s="83"/>
      <c r="AI112" s="83"/>
      <c r="AJ112" s="83"/>
      <c r="AK112" s="83"/>
      <c r="AL112" s="83"/>
      <c r="AM112" s="83"/>
      <c r="AN112" s="83">
        <v>6</v>
      </c>
      <c r="AO112" s="83">
        <v>1.2</v>
      </c>
      <c r="AP112" s="83"/>
      <c r="AQ112" s="83"/>
      <c r="AR112" s="29">
        <f t="shared" ref="AR112:AS115" si="51">AP112+AN112+AL112+AJ112</f>
        <v>6</v>
      </c>
      <c r="AS112" s="27">
        <f t="shared" si="51"/>
        <v>1.2</v>
      </c>
      <c r="AT112" s="69"/>
      <c r="AU112" s="69"/>
      <c r="AV112" s="69"/>
      <c r="AW112" s="69"/>
      <c r="AX112" s="27">
        <f t="shared" si="44"/>
        <v>0</v>
      </c>
      <c r="AY112" s="39">
        <f t="shared" si="47"/>
        <v>1.2</v>
      </c>
      <c r="AZ112" s="69"/>
      <c r="BA112" s="32">
        <f t="shared" si="48"/>
        <v>1.2</v>
      </c>
      <c r="BB112" s="95"/>
      <c r="BC112" s="95"/>
      <c r="BD112" s="95"/>
    </row>
    <row r="113" spans="1:56" ht="16.5" customHeight="1">
      <c r="A113" s="110" t="s">
        <v>56</v>
      </c>
      <c r="B113" s="53" t="s">
        <v>101</v>
      </c>
      <c r="C113" s="110" t="s">
        <v>102</v>
      </c>
      <c r="D113" s="112" t="s">
        <v>205</v>
      </c>
      <c r="E113" s="19">
        <v>78</v>
      </c>
      <c r="F113" s="84" t="s">
        <v>205</v>
      </c>
      <c r="G113" s="89">
        <v>182</v>
      </c>
      <c r="H113" s="89">
        <v>873</v>
      </c>
      <c r="I113" s="83">
        <v>0</v>
      </c>
      <c r="J113" s="83">
        <v>0</v>
      </c>
      <c r="K113" s="83">
        <v>0</v>
      </c>
      <c r="L113" s="83">
        <v>15</v>
      </c>
      <c r="M113" s="83">
        <v>0</v>
      </c>
      <c r="N113" s="83">
        <v>0</v>
      </c>
      <c r="O113" s="25">
        <f t="shared" si="49"/>
        <v>15</v>
      </c>
      <c r="P113" s="25">
        <f t="shared" si="50"/>
        <v>0</v>
      </c>
      <c r="Q113" s="25">
        <f t="shared" si="50"/>
        <v>0</v>
      </c>
      <c r="R113" s="29">
        <f t="shared" si="42"/>
        <v>15</v>
      </c>
      <c r="S113" s="53">
        <v>0.23</v>
      </c>
      <c r="T113" s="53">
        <v>0</v>
      </c>
      <c r="U113" s="53">
        <v>0</v>
      </c>
      <c r="V113" s="53">
        <v>15</v>
      </c>
      <c r="W113" s="53">
        <v>0.23</v>
      </c>
      <c r="X113" s="53">
        <v>0</v>
      </c>
      <c r="Y113" s="53">
        <v>0</v>
      </c>
      <c r="Z113" s="83">
        <v>225</v>
      </c>
      <c r="AA113" s="83">
        <v>55.6</v>
      </c>
      <c r="AB113" s="26">
        <f t="shared" si="45"/>
        <v>240</v>
      </c>
      <c r="AC113" s="69">
        <f t="shared" si="45"/>
        <v>55.83</v>
      </c>
      <c r="AD113" s="69">
        <v>180</v>
      </c>
      <c r="AE113" s="27">
        <f t="shared" si="46"/>
        <v>98.901098901098905</v>
      </c>
      <c r="AF113" s="83"/>
      <c r="AG113" s="83"/>
      <c r="AH113" s="83"/>
      <c r="AI113" s="83"/>
      <c r="AJ113" s="83"/>
      <c r="AK113" s="83"/>
      <c r="AL113" s="83"/>
      <c r="AM113" s="83"/>
      <c r="AN113" s="83">
        <v>6</v>
      </c>
      <c r="AO113" s="83">
        <v>0.9</v>
      </c>
      <c r="AP113" s="83">
        <v>22</v>
      </c>
      <c r="AQ113" s="83">
        <v>40.1</v>
      </c>
      <c r="AR113" s="29">
        <f t="shared" si="51"/>
        <v>28</v>
      </c>
      <c r="AS113" s="27">
        <f t="shared" si="51"/>
        <v>41</v>
      </c>
      <c r="AT113" s="69">
        <v>42.25</v>
      </c>
      <c r="AU113" s="71">
        <v>27</v>
      </c>
      <c r="AV113" s="71">
        <v>0</v>
      </c>
      <c r="AW113" s="71">
        <v>17</v>
      </c>
      <c r="AX113" s="27">
        <f t="shared" si="44"/>
        <v>86.25</v>
      </c>
      <c r="AY113" s="39">
        <f t="shared" si="47"/>
        <v>127.25</v>
      </c>
      <c r="AZ113" s="69">
        <v>26.72</v>
      </c>
      <c r="BA113" s="32">
        <f t="shared" si="48"/>
        <v>153.97</v>
      </c>
      <c r="BB113" s="95"/>
      <c r="BC113" s="95"/>
      <c r="BD113" s="95"/>
    </row>
    <row r="114" spans="1:56" ht="16.5" customHeight="1">
      <c r="A114" s="110" t="s">
        <v>56</v>
      </c>
      <c r="B114" s="53" t="s">
        <v>101</v>
      </c>
      <c r="C114" s="110" t="s">
        <v>102</v>
      </c>
      <c r="D114" s="112" t="s">
        <v>206</v>
      </c>
      <c r="E114" s="19">
        <v>79</v>
      </c>
      <c r="F114" s="84" t="s">
        <v>206</v>
      </c>
      <c r="G114" s="89">
        <v>174</v>
      </c>
      <c r="H114" s="89">
        <v>853</v>
      </c>
      <c r="I114" s="83"/>
      <c r="J114" s="83"/>
      <c r="K114" s="83"/>
      <c r="L114" s="83"/>
      <c r="M114" s="83"/>
      <c r="N114" s="83"/>
      <c r="O114" s="25">
        <f t="shared" si="49"/>
        <v>0</v>
      </c>
      <c r="P114" s="25">
        <f t="shared" si="50"/>
        <v>0</v>
      </c>
      <c r="Q114" s="25">
        <f t="shared" si="50"/>
        <v>0</v>
      </c>
      <c r="R114" s="29">
        <f t="shared" si="42"/>
        <v>0</v>
      </c>
      <c r="S114" s="53"/>
      <c r="T114" s="53"/>
      <c r="U114" s="53"/>
      <c r="V114" s="53"/>
      <c r="W114" s="53"/>
      <c r="X114" s="53"/>
      <c r="Y114" s="53"/>
      <c r="Z114" s="83"/>
      <c r="AA114" s="83"/>
      <c r="AB114" s="26">
        <f t="shared" si="45"/>
        <v>0</v>
      </c>
      <c r="AC114" s="69">
        <f t="shared" si="45"/>
        <v>0</v>
      </c>
      <c r="AD114" s="69"/>
      <c r="AE114" s="27">
        <f t="shared" si="46"/>
        <v>0</v>
      </c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29">
        <f t="shared" si="51"/>
        <v>0</v>
      </c>
      <c r="AS114" s="27">
        <f t="shared" si="51"/>
        <v>0</v>
      </c>
      <c r="AT114" s="69"/>
      <c r="AU114" s="69"/>
      <c r="AV114" s="69"/>
      <c r="AW114" s="69"/>
      <c r="AX114" s="27">
        <f t="shared" si="44"/>
        <v>0</v>
      </c>
      <c r="AY114" s="39">
        <f t="shared" si="47"/>
        <v>0</v>
      </c>
      <c r="AZ114" s="69"/>
      <c r="BA114" s="32">
        <f t="shared" si="48"/>
        <v>0</v>
      </c>
      <c r="BB114" s="95"/>
      <c r="BC114" s="95"/>
      <c r="BD114" s="95"/>
    </row>
    <row r="115" spans="1:56" ht="16.5" customHeight="1" thickBot="1">
      <c r="A115" s="110" t="s">
        <v>56</v>
      </c>
      <c r="B115" s="53" t="s">
        <v>101</v>
      </c>
      <c r="C115" s="110" t="s">
        <v>102</v>
      </c>
      <c r="D115" s="112" t="s">
        <v>207</v>
      </c>
      <c r="E115" s="19">
        <v>80</v>
      </c>
      <c r="F115" s="114" t="s">
        <v>208</v>
      </c>
      <c r="G115" s="89">
        <v>234</v>
      </c>
      <c r="H115" s="89">
        <v>1037</v>
      </c>
      <c r="I115" s="83">
        <v>0</v>
      </c>
      <c r="J115" s="83">
        <v>0</v>
      </c>
      <c r="K115" s="83">
        <v>0</v>
      </c>
      <c r="L115" s="83">
        <v>12</v>
      </c>
      <c r="M115" s="83">
        <v>0</v>
      </c>
      <c r="N115" s="83">
        <v>0</v>
      </c>
      <c r="O115" s="25">
        <f t="shared" si="49"/>
        <v>12</v>
      </c>
      <c r="P115" s="25">
        <f t="shared" si="50"/>
        <v>0</v>
      </c>
      <c r="Q115" s="25">
        <f t="shared" si="50"/>
        <v>0</v>
      </c>
      <c r="R115" s="29">
        <f t="shared" si="42"/>
        <v>12</v>
      </c>
      <c r="S115" s="53">
        <v>0.02</v>
      </c>
      <c r="T115" s="53">
        <v>10</v>
      </c>
      <c r="U115" s="53">
        <v>0.01</v>
      </c>
      <c r="V115" s="53">
        <v>2</v>
      </c>
      <c r="W115" s="53">
        <v>0.01</v>
      </c>
      <c r="X115" s="53">
        <v>0</v>
      </c>
      <c r="Y115" s="53">
        <v>0</v>
      </c>
      <c r="Z115" s="83">
        <v>0</v>
      </c>
      <c r="AA115" s="83">
        <v>0</v>
      </c>
      <c r="AB115" s="26">
        <f t="shared" si="45"/>
        <v>12</v>
      </c>
      <c r="AC115" s="69">
        <f t="shared" si="45"/>
        <v>0.02</v>
      </c>
      <c r="AD115" s="69">
        <v>12</v>
      </c>
      <c r="AE115" s="27">
        <f t="shared" si="46"/>
        <v>5.1282051282051277</v>
      </c>
      <c r="AF115" s="83"/>
      <c r="AG115" s="83"/>
      <c r="AH115" s="83"/>
      <c r="AI115" s="83"/>
      <c r="AJ115" s="83"/>
      <c r="AK115" s="83"/>
      <c r="AL115" s="83">
        <v>2</v>
      </c>
      <c r="AM115" s="83">
        <v>1.8</v>
      </c>
      <c r="AN115" s="83">
        <v>0</v>
      </c>
      <c r="AO115" s="83">
        <v>0</v>
      </c>
      <c r="AP115" s="83">
        <v>11</v>
      </c>
      <c r="AQ115" s="83">
        <v>4.5599999999999996</v>
      </c>
      <c r="AR115" s="53">
        <f t="shared" si="51"/>
        <v>13</v>
      </c>
      <c r="AS115" s="54">
        <f t="shared" si="51"/>
        <v>6.3599999999999994</v>
      </c>
      <c r="AT115" s="83"/>
      <c r="AU115" s="83"/>
      <c r="AV115" s="83"/>
      <c r="AW115" s="83"/>
      <c r="AX115" s="54">
        <f t="shared" si="44"/>
        <v>0</v>
      </c>
      <c r="AY115" s="39">
        <f t="shared" si="47"/>
        <v>6.3599999999999994</v>
      </c>
      <c r="AZ115" s="83"/>
      <c r="BA115" s="32">
        <f t="shared" si="48"/>
        <v>6.3599999999999994</v>
      </c>
      <c r="BB115" s="95"/>
      <c r="BC115" s="95"/>
      <c r="BD115" s="95"/>
    </row>
    <row r="116" spans="1:56" s="102" customFormat="1" ht="18.75" customHeight="1" thickBot="1">
      <c r="A116" s="644" t="s">
        <v>209</v>
      </c>
      <c r="B116" s="645"/>
      <c r="C116" s="646"/>
      <c r="D116" s="96"/>
      <c r="E116" s="97">
        <v>80</v>
      </c>
      <c r="F116" s="98"/>
      <c r="G116" s="99">
        <f>SUM(G36:G115)</f>
        <v>14809</v>
      </c>
      <c r="H116" s="99">
        <f t="shared" ref="H116:AD116" si="52">SUM(H36:H115)</f>
        <v>77912</v>
      </c>
      <c r="I116" s="99">
        <f t="shared" si="52"/>
        <v>2487</v>
      </c>
      <c r="J116" s="99">
        <f t="shared" si="52"/>
        <v>1211</v>
      </c>
      <c r="K116" s="99">
        <f t="shared" si="52"/>
        <v>1086</v>
      </c>
      <c r="L116" s="99">
        <f t="shared" si="52"/>
        <v>686</v>
      </c>
      <c r="M116" s="99">
        <f t="shared" si="52"/>
        <v>167</v>
      </c>
      <c r="N116" s="99">
        <f t="shared" si="52"/>
        <v>187</v>
      </c>
      <c r="O116" s="99">
        <f t="shared" si="52"/>
        <v>3173</v>
      </c>
      <c r="P116" s="99">
        <f t="shared" si="52"/>
        <v>1378</v>
      </c>
      <c r="Q116" s="99">
        <f t="shared" si="52"/>
        <v>1273</v>
      </c>
      <c r="R116" s="99">
        <f t="shared" si="52"/>
        <v>5824</v>
      </c>
      <c r="S116" s="100">
        <f t="shared" si="52"/>
        <v>70.370000000000033</v>
      </c>
      <c r="T116" s="99">
        <f t="shared" si="52"/>
        <v>883</v>
      </c>
      <c r="U116" s="100">
        <f t="shared" si="52"/>
        <v>13.292999999999999</v>
      </c>
      <c r="V116" s="99">
        <f t="shared" si="52"/>
        <v>828</v>
      </c>
      <c r="W116" s="100">
        <f t="shared" si="52"/>
        <v>7.9882000000000009</v>
      </c>
      <c r="X116" s="99">
        <f t="shared" si="52"/>
        <v>0</v>
      </c>
      <c r="Y116" s="99">
        <f t="shared" si="52"/>
        <v>0</v>
      </c>
      <c r="Z116" s="99">
        <f t="shared" si="52"/>
        <v>8736</v>
      </c>
      <c r="AA116" s="100">
        <f t="shared" si="52"/>
        <v>1246.4399999999996</v>
      </c>
      <c r="AB116" s="99">
        <f t="shared" si="52"/>
        <v>14560</v>
      </c>
      <c r="AC116" s="100">
        <f t="shared" si="52"/>
        <v>1316.8099999999995</v>
      </c>
      <c r="AD116" s="99">
        <f t="shared" si="52"/>
        <v>6867</v>
      </c>
      <c r="AE116" s="63">
        <f t="shared" si="39"/>
        <v>46.370450401782698</v>
      </c>
      <c r="AF116" s="99">
        <v>7</v>
      </c>
      <c r="AG116" s="99">
        <f t="shared" ref="AG116:BD116" si="53">SUM(AG36:AG115)</f>
        <v>832</v>
      </c>
      <c r="AH116" s="99">
        <f t="shared" si="53"/>
        <v>832</v>
      </c>
      <c r="AI116" s="99">
        <f t="shared" si="53"/>
        <v>405</v>
      </c>
      <c r="AJ116" s="99">
        <f t="shared" si="53"/>
        <v>0</v>
      </c>
      <c r="AK116" s="100">
        <f t="shared" si="53"/>
        <v>0</v>
      </c>
      <c r="AL116" s="99">
        <f t="shared" si="53"/>
        <v>2</v>
      </c>
      <c r="AM116" s="100">
        <f t="shared" si="53"/>
        <v>1.8</v>
      </c>
      <c r="AN116" s="99">
        <f t="shared" si="53"/>
        <v>39</v>
      </c>
      <c r="AO116" s="100">
        <f t="shared" si="53"/>
        <v>5.45</v>
      </c>
      <c r="AP116" s="99">
        <f t="shared" si="53"/>
        <v>779</v>
      </c>
      <c r="AQ116" s="100">
        <f t="shared" si="53"/>
        <v>1104.0099999999998</v>
      </c>
      <c r="AR116" s="99">
        <f t="shared" si="53"/>
        <v>820</v>
      </c>
      <c r="AS116" s="100">
        <f t="shared" si="53"/>
        <v>1111.26</v>
      </c>
      <c r="AT116" s="100">
        <f t="shared" si="53"/>
        <v>651.82000000000005</v>
      </c>
      <c r="AU116" s="100">
        <f t="shared" si="53"/>
        <v>65.27</v>
      </c>
      <c r="AV116" s="100">
        <f t="shared" si="53"/>
        <v>10.83</v>
      </c>
      <c r="AW116" s="100">
        <f t="shared" si="53"/>
        <v>378.58000000000004</v>
      </c>
      <c r="AX116" s="100">
        <f t="shared" si="53"/>
        <v>1106.5</v>
      </c>
      <c r="AY116" s="100">
        <f t="shared" si="53"/>
        <v>2217.7599999999998</v>
      </c>
      <c r="AZ116" s="100">
        <f t="shared" si="53"/>
        <v>303.46000000000004</v>
      </c>
      <c r="BA116" s="100">
        <f t="shared" si="53"/>
        <v>2521.2199999999993</v>
      </c>
      <c r="BB116" s="99">
        <f t="shared" si="53"/>
        <v>1</v>
      </c>
      <c r="BC116" s="100">
        <f t="shared" si="53"/>
        <v>0.9</v>
      </c>
      <c r="BD116" s="100">
        <f t="shared" si="53"/>
        <v>0</v>
      </c>
    </row>
    <row r="117" spans="1:56" s="102" customFormat="1" ht="30.75" customHeight="1" thickBot="1">
      <c r="A117" s="647" t="s">
        <v>210</v>
      </c>
      <c r="B117" s="648"/>
      <c r="C117" s="648"/>
      <c r="D117" s="115"/>
      <c r="E117" s="116">
        <f>E116+E35+E15</f>
        <v>106</v>
      </c>
      <c r="F117" s="117"/>
      <c r="G117" s="116">
        <f t="shared" ref="G117:AD117" si="54">G116+G35+G15</f>
        <v>19809</v>
      </c>
      <c r="H117" s="116">
        <f t="shared" si="54"/>
        <v>102500</v>
      </c>
      <c r="I117" s="118">
        <f t="shared" si="54"/>
        <v>5270</v>
      </c>
      <c r="J117" s="118">
        <f t="shared" si="54"/>
        <v>1742</v>
      </c>
      <c r="K117" s="118">
        <f t="shared" si="54"/>
        <v>2365</v>
      </c>
      <c r="L117" s="118">
        <f t="shared" si="54"/>
        <v>753</v>
      </c>
      <c r="M117" s="118">
        <f t="shared" si="54"/>
        <v>194</v>
      </c>
      <c r="N117" s="118">
        <f t="shared" si="54"/>
        <v>222</v>
      </c>
      <c r="O117" s="118">
        <f t="shared" si="54"/>
        <v>6023</v>
      </c>
      <c r="P117" s="118">
        <f t="shared" si="54"/>
        <v>1936</v>
      </c>
      <c r="Q117" s="118">
        <f t="shared" si="54"/>
        <v>2587</v>
      </c>
      <c r="R117" s="118">
        <f t="shared" si="54"/>
        <v>10546</v>
      </c>
      <c r="S117" s="119">
        <f t="shared" si="54"/>
        <v>108.21000000000004</v>
      </c>
      <c r="T117" s="118">
        <f t="shared" si="54"/>
        <v>1045</v>
      </c>
      <c r="U117" s="119">
        <f t="shared" si="54"/>
        <v>14.863</v>
      </c>
      <c r="V117" s="118">
        <f t="shared" si="54"/>
        <v>1709</v>
      </c>
      <c r="W117" s="119">
        <f t="shared" si="54"/>
        <v>21.1782</v>
      </c>
      <c r="X117" s="118">
        <f t="shared" si="54"/>
        <v>6</v>
      </c>
      <c r="Y117" s="118">
        <f t="shared" si="54"/>
        <v>83</v>
      </c>
      <c r="Z117" s="118">
        <f t="shared" si="54"/>
        <v>12230</v>
      </c>
      <c r="AA117" s="119">
        <f t="shared" si="54"/>
        <v>2047.3399999999995</v>
      </c>
      <c r="AB117" s="118">
        <f t="shared" si="54"/>
        <v>22776</v>
      </c>
      <c r="AC117" s="119">
        <f t="shared" si="54"/>
        <v>2155.5499999999997</v>
      </c>
      <c r="AD117" s="118">
        <f t="shared" si="54"/>
        <v>9295</v>
      </c>
      <c r="AE117" s="120">
        <f>AD117/G117*100</f>
        <v>46.923115755464693</v>
      </c>
      <c r="AF117" s="118">
        <f t="shared" ref="AF117:BD117" si="55">AF116+AF35+AF15</f>
        <v>9</v>
      </c>
      <c r="AG117" s="118">
        <f t="shared" si="55"/>
        <v>954</v>
      </c>
      <c r="AH117" s="118">
        <f t="shared" si="55"/>
        <v>832</v>
      </c>
      <c r="AI117" s="118">
        <f t="shared" si="55"/>
        <v>405</v>
      </c>
      <c r="AJ117" s="118">
        <f t="shared" si="55"/>
        <v>0</v>
      </c>
      <c r="AK117" s="119">
        <f t="shared" si="55"/>
        <v>0</v>
      </c>
      <c r="AL117" s="118">
        <f t="shared" si="55"/>
        <v>2</v>
      </c>
      <c r="AM117" s="119">
        <f t="shared" si="55"/>
        <v>1.8</v>
      </c>
      <c r="AN117" s="118">
        <f t="shared" si="55"/>
        <v>55</v>
      </c>
      <c r="AO117" s="119">
        <f t="shared" si="55"/>
        <v>7.44</v>
      </c>
      <c r="AP117" s="118">
        <f t="shared" si="55"/>
        <v>1023</v>
      </c>
      <c r="AQ117" s="119">
        <f t="shared" si="55"/>
        <v>1131.5799999999997</v>
      </c>
      <c r="AR117" s="118">
        <f t="shared" si="55"/>
        <v>1080</v>
      </c>
      <c r="AS117" s="119">
        <f t="shared" si="55"/>
        <v>1140.82</v>
      </c>
      <c r="AT117" s="119">
        <f t="shared" si="55"/>
        <v>669.2</v>
      </c>
      <c r="AU117" s="119">
        <f t="shared" si="55"/>
        <v>110.63999999999999</v>
      </c>
      <c r="AV117" s="119">
        <f t="shared" si="55"/>
        <v>12.93</v>
      </c>
      <c r="AW117" s="119">
        <f t="shared" si="55"/>
        <v>511.85000000000008</v>
      </c>
      <c r="AX117" s="119">
        <f t="shared" si="55"/>
        <v>1304.6199999999999</v>
      </c>
      <c r="AY117" s="119">
        <f t="shared" si="55"/>
        <v>2445.4399999999996</v>
      </c>
      <c r="AZ117" s="119">
        <f t="shared" si="55"/>
        <v>350.78000000000003</v>
      </c>
      <c r="BA117" s="121">
        <f t="shared" si="55"/>
        <v>2796.2199999999993</v>
      </c>
      <c r="BB117" s="118">
        <f t="shared" si="55"/>
        <v>3</v>
      </c>
      <c r="BC117" s="119">
        <f t="shared" si="55"/>
        <v>1.1600000000000001</v>
      </c>
      <c r="BD117" s="119">
        <f t="shared" si="55"/>
        <v>0</v>
      </c>
    </row>
    <row r="118" spans="1:56" s="128" customFormat="1" ht="28.5" customHeight="1" thickBot="1">
      <c r="A118" s="699" t="s">
        <v>211</v>
      </c>
      <c r="B118" s="699"/>
      <c r="C118" s="699"/>
      <c r="D118" s="122"/>
      <c r="E118" s="123"/>
      <c r="F118" s="124"/>
      <c r="G118" s="123"/>
      <c r="H118" s="123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6"/>
      <c r="AD118" s="125"/>
      <c r="AE118" s="127"/>
      <c r="AF118" s="125"/>
      <c r="AG118" s="125"/>
      <c r="AH118" s="125"/>
      <c r="AI118" s="125"/>
      <c r="AJ118" s="125"/>
      <c r="AK118" s="126"/>
      <c r="AL118" s="125"/>
      <c r="AM118" s="126"/>
      <c r="AN118" s="125"/>
      <c r="AO118" s="126"/>
      <c r="AP118" s="125"/>
      <c r="AQ118" s="126"/>
      <c r="AR118" s="125"/>
      <c r="AS118" s="126"/>
      <c r="AT118" s="126"/>
      <c r="AU118" s="126"/>
      <c r="AV118" s="126"/>
      <c r="AW118" s="126"/>
      <c r="AX118" s="126"/>
      <c r="AY118" s="126"/>
      <c r="AZ118" s="126"/>
      <c r="BA118" s="126"/>
    </row>
    <row r="119" spans="1:56" s="6" customFormat="1" ht="67.5" customHeight="1" thickBot="1">
      <c r="A119" s="649" t="s">
        <v>1</v>
      </c>
      <c r="B119" s="649" t="s">
        <v>2</v>
      </c>
      <c r="C119" s="649" t="s">
        <v>3</v>
      </c>
      <c r="D119" s="649" t="s">
        <v>4</v>
      </c>
      <c r="E119" s="649" t="s">
        <v>5</v>
      </c>
      <c r="F119" s="649" t="s">
        <v>6</v>
      </c>
      <c r="G119" s="649" t="s">
        <v>7</v>
      </c>
      <c r="H119" s="649" t="s">
        <v>8</v>
      </c>
      <c r="I119" s="682" t="s">
        <v>9</v>
      </c>
      <c r="J119" s="683"/>
      <c r="K119" s="684"/>
      <c r="L119" s="682" t="s">
        <v>10</v>
      </c>
      <c r="M119" s="683"/>
      <c r="N119" s="684"/>
      <c r="O119" s="682" t="s">
        <v>11</v>
      </c>
      <c r="P119" s="683"/>
      <c r="Q119" s="683"/>
      <c r="R119" s="684"/>
      <c r="S119" s="3" t="s">
        <v>12</v>
      </c>
      <c r="T119" s="651" t="s">
        <v>13</v>
      </c>
      <c r="U119" s="652"/>
      <c r="V119" s="652"/>
      <c r="W119" s="653"/>
      <c r="X119" s="656" t="s">
        <v>14</v>
      </c>
      <c r="Y119" s="656" t="s">
        <v>15</v>
      </c>
      <c r="Z119" s="658" t="s">
        <v>16</v>
      </c>
      <c r="AA119" s="4" t="s">
        <v>17</v>
      </c>
      <c r="AB119" s="658" t="s">
        <v>18</v>
      </c>
      <c r="AC119" s="658" t="s">
        <v>19</v>
      </c>
      <c r="AD119" s="658" t="s">
        <v>20</v>
      </c>
      <c r="AE119" s="658" t="s">
        <v>21</v>
      </c>
      <c r="AF119" s="660" t="s">
        <v>22</v>
      </c>
      <c r="AG119" s="678" t="s">
        <v>23</v>
      </c>
      <c r="AH119" s="680" t="s">
        <v>24</v>
      </c>
      <c r="AI119" s="658" t="s">
        <v>25</v>
      </c>
      <c r="AJ119" s="640" t="s">
        <v>26</v>
      </c>
      <c r="AK119" s="641"/>
      <c r="AL119" s="642" t="s">
        <v>27</v>
      </c>
      <c r="AM119" s="643"/>
      <c r="AN119" s="642" t="s">
        <v>28</v>
      </c>
      <c r="AO119" s="643"/>
      <c r="AP119" s="640" t="s">
        <v>29</v>
      </c>
      <c r="AQ119" s="641"/>
      <c r="AR119" s="642" t="s">
        <v>30</v>
      </c>
      <c r="AS119" s="643"/>
      <c r="AT119" s="666" t="s">
        <v>31</v>
      </c>
      <c r="AU119" s="667"/>
      <c r="AV119" s="667"/>
      <c r="AW119" s="667"/>
      <c r="AX119" s="668"/>
      <c r="AY119" s="5" t="s">
        <v>32</v>
      </c>
      <c r="AZ119" s="556" t="s">
        <v>33</v>
      </c>
      <c r="BA119" s="556" t="s">
        <v>34</v>
      </c>
      <c r="BB119" s="654" t="s">
        <v>35</v>
      </c>
      <c r="BC119" s="655"/>
      <c r="BD119" s="554" t="s">
        <v>36</v>
      </c>
    </row>
    <row r="120" spans="1:56" s="6" customFormat="1" ht="36.75" customHeight="1" thickBot="1">
      <c r="A120" s="650"/>
      <c r="B120" s="650"/>
      <c r="C120" s="650"/>
      <c r="D120" s="650"/>
      <c r="E120" s="650"/>
      <c r="F120" s="650"/>
      <c r="G120" s="650"/>
      <c r="H120" s="650"/>
      <c r="I120" s="7" t="s">
        <v>37</v>
      </c>
      <c r="J120" s="8" t="s">
        <v>38</v>
      </c>
      <c r="K120" s="9" t="s">
        <v>39</v>
      </c>
      <c r="L120" s="7" t="s">
        <v>1404</v>
      </c>
      <c r="M120" s="8" t="s">
        <v>38</v>
      </c>
      <c r="N120" s="9" t="s">
        <v>39</v>
      </c>
      <c r="O120" s="7" t="s">
        <v>1405</v>
      </c>
      <c r="P120" s="8" t="s">
        <v>40</v>
      </c>
      <c r="Q120" s="8" t="s">
        <v>41</v>
      </c>
      <c r="R120" s="9" t="s">
        <v>42</v>
      </c>
      <c r="S120" s="10" t="s">
        <v>43</v>
      </c>
      <c r="T120" s="555" t="s">
        <v>44</v>
      </c>
      <c r="U120" s="555" t="s">
        <v>45</v>
      </c>
      <c r="V120" s="555" t="s">
        <v>46</v>
      </c>
      <c r="W120" s="555" t="s">
        <v>47</v>
      </c>
      <c r="X120" s="657"/>
      <c r="Y120" s="657"/>
      <c r="Z120" s="659"/>
      <c r="AA120" s="11" t="s">
        <v>43</v>
      </c>
      <c r="AB120" s="659"/>
      <c r="AC120" s="659"/>
      <c r="AD120" s="659"/>
      <c r="AE120" s="659"/>
      <c r="AF120" s="661"/>
      <c r="AG120" s="679"/>
      <c r="AH120" s="681"/>
      <c r="AI120" s="659"/>
      <c r="AJ120" s="12" t="s">
        <v>48</v>
      </c>
      <c r="AK120" s="550" t="s">
        <v>49</v>
      </c>
      <c r="AL120" s="12" t="s">
        <v>48</v>
      </c>
      <c r="AM120" s="550" t="s">
        <v>49</v>
      </c>
      <c r="AN120" s="12" t="s">
        <v>48</v>
      </c>
      <c r="AO120" s="550" t="s">
        <v>49</v>
      </c>
      <c r="AP120" s="12" t="s">
        <v>48</v>
      </c>
      <c r="AQ120" s="13" t="s">
        <v>49</v>
      </c>
      <c r="AR120" s="12" t="s">
        <v>48</v>
      </c>
      <c r="AS120" s="550" t="s">
        <v>49</v>
      </c>
      <c r="AT120" s="551" t="s">
        <v>50</v>
      </c>
      <c r="AU120" s="552" t="s">
        <v>51</v>
      </c>
      <c r="AV120" s="552" t="s">
        <v>52</v>
      </c>
      <c r="AW120" s="552" t="s">
        <v>53</v>
      </c>
      <c r="AX120" s="553" t="s">
        <v>54</v>
      </c>
      <c r="AY120" s="14" t="s">
        <v>43</v>
      </c>
      <c r="AZ120" s="14" t="s">
        <v>43</v>
      </c>
      <c r="BA120" s="14" t="s">
        <v>43</v>
      </c>
      <c r="BB120" s="15" t="s">
        <v>48</v>
      </c>
      <c r="BC120" s="16" t="s">
        <v>55</v>
      </c>
      <c r="BD120" s="17" t="s">
        <v>43</v>
      </c>
    </row>
    <row r="121" spans="1:56" s="33" customFormat="1" ht="16.5" customHeight="1">
      <c r="A121" s="44" t="s">
        <v>212</v>
      </c>
      <c r="B121" s="45" t="s">
        <v>213</v>
      </c>
      <c r="C121" s="44" t="s">
        <v>214</v>
      </c>
      <c r="D121" s="41" t="s">
        <v>215</v>
      </c>
      <c r="E121" s="35">
        <v>1</v>
      </c>
      <c r="F121" s="36" t="s">
        <v>216</v>
      </c>
      <c r="G121" s="35">
        <v>155</v>
      </c>
      <c r="H121" s="35">
        <v>738</v>
      </c>
      <c r="I121" s="24"/>
      <c r="J121" s="24"/>
      <c r="K121" s="24"/>
      <c r="L121" s="24"/>
      <c r="M121" s="24"/>
      <c r="N121" s="24"/>
      <c r="O121" s="29">
        <f>I121+L121</f>
        <v>0</v>
      </c>
      <c r="P121" s="29">
        <f>M121+J121</f>
        <v>0</v>
      </c>
      <c r="Q121" s="29">
        <f>N121+K121</f>
        <v>0</v>
      </c>
      <c r="R121" s="29">
        <f>SUM(O121:Q121)</f>
        <v>0</v>
      </c>
      <c r="S121" s="25"/>
      <c r="T121" s="25"/>
      <c r="U121" s="25"/>
      <c r="V121" s="25"/>
      <c r="W121" s="25"/>
      <c r="X121" s="25"/>
      <c r="Y121" s="25"/>
      <c r="Z121" s="24">
        <v>15</v>
      </c>
      <c r="AA121" s="24">
        <v>1.7</v>
      </c>
      <c r="AB121" s="26">
        <f t="shared" ref="AB121:AC184" si="56">Z121+R121</f>
        <v>15</v>
      </c>
      <c r="AC121" s="69">
        <f t="shared" si="56"/>
        <v>1.7</v>
      </c>
      <c r="AD121" s="24">
        <v>15</v>
      </c>
      <c r="AE121" s="27">
        <f t="shared" ref="AE121:AE165" si="57">AD121/G121*100</f>
        <v>9.67741935483871</v>
      </c>
      <c r="AF121" s="28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>
        <v>5</v>
      </c>
      <c r="AQ121" s="187">
        <v>8</v>
      </c>
      <c r="AR121" s="48">
        <f t="shared" ref="AR121:AS160" si="58">AP121+AN121+AL121+AJ121</f>
        <v>5</v>
      </c>
      <c r="AS121" s="129">
        <f t="shared" si="58"/>
        <v>8</v>
      </c>
      <c r="AT121" s="187">
        <v>8</v>
      </c>
      <c r="AU121" s="187">
        <v>6</v>
      </c>
      <c r="AV121" s="187">
        <v>0</v>
      </c>
      <c r="AW121" s="187">
        <v>0</v>
      </c>
      <c r="AX121" s="129">
        <f t="shared" ref="AX121:AX170" si="59">SUM(AT121+AU121+AV121+AW121)</f>
        <v>14</v>
      </c>
      <c r="AY121" s="39">
        <f t="shared" ref="AY121:AY184" si="60">AX121+AS121</f>
        <v>22</v>
      </c>
      <c r="AZ121" s="31">
        <v>12.5</v>
      </c>
      <c r="BA121" s="32">
        <f t="shared" ref="BA121:BA184" si="61">AZ121+AY121</f>
        <v>34.5</v>
      </c>
      <c r="BB121" s="31"/>
      <c r="BC121" s="31"/>
      <c r="BD121" s="31"/>
    </row>
    <row r="122" spans="1:56" s="33" customFormat="1" ht="16.5" customHeight="1">
      <c r="A122" s="44" t="s">
        <v>212</v>
      </c>
      <c r="B122" s="45" t="s">
        <v>213</v>
      </c>
      <c r="C122" s="44" t="s">
        <v>214</v>
      </c>
      <c r="D122" s="41" t="s">
        <v>215</v>
      </c>
      <c r="E122" s="35">
        <v>2</v>
      </c>
      <c r="F122" s="36" t="s">
        <v>217</v>
      </c>
      <c r="G122" s="35">
        <v>211</v>
      </c>
      <c r="H122" s="35">
        <v>1001</v>
      </c>
      <c r="I122" s="42">
        <v>9</v>
      </c>
      <c r="J122" s="42">
        <v>0</v>
      </c>
      <c r="K122" s="42">
        <v>0</v>
      </c>
      <c r="L122" s="42">
        <v>1</v>
      </c>
      <c r="M122" s="42">
        <v>1</v>
      </c>
      <c r="N122" s="42">
        <v>0</v>
      </c>
      <c r="O122" s="29">
        <f t="shared" ref="O122:O185" si="62">I122+L122</f>
        <v>10</v>
      </c>
      <c r="P122" s="29">
        <f t="shared" ref="P122:Q182" si="63">M122+J122</f>
        <v>1</v>
      </c>
      <c r="Q122" s="29">
        <f t="shared" si="63"/>
        <v>0</v>
      </c>
      <c r="R122" s="29">
        <f t="shared" ref="R122:R185" si="64">SUM(O122:Q122)</f>
        <v>11</v>
      </c>
      <c r="S122" s="29">
        <v>0.01</v>
      </c>
      <c r="T122" s="29"/>
      <c r="U122" s="29"/>
      <c r="V122" s="29"/>
      <c r="W122" s="29"/>
      <c r="X122" s="29"/>
      <c r="Y122" s="29"/>
      <c r="Z122" s="42">
        <v>136</v>
      </c>
      <c r="AA122" s="42">
        <v>11.5</v>
      </c>
      <c r="AB122" s="26">
        <f t="shared" si="56"/>
        <v>147</v>
      </c>
      <c r="AC122" s="69">
        <f t="shared" si="56"/>
        <v>11.51</v>
      </c>
      <c r="AD122" s="42">
        <v>138</v>
      </c>
      <c r="AE122" s="27">
        <f t="shared" si="57"/>
        <v>65.402843601895739</v>
      </c>
      <c r="AF122" s="43"/>
      <c r="AG122" s="42">
        <v>9</v>
      </c>
      <c r="AH122" s="42"/>
      <c r="AI122" s="42"/>
      <c r="AJ122" s="42"/>
      <c r="AK122" s="42"/>
      <c r="AL122" s="42"/>
      <c r="AM122" s="42"/>
      <c r="AN122" s="42"/>
      <c r="AO122" s="42"/>
      <c r="AP122" s="42">
        <v>6</v>
      </c>
      <c r="AQ122" s="42">
        <v>9.5</v>
      </c>
      <c r="AR122" s="48">
        <f t="shared" si="58"/>
        <v>6</v>
      </c>
      <c r="AS122" s="129">
        <f t="shared" si="58"/>
        <v>9.5</v>
      </c>
      <c r="AT122" s="42">
        <v>13.5</v>
      </c>
      <c r="AU122" s="42">
        <v>1.8</v>
      </c>
      <c r="AV122" s="130">
        <v>0</v>
      </c>
      <c r="AW122" s="130">
        <v>0</v>
      </c>
      <c r="AX122" s="129">
        <f t="shared" si="59"/>
        <v>15.3</v>
      </c>
      <c r="AY122" s="39">
        <f t="shared" si="60"/>
        <v>24.8</v>
      </c>
      <c r="AZ122" s="40">
        <v>7.6</v>
      </c>
      <c r="BA122" s="32">
        <f t="shared" si="61"/>
        <v>32.4</v>
      </c>
      <c r="BB122" s="40"/>
      <c r="BC122" s="40"/>
      <c r="BD122" s="40"/>
    </row>
    <row r="123" spans="1:56" s="33" customFormat="1" ht="16.5" customHeight="1">
      <c r="A123" s="44" t="s">
        <v>212</v>
      </c>
      <c r="B123" s="45" t="s">
        <v>213</v>
      </c>
      <c r="C123" s="44" t="s">
        <v>214</v>
      </c>
      <c r="D123" s="41" t="s">
        <v>215</v>
      </c>
      <c r="E123" s="35">
        <v>3</v>
      </c>
      <c r="F123" s="36" t="s">
        <v>218</v>
      </c>
      <c r="G123" s="35">
        <v>169</v>
      </c>
      <c r="H123" s="35">
        <v>743</v>
      </c>
      <c r="I123" s="42">
        <v>0</v>
      </c>
      <c r="J123" s="42">
        <v>0</v>
      </c>
      <c r="K123" s="42">
        <v>0</v>
      </c>
      <c r="L123" s="42">
        <v>2</v>
      </c>
      <c r="M123" s="42">
        <v>0</v>
      </c>
      <c r="N123" s="42">
        <v>0</v>
      </c>
      <c r="O123" s="29">
        <f t="shared" si="62"/>
        <v>2</v>
      </c>
      <c r="P123" s="29">
        <f t="shared" si="63"/>
        <v>0</v>
      </c>
      <c r="Q123" s="29">
        <f t="shared" si="63"/>
        <v>0</v>
      </c>
      <c r="R123" s="29">
        <f t="shared" si="64"/>
        <v>2</v>
      </c>
      <c r="S123" s="29"/>
      <c r="T123" s="29"/>
      <c r="U123" s="29"/>
      <c r="V123" s="29"/>
      <c r="W123" s="29"/>
      <c r="X123" s="29"/>
      <c r="Y123" s="29"/>
      <c r="Z123" s="42">
        <v>85</v>
      </c>
      <c r="AA123" s="130">
        <v>16</v>
      </c>
      <c r="AB123" s="26">
        <f t="shared" si="56"/>
        <v>87</v>
      </c>
      <c r="AC123" s="69">
        <f t="shared" si="56"/>
        <v>16</v>
      </c>
      <c r="AD123" s="42">
        <v>74</v>
      </c>
      <c r="AE123" s="27">
        <f t="shared" si="57"/>
        <v>43.786982248520715</v>
      </c>
      <c r="AF123" s="43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>
        <v>5</v>
      </c>
      <c r="AQ123" s="42">
        <v>12.5</v>
      </c>
      <c r="AR123" s="48">
        <f t="shared" si="58"/>
        <v>5</v>
      </c>
      <c r="AS123" s="129">
        <f t="shared" si="58"/>
        <v>12.5</v>
      </c>
      <c r="AT123" s="42">
        <v>12.5</v>
      </c>
      <c r="AU123" s="42">
        <v>3.5</v>
      </c>
      <c r="AV123" s="130">
        <v>0</v>
      </c>
      <c r="AW123" s="130">
        <v>0</v>
      </c>
      <c r="AX123" s="129">
        <f t="shared" si="59"/>
        <v>16</v>
      </c>
      <c r="AY123" s="39">
        <f t="shared" si="60"/>
        <v>28.5</v>
      </c>
      <c r="AZ123" s="40">
        <v>6.5</v>
      </c>
      <c r="BA123" s="32">
        <f t="shared" si="61"/>
        <v>35</v>
      </c>
      <c r="BB123" s="40"/>
      <c r="BC123" s="40"/>
      <c r="BD123" s="40"/>
    </row>
    <row r="124" spans="1:56" s="33" customFormat="1" ht="16.5" customHeight="1">
      <c r="A124" s="44" t="s">
        <v>212</v>
      </c>
      <c r="B124" s="45" t="s">
        <v>213</v>
      </c>
      <c r="C124" s="44" t="s">
        <v>214</v>
      </c>
      <c r="D124" s="41" t="s">
        <v>215</v>
      </c>
      <c r="E124" s="35">
        <v>4</v>
      </c>
      <c r="F124" s="36" t="s">
        <v>219</v>
      </c>
      <c r="G124" s="35">
        <v>131</v>
      </c>
      <c r="H124" s="35">
        <v>720</v>
      </c>
      <c r="I124" s="42">
        <v>5</v>
      </c>
      <c r="J124" s="42">
        <v>0</v>
      </c>
      <c r="K124" s="42">
        <v>0</v>
      </c>
      <c r="L124" s="42">
        <v>1</v>
      </c>
      <c r="M124" s="42">
        <v>0</v>
      </c>
      <c r="N124" s="42">
        <v>0</v>
      </c>
      <c r="O124" s="29">
        <f t="shared" si="62"/>
        <v>6</v>
      </c>
      <c r="P124" s="29">
        <f t="shared" si="63"/>
        <v>0</v>
      </c>
      <c r="Q124" s="29">
        <f t="shared" si="63"/>
        <v>0</v>
      </c>
      <c r="R124" s="29">
        <f t="shared" si="64"/>
        <v>6</v>
      </c>
      <c r="S124" s="29">
        <v>0.02</v>
      </c>
      <c r="T124" s="29"/>
      <c r="U124" s="29"/>
      <c r="V124" s="29"/>
      <c r="W124" s="29"/>
      <c r="X124" s="29"/>
      <c r="Y124" s="29"/>
      <c r="Z124" s="42">
        <v>167</v>
      </c>
      <c r="AA124" s="130">
        <v>36</v>
      </c>
      <c r="AB124" s="26">
        <f t="shared" si="56"/>
        <v>173</v>
      </c>
      <c r="AC124" s="69">
        <f t="shared" si="56"/>
        <v>36.020000000000003</v>
      </c>
      <c r="AD124" s="42">
        <v>131</v>
      </c>
      <c r="AE124" s="27">
        <f t="shared" si="57"/>
        <v>100</v>
      </c>
      <c r="AF124" s="43">
        <v>1</v>
      </c>
      <c r="AG124" s="42"/>
      <c r="AH124" s="42"/>
      <c r="AI124" s="42"/>
      <c r="AJ124" s="42"/>
      <c r="AK124" s="42"/>
      <c r="AL124" s="42"/>
      <c r="AM124" s="42"/>
      <c r="AN124" s="42"/>
      <c r="AO124" s="42"/>
      <c r="AP124" s="42">
        <v>42</v>
      </c>
      <c r="AQ124" s="130">
        <v>65</v>
      </c>
      <c r="AR124" s="48">
        <f t="shared" si="58"/>
        <v>42</v>
      </c>
      <c r="AS124" s="129">
        <f t="shared" si="58"/>
        <v>65</v>
      </c>
      <c r="AT124" s="130">
        <v>24</v>
      </c>
      <c r="AU124" s="130">
        <v>5</v>
      </c>
      <c r="AV124" s="130">
        <v>0</v>
      </c>
      <c r="AW124" s="130">
        <v>0</v>
      </c>
      <c r="AX124" s="129">
        <f t="shared" si="59"/>
        <v>29</v>
      </c>
      <c r="AY124" s="39">
        <f t="shared" si="60"/>
        <v>94</v>
      </c>
      <c r="AZ124" s="191">
        <v>35</v>
      </c>
      <c r="BA124" s="32">
        <f t="shared" si="61"/>
        <v>129</v>
      </c>
      <c r="BB124" s="40"/>
      <c r="BC124" s="40"/>
      <c r="BD124" s="40"/>
    </row>
    <row r="125" spans="1:56" s="33" customFormat="1" ht="16.5" customHeight="1">
      <c r="A125" s="44" t="s">
        <v>212</v>
      </c>
      <c r="B125" s="45" t="s">
        <v>213</v>
      </c>
      <c r="C125" s="44" t="s">
        <v>214</v>
      </c>
      <c r="D125" s="41" t="s">
        <v>215</v>
      </c>
      <c r="E125" s="35">
        <v>5</v>
      </c>
      <c r="F125" s="36" t="s">
        <v>220</v>
      </c>
      <c r="G125" s="35">
        <v>239</v>
      </c>
      <c r="H125" s="35">
        <v>1073</v>
      </c>
      <c r="I125" s="42">
        <v>11</v>
      </c>
      <c r="J125" s="42">
        <v>0</v>
      </c>
      <c r="K125" s="42">
        <v>0</v>
      </c>
      <c r="L125" s="42">
        <v>4</v>
      </c>
      <c r="M125" s="42">
        <v>0</v>
      </c>
      <c r="N125" s="42">
        <v>0</v>
      </c>
      <c r="O125" s="29">
        <f t="shared" si="62"/>
        <v>15</v>
      </c>
      <c r="P125" s="29">
        <f t="shared" si="63"/>
        <v>0</v>
      </c>
      <c r="Q125" s="29">
        <f t="shared" si="63"/>
        <v>0</v>
      </c>
      <c r="R125" s="29">
        <f t="shared" si="64"/>
        <v>15</v>
      </c>
      <c r="S125" s="29">
        <v>0.15</v>
      </c>
      <c r="T125" s="29"/>
      <c r="U125" s="29"/>
      <c r="V125" s="29"/>
      <c r="W125" s="29"/>
      <c r="X125" s="29"/>
      <c r="Y125" s="29"/>
      <c r="Z125" s="42">
        <v>47</v>
      </c>
      <c r="AA125" s="42">
        <v>9.5</v>
      </c>
      <c r="AB125" s="26">
        <f t="shared" si="56"/>
        <v>62</v>
      </c>
      <c r="AC125" s="69">
        <f t="shared" si="56"/>
        <v>9.65</v>
      </c>
      <c r="AD125" s="42">
        <v>50</v>
      </c>
      <c r="AE125" s="27">
        <f t="shared" si="57"/>
        <v>20.920502092050206</v>
      </c>
      <c r="AF125" s="43"/>
      <c r="AG125" s="42">
        <v>8</v>
      </c>
      <c r="AH125" s="42">
        <v>8</v>
      </c>
      <c r="AI125" s="42"/>
      <c r="AJ125" s="42"/>
      <c r="AK125" s="42"/>
      <c r="AL125" s="42"/>
      <c r="AM125" s="42"/>
      <c r="AN125" s="42"/>
      <c r="AO125" s="42"/>
      <c r="AP125" s="42">
        <v>2</v>
      </c>
      <c r="AQ125" s="130">
        <v>3</v>
      </c>
      <c r="AR125" s="48">
        <f t="shared" si="58"/>
        <v>2</v>
      </c>
      <c r="AS125" s="129">
        <f t="shared" si="58"/>
        <v>3</v>
      </c>
      <c r="AT125" s="42">
        <v>7.5</v>
      </c>
      <c r="AU125" s="130">
        <v>0</v>
      </c>
      <c r="AV125" s="130">
        <v>0</v>
      </c>
      <c r="AW125" s="130">
        <v>0</v>
      </c>
      <c r="AX125" s="129">
        <f t="shared" si="59"/>
        <v>7.5</v>
      </c>
      <c r="AY125" s="39">
        <f t="shared" si="60"/>
        <v>10.5</v>
      </c>
      <c r="AZ125" s="40">
        <v>17.5</v>
      </c>
      <c r="BA125" s="32">
        <f t="shared" si="61"/>
        <v>28</v>
      </c>
      <c r="BB125" s="40"/>
      <c r="BC125" s="40"/>
      <c r="BD125" s="40"/>
    </row>
    <row r="126" spans="1:56" s="33" customFormat="1" ht="16.5" customHeight="1">
      <c r="A126" s="44" t="s">
        <v>212</v>
      </c>
      <c r="B126" s="45" t="s">
        <v>213</v>
      </c>
      <c r="C126" s="44" t="s">
        <v>214</v>
      </c>
      <c r="D126" s="41" t="s">
        <v>215</v>
      </c>
      <c r="E126" s="35">
        <v>6</v>
      </c>
      <c r="F126" s="36" t="s">
        <v>221</v>
      </c>
      <c r="G126" s="35">
        <v>277</v>
      </c>
      <c r="H126" s="35">
        <v>1242</v>
      </c>
      <c r="I126" s="42">
        <v>3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29">
        <f t="shared" si="62"/>
        <v>3</v>
      </c>
      <c r="P126" s="29">
        <f t="shared" si="63"/>
        <v>0</v>
      </c>
      <c r="Q126" s="29">
        <f t="shared" si="63"/>
        <v>0</v>
      </c>
      <c r="R126" s="29">
        <f t="shared" si="64"/>
        <v>3</v>
      </c>
      <c r="S126" s="29">
        <v>0.01</v>
      </c>
      <c r="T126" s="29"/>
      <c r="U126" s="29"/>
      <c r="V126" s="29"/>
      <c r="W126" s="29"/>
      <c r="X126" s="29"/>
      <c r="Y126" s="29"/>
      <c r="Z126" s="42">
        <v>113</v>
      </c>
      <c r="AA126" s="42">
        <v>15.2</v>
      </c>
      <c r="AB126" s="26">
        <f t="shared" si="56"/>
        <v>116</v>
      </c>
      <c r="AC126" s="69">
        <f t="shared" si="56"/>
        <v>15.209999999999999</v>
      </c>
      <c r="AD126" s="42">
        <v>115</v>
      </c>
      <c r="AE126" s="27">
        <f t="shared" si="57"/>
        <v>41.516245487364621</v>
      </c>
      <c r="AF126" s="43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>
        <v>3</v>
      </c>
      <c r="AQ126" s="42">
        <v>3.5</v>
      </c>
      <c r="AR126" s="48">
        <f t="shared" si="58"/>
        <v>3</v>
      </c>
      <c r="AS126" s="129">
        <f t="shared" si="58"/>
        <v>3.5</v>
      </c>
      <c r="AT126" s="130">
        <v>0</v>
      </c>
      <c r="AU126" s="130">
        <v>3.6</v>
      </c>
      <c r="AV126" s="130">
        <v>0</v>
      </c>
      <c r="AW126" s="130">
        <v>2.5</v>
      </c>
      <c r="AX126" s="129">
        <f t="shared" si="59"/>
        <v>6.1</v>
      </c>
      <c r="AY126" s="39">
        <f t="shared" si="60"/>
        <v>9.6</v>
      </c>
      <c r="AZ126" s="40">
        <v>8.5</v>
      </c>
      <c r="BA126" s="32">
        <f t="shared" si="61"/>
        <v>18.100000000000001</v>
      </c>
      <c r="BB126" s="40"/>
      <c r="BC126" s="40"/>
      <c r="BD126" s="40"/>
    </row>
    <row r="127" spans="1:56" s="33" customFormat="1" ht="16.5" customHeight="1">
      <c r="A127" s="44" t="s">
        <v>212</v>
      </c>
      <c r="B127" s="45" t="s">
        <v>213</v>
      </c>
      <c r="C127" s="44" t="s">
        <v>214</v>
      </c>
      <c r="D127" s="41" t="s">
        <v>215</v>
      </c>
      <c r="E127" s="35">
        <v>7</v>
      </c>
      <c r="F127" s="36" t="s">
        <v>222</v>
      </c>
      <c r="G127" s="35">
        <v>218</v>
      </c>
      <c r="H127" s="35">
        <v>1002</v>
      </c>
      <c r="I127" s="42">
        <v>8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29">
        <f t="shared" si="62"/>
        <v>8</v>
      </c>
      <c r="P127" s="29">
        <f t="shared" si="63"/>
        <v>0</v>
      </c>
      <c r="Q127" s="29">
        <f t="shared" si="63"/>
        <v>0</v>
      </c>
      <c r="R127" s="29">
        <f t="shared" si="64"/>
        <v>8</v>
      </c>
      <c r="S127" s="29">
        <v>0.01</v>
      </c>
      <c r="T127" s="29"/>
      <c r="U127" s="29"/>
      <c r="V127" s="29"/>
      <c r="W127" s="29"/>
      <c r="X127" s="29"/>
      <c r="Y127" s="29"/>
      <c r="Z127" s="42">
        <v>25</v>
      </c>
      <c r="AA127" s="42">
        <v>3.7</v>
      </c>
      <c r="AB127" s="26">
        <f t="shared" si="56"/>
        <v>33</v>
      </c>
      <c r="AC127" s="69">
        <f t="shared" si="56"/>
        <v>3.71</v>
      </c>
      <c r="AD127" s="42">
        <v>27</v>
      </c>
      <c r="AE127" s="27">
        <f t="shared" si="57"/>
        <v>12.385321100917432</v>
      </c>
      <c r="AF127" s="43"/>
      <c r="AG127" s="42">
        <v>7</v>
      </c>
      <c r="AH127" s="42">
        <v>7</v>
      </c>
      <c r="AI127" s="42"/>
      <c r="AJ127" s="42"/>
      <c r="AK127" s="42"/>
      <c r="AL127" s="42"/>
      <c r="AM127" s="42"/>
      <c r="AN127" s="42"/>
      <c r="AO127" s="42"/>
      <c r="AP127" s="42">
        <v>5</v>
      </c>
      <c r="AQ127" s="42">
        <v>11</v>
      </c>
      <c r="AR127" s="48">
        <f t="shared" si="58"/>
        <v>5</v>
      </c>
      <c r="AS127" s="129">
        <f t="shared" si="58"/>
        <v>11</v>
      </c>
      <c r="AT127" s="42">
        <v>4.5</v>
      </c>
      <c r="AU127" s="42">
        <v>10.5</v>
      </c>
      <c r="AV127" s="130">
        <v>0</v>
      </c>
      <c r="AW127" s="130">
        <v>0</v>
      </c>
      <c r="AX127" s="129">
        <f t="shared" si="59"/>
        <v>15</v>
      </c>
      <c r="AY127" s="39">
        <f t="shared" si="60"/>
        <v>26</v>
      </c>
      <c r="AZ127" s="40">
        <v>7.5</v>
      </c>
      <c r="BA127" s="32">
        <f t="shared" si="61"/>
        <v>33.5</v>
      </c>
      <c r="BB127" s="40">
        <v>1</v>
      </c>
      <c r="BC127" s="40">
        <v>1.5</v>
      </c>
      <c r="BD127" s="40"/>
    </row>
    <row r="128" spans="1:56" s="33" customFormat="1" ht="16.5" customHeight="1">
      <c r="A128" s="44" t="s">
        <v>212</v>
      </c>
      <c r="B128" s="45" t="s">
        <v>213</v>
      </c>
      <c r="C128" s="44" t="s">
        <v>214</v>
      </c>
      <c r="D128" s="41" t="s">
        <v>223</v>
      </c>
      <c r="E128" s="35">
        <v>8</v>
      </c>
      <c r="F128" s="36" t="s">
        <v>224</v>
      </c>
      <c r="G128" s="35">
        <v>175</v>
      </c>
      <c r="H128" s="35">
        <v>974</v>
      </c>
      <c r="I128" s="42">
        <v>135</v>
      </c>
      <c r="J128" s="42">
        <v>0</v>
      </c>
      <c r="K128" s="42">
        <v>60</v>
      </c>
      <c r="L128" s="42">
        <v>0</v>
      </c>
      <c r="M128" s="42">
        <v>0</v>
      </c>
      <c r="N128" s="42">
        <v>0</v>
      </c>
      <c r="O128" s="29">
        <f t="shared" si="62"/>
        <v>135</v>
      </c>
      <c r="P128" s="29">
        <f t="shared" si="63"/>
        <v>0</v>
      </c>
      <c r="Q128" s="29">
        <f t="shared" si="63"/>
        <v>60</v>
      </c>
      <c r="R128" s="29">
        <f t="shared" si="64"/>
        <v>195</v>
      </c>
      <c r="S128" s="42"/>
      <c r="T128" s="29">
        <v>98</v>
      </c>
      <c r="U128" s="29">
        <v>0</v>
      </c>
      <c r="V128" s="29">
        <v>37</v>
      </c>
      <c r="W128" s="29">
        <v>0</v>
      </c>
      <c r="X128" s="29">
        <v>0</v>
      </c>
      <c r="Y128" s="29">
        <v>0</v>
      </c>
      <c r="Z128" s="42">
        <v>432</v>
      </c>
      <c r="AA128" s="42">
        <v>3.01</v>
      </c>
      <c r="AB128" s="26">
        <f t="shared" si="56"/>
        <v>627</v>
      </c>
      <c r="AC128" s="69">
        <f t="shared" si="56"/>
        <v>3.01</v>
      </c>
      <c r="AD128" s="42">
        <v>175</v>
      </c>
      <c r="AE128" s="27">
        <f t="shared" si="57"/>
        <v>100</v>
      </c>
      <c r="AF128" s="43">
        <v>2</v>
      </c>
      <c r="AG128" s="42">
        <v>84</v>
      </c>
      <c r="AH128" s="42">
        <v>83</v>
      </c>
      <c r="AI128" s="42"/>
      <c r="AJ128" s="42"/>
      <c r="AK128" s="42"/>
      <c r="AL128" s="42"/>
      <c r="AM128" s="42"/>
      <c r="AN128" s="42"/>
      <c r="AO128" s="42"/>
      <c r="AP128" s="42">
        <v>120</v>
      </c>
      <c r="AQ128" s="42">
        <v>13.2</v>
      </c>
      <c r="AR128" s="48">
        <f t="shared" si="58"/>
        <v>120</v>
      </c>
      <c r="AS128" s="129">
        <f t="shared" si="58"/>
        <v>13.2</v>
      </c>
      <c r="AT128" s="42"/>
      <c r="AU128" s="42"/>
      <c r="AV128" s="42"/>
      <c r="AW128" s="42"/>
      <c r="AX128" s="129">
        <f t="shared" si="59"/>
        <v>0</v>
      </c>
      <c r="AY128" s="39">
        <f t="shared" si="60"/>
        <v>13.2</v>
      </c>
      <c r="AZ128" s="40"/>
      <c r="BA128" s="32">
        <f t="shared" si="61"/>
        <v>13.2</v>
      </c>
      <c r="BB128" s="40"/>
      <c r="BC128" s="40"/>
      <c r="BD128" s="40"/>
    </row>
    <row r="129" spans="1:56" s="33" customFormat="1" ht="16.5" customHeight="1">
      <c r="A129" s="44" t="s">
        <v>212</v>
      </c>
      <c r="B129" s="45" t="s">
        <v>213</v>
      </c>
      <c r="C129" s="44" t="s">
        <v>214</v>
      </c>
      <c r="D129" s="41" t="s">
        <v>223</v>
      </c>
      <c r="E129" s="35">
        <v>9</v>
      </c>
      <c r="F129" s="36" t="s">
        <v>225</v>
      </c>
      <c r="G129" s="35">
        <v>135</v>
      </c>
      <c r="H129" s="35">
        <v>771</v>
      </c>
      <c r="I129" s="42">
        <v>9</v>
      </c>
      <c r="J129" s="42">
        <v>0</v>
      </c>
      <c r="K129" s="42">
        <v>0</v>
      </c>
      <c r="L129" s="42">
        <v>1</v>
      </c>
      <c r="M129" s="42">
        <v>0</v>
      </c>
      <c r="N129" s="42">
        <v>0</v>
      </c>
      <c r="O129" s="29">
        <f t="shared" si="62"/>
        <v>10</v>
      </c>
      <c r="P129" s="29">
        <f t="shared" si="63"/>
        <v>0</v>
      </c>
      <c r="Q129" s="29">
        <f t="shared" si="63"/>
        <v>0</v>
      </c>
      <c r="R129" s="29">
        <f t="shared" si="64"/>
        <v>10</v>
      </c>
      <c r="S129" s="42"/>
      <c r="T129" s="29">
        <v>5</v>
      </c>
      <c r="U129" s="29">
        <v>0</v>
      </c>
      <c r="V129" s="29">
        <v>5</v>
      </c>
      <c r="W129" s="29">
        <v>0</v>
      </c>
      <c r="X129" s="29">
        <v>0</v>
      </c>
      <c r="Y129" s="29">
        <v>0</v>
      </c>
      <c r="Z129" s="42">
        <v>68</v>
      </c>
      <c r="AA129" s="42">
        <v>0.05</v>
      </c>
      <c r="AB129" s="26">
        <f t="shared" si="56"/>
        <v>78</v>
      </c>
      <c r="AC129" s="69">
        <f t="shared" si="56"/>
        <v>0.05</v>
      </c>
      <c r="AD129" s="42">
        <v>40</v>
      </c>
      <c r="AE129" s="27">
        <f t="shared" si="57"/>
        <v>29.629629629629626</v>
      </c>
      <c r="AF129" s="43"/>
      <c r="AG129" s="42">
        <v>11</v>
      </c>
      <c r="AH129" s="42">
        <v>11</v>
      </c>
      <c r="AI129" s="42"/>
      <c r="AJ129" s="42"/>
      <c r="AK129" s="42"/>
      <c r="AL129" s="42"/>
      <c r="AM129" s="42"/>
      <c r="AN129" s="42"/>
      <c r="AO129" s="42"/>
      <c r="AP129" s="42">
        <v>17</v>
      </c>
      <c r="AQ129" s="42">
        <v>11.88</v>
      </c>
      <c r="AR129" s="48">
        <f t="shared" si="58"/>
        <v>17</v>
      </c>
      <c r="AS129" s="129">
        <f t="shared" si="58"/>
        <v>11.88</v>
      </c>
      <c r="AT129" s="42"/>
      <c r="AU129" s="42"/>
      <c r="AV129" s="42"/>
      <c r="AW129" s="42"/>
      <c r="AX129" s="129">
        <f t="shared" si="59"/>
        <v>0</v>
      </c>
      <c r="AY129" s="39">
        <f t="shared" si="60"/>
        <v>11.88</v>
      </c>
      <c r="AZ129" s="40"/>
      <c r="BA129" s="32">
        <f t="shared" si="61"/>
        <v>11.88</v>
      </c>
      <c r="BB129" s="40"/>
      <c r="BC129" s="40"/>
      <c r="BD129" s="40"/>
    </row>
    <row r="130" spans="1:56" s="33" customFormat="1" ht="16.5" customHeight="1">
      <c r="A130" s="44" t="s">
        <v>212</v>
      </c>
      <c r="B130" s="45" t="s">
        <v>213</v>
      </c>
      <c r="C130" s="44" t="s">
        <v>214</v>
      </c>
      <c r="D130" s="41" t="s">
        <v>223</v>
      </c>
      <c r="E130" s="35">
        <v>10</v>
      </c>
      <c r="F130" s="36" t="s">
        <v>226</v>
      </c>
      <c r="G130" s="35">
        <v>229</v>
      </c>
      <c r="H130" s="35">
        <v>1417</v>
      </c>
      <c r="I130" s="42">
        <v>154</v>
      </c>
      <c r="J130" s="42">
        <v>0</v>
      </c>
      <c r="K130" s="42">
        <v>64</v>
      </c>
      <c r="L130" s="42">
        <v>3</v>
      </c>
      <c r="M130" s="42">
        <v>0</v>
      </c>
      <c r="N130" s="42">
        <v>0</v>
      </c>
      <c r="O130" s="29">
        <f t="shared" si="62"/>
        <v>157</v>
      </c>
      <c r="P130" s="29">
        <f t="shared" si="63"/>
        <v>0</v>
      </c>
      <c r="Q130" s="29">
        <f t="shared" si="63"/>
        <v>64</v>
      </c>
      <c r="R130" s="29">
        <f t="shared" si="64"/>
        <v>221</v>
      </c>
      <c r="S130" s="42"/>
      <c r="T130" s="29">
        <v>110</v>
      </c>
      <c r="U130" s="29">
        <v>0</v>
      </c>
      <c r="V130" s="29">
        <v>47</v>
      </c>
      <c r="W130" s="29">
        <v>0</v>
      </c>
      <c r="X130" s="29">
        <v>0</v>
      </c>
      <c r="Y130" s="29">
        <v>0</v>
      </c>
      <c r="Z130" s="42">
        <v>70</v>
      </c>
      <c r="AA130" s="42">
        <v>3.37</v>
      </c>
      <c r="AB130" s="26">
        <f t="shared" si="56"/>
        <v>291</v>
      </c>
      <c r="AC130" s="69">
        <f t="shared" si="56"/>
        <v>3.37</v>
      </c>
      <c r="AD130" s="42">
        <v>229</v>
      </c>
      <c r="AE130" s="27">
        <f t="shared" si="57"/>
        <v>100</v>
      </c>
      <c r="AF130" s="43">
        <v>3</v>
      </c>
      <c r="AG130" s="42">
        <v>108</v>
      </c>
      <c r="AH130" s="42">
        <v>107</v>
      </c>
      <c r="AI130" s="42">
        <v>46</v>
      </c>
      <c r="AJ130" s="42"/>
      <c r="AK130" s="42"/>
      <c r="AL130" s="42"/>
      <c r="AM130" s="42"/>
      <c r="AN130" s="42">
        <v>1</v>
      </c>
      <c r="AO130" s="42">
        <v>0.05</v>
      </c>
      <c r="AP130" s="42">
        <v>122</v>
      </c>
      <c r="AQ130" s="42">
        <v>12.96</v>
      </c>
      <c r="AR130" s="48">
        <f t="shared" si="58"/>
        <v>123</v>
      </c>
      <c r="AS130" s="129">
        <f t="shared" si="58"/>
        <v>13.010000000000002</v>
      </c>
      <c r="AT130" s="42"/>
      <c r="AU130" s="42"/>
      <c r="AV130" s="42"/>
      <c r="AW130" s="42"/>
      <c r="AX130" s="129">
        <f t="shared" si="59"/>
        <v>0</v>
      </c>
      <c r="AY130" s="39">
        <f t="shared" si="60"/>
        <v>13.010000000000002</v>
      </c>
      <c r="AZ130" s="40"/>
      <c r="BA130" s="32">
        <f t="shared" si="61"/>
        <v>13.010000000000002</v>
      </c>
      <c r="BB130" s="40"/>
      <c r="BC130" s="40"/>
      <c r="BD130" s="40"/>
    </row>
    <row r="131" spans="1:56" s="33" customFormat="1" ht="16.5" customHeight="1">
      <c r="A131" s="44" t="s">
        <v>212</v>
      </c>
      <c r="B131" s="45" t="s">
        <v>213</v>
      </c>
      <c r="C131" s="44" t="s">
        <v>214</v>
      </c>
      <c r="D131" s="41" t="s">
        <v>227</v>
      </c>
      <c r="E131" s="35">
        <v>11</v>
      </c>
      <c r="F131" s="36" t="s">
        <v>228</v>
      </c>
      <c r="G131" s="35">
        <v>131</v>
      </c>
      <c r="H131" s="35">
        <v>816</v>
      </c>
      <c r="I131" s="42">
        <v>156</v>
      </c>
      <c r="J131" s="42">
        <v>0</v>
      </c>
      <c r="K131" s="42">
        <v>0</v>
      </c>
      <c r="L131" s="42">
        <v>17</v>
      </c>
      <c r="M131" s="42">
        <v>0</v>
      </c>
      <c r="N131" s="42">
        <v>0</v>
      </c>
      <c r="O131" s="29">
        <f t="shared" si="62"/>
        <v>173</v>
      </c>
      <c r="P131" s="29">
        <f t="shared" si="63"/>
        <v>0</v>
      </c>
      <c r="Q131" s="29">
        <f t="shared" si="63"/>
        <v>0</v>
      </c>
      <c r="R131" s="29">
        <f t="shared" si="64"/>
        <v>173</v>
      </c>
      <c r="S131" s="29">
        <v>0.96</v>
      </c>
      <c r="T131" s="29">
        <v>115</v>
      </c>
      <c r="U131" s="29">
        <v>0.6</v>
      </c>
      <c r="V131" s="29">
        <v>58</v>
      </c>
      <c r="W131" s="29">
        <v>0.17</v>
      </c>
      <c r="X131" s="29">
        <v>0</v>
      </c>
      <c r="Y131" s="29">
        <v>0</v>
      </c>
      <c r="Z131" s="42">
        <v>38</v>
      </c>
      <c r="AA131" s="42">
        <v>1.55</v>
      </c>
      <c r="AB131" s="26">
        <f t="shared" si="56"/>
        <v>211</v>
      </c>
      <c r="AC131" s="69">
        <f t="shared" si="56"/>
        <v>2.5099999999999998</v>
      </c>
      <c r="AD131" s="42">
        <v>100</v>
      </c>
      <c r="AE131" s="27">
        <f t="shared" si="57"/>
        <v>76.335877862595424</v>
      </c>
      <c r="AF131" s="43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>
        <v>11</v>
      </c>
      <c r="AQ131" s="130">
        <v>12.7</v>
      </c>
      <c r="AR131" s="48">
        <f t="shared" si="58"/>
        <v>11</v>
      </c>
      <c r="AS131" s="129">
        <f t="shared" si="58"/>
        <v>12.7</v>
      </c>
      <c r="AT131" s="42">
        <v>5.68</v>
      </c>
      <c r="AU131" s="130">
        <v>0</v>
      </c>
      <c r="AV131" s="130">
        <v>0</v>
      </c>
      <c r="AW131" s="130">
        <v>42</v>
      </c>
      <c r="AX131" s="129">
        <f t="shared" si="59"/>
        <v>47.68</v>
      </c>
      <c r="AY131" s="39">
        <f t="shared" si="60"/>
        <v>60.379999999999995</v>
      </c>
      <c r="AZ131" s="191">
        <v>7</v>
      </c>
      <c r="BA131" s="32">
        <f t="shared" si="61"/>
        <v>67.38</v>
      </c>
      <c r="BB131" s="40">
        <v>1</v>
      </c>
      <c r="BC131" s="40">
        <v>1.02</v>
      </c>
      <c r="BD131" s="40"/>
    </row>
    <row r="132" spans="1:56" s="33" customFormat="1" ht="16.5" customHeight="1">
      <c r="A132" s="44" t="s">
        <v>212</v>
      </c>
      <c r="B132" s="45" t="s">
        <v>213</v>
      </c>
      <c r="C132" s="44" t="s">
        <v>214</v>
      </c>
      <c r="D132" s="41" t="s">
        <v>227</v>
      </c>
      <c r="E132" s="35">
        <v>12</v>
      </c>
      <c r="F132" s="36" t="s">
        <v>229</v>
      </c>
      <c r="G132" s="35">
        <v>221</v>
      </c>
      <c r="H132" s="35">
        <v>975</v>
      </c>
      <c r="I132" s="42">
        <v>83</v>
      </c>
      <c r="J132" s="42">
        <v>0</v>
      </c>
      <c r="K132" s="42">
        <v>0</v>
      </c>
      <c r="L132" s="42">
        <v>13</v>
      </c>
      <c r="M132" s="42">
        <v>0</v>
      </c>
      <c r="N132" s="42">
        <v>0</v>
      </c>
      <c r="O132" s="29">
        <f t="shared" si="62"/>
        <v>96</v>
      </c>
      <c r="P132" s="29">
        <f t="shared" si="63"/>
        <v>0</v>
      </c>
      <c r="Q132" s="29">
        <f t="shared" si="63"/>
        <v>0</v>
      </c>
      <c r="R132" s="29">
        <f t="shared" si="64"/>
        <v>96</v>
      </c>
      <c r="S132" s="29">
        <v>0.35</v>
      </c>
      <c r="T132" s="29">
        <v>49</v>
      </c>
      <c r="U132" s="29">
        <v>0.11</v>
      </c>
      <c r="V132" s="29">
        <v>47</v>
      </c>
      <c r="W132" s="29">
        <v>0.1</v>
      </c>
      <c r="X132" s="29">
        <v>0</v>
      </c>
      <c r="Y132" s="29">
        <v>0</v>
      </c>
      <c r="Z132" s="42">
        <v>187</v>
      </c>
      <c r="AA132" s="42">
        <v>8.92</v>
      </c>
      <c r="AB132" s="26">
        <f t="shared" si="56"/>
        <v>283</v>
      </c>
      <c r="AC132" s="69">
        <f t="shared" si="56"/>
        <v>9.27</v>
      </c>
      <c r="AD132" s="42">
        <v>124</v>
      </c>
      <c r="AE132" s="27">
        <f t="shared" si="57"/>
        <v>56.108597285067873</v>
      </c>
      <c r="AF132" s="43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>
        <v>9</v>
      </c>
      <c r="AQ132" s="130">
        <v>11.7</v>
      </c>
      <c r="AR132" s="48">
        <f t="shared" si="58"/>
        <v>9</v>
      </c>
      <c r="AS132" s="129">
        <f t="shared" si="58"/>
        <v>11.7</v>
      </c>
      <c r="AT132" s="130">
        <v>7</v>
      </c>
      <c r="AU132" s="130">
        <v>0</v>
      </c>
      <c r="AV132" s="130">
        <v>0</v>
      </c>
      <c r="AW132" s="130">
        <v>18.2</v>
      </c>
      <c r="AX132" s="129">
        <f t="shared" si="59"/>
        <v>25.2</v>
      </c>
      <c r="AY132" s="39">
        <f t="shared" si="60"/>
        <v>36.9</v>
      </c>
      <c r="AZ132" s="191">
        <v>5</v>
      </c>
      <c r="BA132" s="32">
        <f t="shared" si="61"/>
        <v>41.9</v>
      </c>
      <c r="BB132" s="40"/>
      <c r="BC132" s="40"/>
      <c r="BD132" s="40"/>
    </row>
    <row r="133" spans="1:56" s="33" customFormat="1" ht="16.5" customHeight="1">
      <c r="A133" s="44" t="s">
        <v>212</v>
      </c>
      <c r="B133" s="45" t="s">
        <v>213</v>
      </c>
      <c r="C133" s="44" t="s">
        <v>214</v>
      </c>
      <c r="D133" s="41" t="s">
        <v>227</v>
      </c>
      <c r="E133" s="35">
        <v>13</v>
      </c>
      <c r="F133" s="36" t="s">
        <v>230</v>
      </c>
      <c r="G133" s="35">
        <v>240</v>
      </c>
      <c r="H133" s="35">
        <v>1191</v>
      </c>
      <c r="I133" s="42">
        <v>67</v>
      </c>
      <c r="J133" s="42">
        <v>0</v>
      </c>
      <c r="K133" s="42">
        <v>0</v>
      </c>
      <c r="L133" s="42">
        <v>11</v>
      </c>
      <c r="M133" s="42">
        <v>0</v>
      </c>
      <c r="N133" s="42">
        <v>0</v>
      </c>
      <c r="O133" s="29">
        <f t="shared" si="62"/>
        <v>78</v>
      </c>
      <c r="P133" s="29">
        <f t="shared" si="63"/>
        <v>0</v>
      </c>
      <c r="Q133" s="29">
        <f t="shared" si="63"/>
        <v>0</v>
      </c>
      <c r="R133" s="29">
        <f t="shared" si="64"/>
        <v>78</v>
      </c>
      <c r="S133" s="29">
        <v>0.38</v>
      </c>
      <c r="T133" s="29">
        <v>0</v>
      </c>
      <c r="U133" s="29">
        <v>0</v>
      </c>
      <c r="V133" s="29">
        <v>78</v>
      </c>
      <c r="W133" s="29">
        <v>0.38</v>
      </c>
      <c r="X133" s="29">
        <v>0</v>
      </c>
      <c r="Y133" s="29">
        <v>0</v>
      </c>
      <c r="Z133" s="42">
        <v>27</v>
      </c>
      <c r="AA133" s="42">
        <v>1.05</v>
      </c>
      <c r="AB133" s="26">
        <f t="shared" si="56"/>
        <v>105</v>
      </c>
      <c r="AC133" s="69">
        <f t="shared" si="56"/>
        <v>1.4300000000000002</v>
      </c>
      <c r="AD133" s="42">
        <v>48</v>
      </c>
      <c r="AE133" s="27">
        <f t="shared" si="57"/>
        <v>20</v>
      </c>
      <c r="AF133" s="43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>
        <v>19</v>
      </c>
      <c r="AQ133" s="42">
        <v>32.25</v>
      </c>
      <c r="AR133" s="48">
        <f t="shared" si="58"/>
        <v>19</v>
      </c>
      <c r="AS133" s="129">
        <f t="shared" si="58"/>
        <v>32.25</v>
      </c>
      <c r="AT133" s="130">
        <v>6</v>
      </c>
      <c r="AU133" s="130">
        <v>0</v>
      </c>
      <c r="AV133" s="130">
        <v>0</v>
      </c>
      <c r="AW133" s="130">
        <v>15.6</v>
      </c>
      <c r="AX133" s="129">
        <f t="shared" si="59"/>
        <v>21.6</v>
      </c>
      <c r="AY133" s="39">
        <f t="shared" si="60"/>
        <v>53.85</v>
      </c>
      <c r="AZ133" s="191">
        <v>6.5</v>
      </c>
      <c r="BA133" s="32">
        <f t="shared" si="61"/>
        <v>60.35</v>
      </c>
      <c r="BB133" s="40"/>
      <c r="BC133" s="40"/>
      <c r="BD133" s="40"/>
    </row>
    <row r="134" spans="1:56" s="33" customFormat="1" ht="16.5" customHeight="1">
      <c r="A134" s="44" t="s">
        <v>212</v>
      </c>
      <c r="B134" s="45" t="s">
        <v>213</v>
      </c>
      <c r="C134" s="44" t="s">
        <v>214</v>
      </c>
      <c r="D134" s="41" t="s">
        <v>227</v>
      </c>
      <c r="E134" s="35">
        <v>14</v>
      </c>
      <c r="F134" s="131" t="s">
        <v>231</v>
      </c>
      <c r="G134" s="35">
        <v>198</v>
      </c>
      <c r="H134" s="35">
        <v>918</v>
      </c>
      <c r="I134" s="42">
        <v>24</v>
      </c>
      <c r="J134" s="42">
        <v>0</v>
      </c>
      <c r="K134" s="42">
        <v>0</v>
      </c>
      <c r="L134" s="42">
        <v>8</v>
      </c>
      <c r="M134" s="42">
        <v>0</v>
      </c>
      <c r="N134" s="42">
        <v>0</v>
      </c>
      <c r="O134" s="29">
        <f t="shared" si="62"/>
        <v>32</v>
      </c>
      <c r="P134" s="29">
        <f t="shared" si="63"/>
        <v>0</v>
      </c>
      <c r="Q134" s="29">
        <f t="shared" si="63"/>
        <v>0</v>
      </c>
      <c r="R134" s="29">
        <f t="shared" si="64"/>
        <v>32</v>
      </c>
      <c r="S134" s="29">
        <v>0.14000000000000001</v>
      </c>
      <c r="T134" s="29">
        <v>0</v>
      </c>
      <c r="U134" s="29">
        <v>0</v>
      </c>
      <c r="V134" s="29">
        <v>32</v>
      </c>
      <c r="W134" s="29">
        <v>0.14000000000000001</v>
      </c>
      <c r="X134" s="29">
        <v>0</v>
      </c>
      <c r="Y134" s="29">
        <v>0</v>
      </c>
      <c r="Z134" s="42">
        <v>23</v>
      </c>
      <c r="AA134" s="42">
        <v>2.35</v>
      </c>
      <c r="AB134" s="26">
        <f t="shared" si="56"/>
        <v>55</v>
      </c>
      <c r="AC134" s="69">
        <f t="shared" si="56"/>
        <v>2.4900000000000002</v>
      </c>
      <c r="AD134" s="42">
        <v>22</v>
      </c>
      <c r="AE134" s="27">
        <f t="shared" si="57"/>
        <v>11.111111111111111</v>
      </c>
      <c r="AF134" s="43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>
        <v>19</v>
      </c>
      <c r="AQ134" s="42">
        <v>24.75</v>
      </c>
      <c r="AR134" s="48">
        <f t="shared" si="58"/>
        <v>19</v>
      </c>
      <c r="AS134" s="129">
        <f t="shared" si="58"/>
        <v>24.75</v>
      </c>
      <c r="AT134" s="130">
        <v>4.0999999999999996</v>
      </c>
      <c r="AU134" s="130">
        <v>0</v>
      </c>
      <c r="AV134" s="130">
        <v>0</v>
      </c>
      <c r="AW134" s="130">
        <v>15.2</v>
      </c>
      <c r="AX134" s="129">
        <f t="shared" si="59"/>
        <v>19.299999999999997</v>
      </c>
      <c r="AY134" s="39">
        <f t="shared" si="60"/>
        <v>44.05</v>
      </c>
      <c r="AZ134" s="191">
        <v>8.3000000000000007</v>
      </c>
      <c r="BA134" s="32">
        <f t="shared" si="61"/>
        <v>52.349999999999994</v>
      </c>
      <c r="BB134" s="40"/>
      <c r="BC134" s="40"/>
      <c r="BD134" s="40"/>
    </row>
    <row r="135" spans="1:56" s="33" customFormat="1" ht="16.5" customHeight="1">
      <c r="A135" s="44" t="s">
        <v>212</v>
      </c>
      <c r="B135" s="45" t="s">
        <v>213</v>
      </c>
      <c r="C135" s="44" t="s">
        <v>214</v>
      </c>
      <c r="D135" s="41" t="s">
        <v>227</v>
      </c>
      <c r="E135" s="35">
        <v>15</v>
      </c>
      <c r="F135" s="131" t="s">
        <v>232</v>
      </c>
      <c r="G135" s="35">
        <v>143</v>
      </c>
      <c r="H135" s="35">
        <v>761</v>
      </c>
      <c r="I135" s="42">
        <v>30</v>
      </c>
      <c r="J135" s="42">
        <v>0</v>
      </c>
      <c r="K135" s="42">
        <v>0</v>
      </c>
      <c r="L135" s="42">
        <v>6</v>
      </c>
      <c r="M135" s="42">
        <v>0</v>
      </c>
      <c r="N135" s="42">
        <v>0</v>
      </c>
      <c r="O135" s="29">
        <f t="shared" si="62"/>
        <v>36</v>
      </c>
      <c r="P135" s="29">
        <f t="shared" si="63"/>
        <v>0</v>
      </c>
      <c r="Q135" s="29">
        <f t="shared" si="63"/>
        <v>0</v>
      </c>
      <c r="R135" s="29">
        <f t="shared" si="64"/>
        <v>36</v>
      </c>
      <c r="S135" s="29">
        <v>0.27</v>
      </c>
      <c r="T135" s="29">
        <v>0</v>
      </c>
      <c r="U135" s="29">
        <v>0</v>
      </c>
      <c r="V135" s="29">
        <v>36</v>
      </c>
      <c r="W135" s="29">
        <v>0.27</v>
      </c>
      <c r="X135" s="29">
        <v>0</v>
      </c>
      <c r="Y135" s="29">
        <v>0</v>
      </c>
      <c r="Z135" s="42">
        <v>36</v>
      </c>
      <c r="AA135" s="130">
        <v>2.2000000000000002</v>
      </c>
      <c r="AB135" s="26">
        <f t="shared" si="56"/>
        <v>72</v>
      </c>
      <c r="AC135" s="69">
        <f t="shared" si="56"/>
        <v>2.4700000000000002</v>
      </c>
      <c r="AD135" s="42">
        <v>28</v>
      </c>
      <c r="AE135" s="27">
        <f t="shared" si="57"/>
        <v>19.58041958041958</v>
      </c>
      <c r="AF135" s="43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>
        <v>12</v>
      </c>
      <c r="AQ135" s="130">
        <v>16.5</v>
      </c>
      <c r="AR135" s="48">
        <f t="shared" si="58"/>
        <v>12</v>
      </c>
      <c r="AS135" s="129">
        <f t="shared" si="58"/>
        <v>16.5</v>
      </c>
      <c r="AT135" s="130">
        <v>5</v>
      </c>
      <c r="AU135" s="130">
        <v>0</v>
      </c>
      <c r="AV135" s="130">
        <v>0</v>
      </c>
      <c r="AW135" s="130">
        <v>17.8</v>
      </c>
      <c r="AX135" s="129">
        <f t="shared" si="59"/>
        <v>22.8</v>
      </c>
      <c r="AY135" s="39">
        <f t="shared" si="60"/>
        <v>39.299999999999997</v>
      </c>
      <c r="AZ135" s="191">
        <v>9</v>
      </c>
      <c r="BA135" s="32">
        <f t="shared" si="61"/>
        <v>48.3</v>
      </c>
      <c r="BB135" s="40"/>
      <c r="BC135" s="40"/>
      <c r="BD135" s="40"/>
    </row>
    <row r="136" spans="1:56" s="33" customFormat="1" ht="16.5" customHeight="1">
      <c r="A136" s="44" t="s">
        <v>212</v>
      </c>
      <c r="B136" s="45" t="s">
        <v>213</v>
      </c>
      <c r="C136" s="44" t="s">
        <v>214</v>
      </c>
      <c r="D136" s="41" t="s">
        <v>227</v>
      </c>
      <c r="E136" s="35">
        <v>16</v>
      </c>
      <c r="F136" s="131" t="s">
        <v>233</v>
      </c>
      <c r="G136" s="35">
        <v>319</v>
      </c>
      <c r="H136" s="35">
        <v>1393</v>
      </c>
      <c r="I136" s="42">
        <v>35</v>
      </c>
      <c r="J136" s="42">
        <v>0</v>
      </c>
      <c r="K136" s="42">
        <v>0</v>
      </c>
      <c r="L136" s="42">
        <v>9</v>
      </c>
      <c r="M136" s="42">
        <v>0</v>
      </c>
      <c r="N136" s="42">
        <v>0</v>
      </c>
      <c r="O136" s="29">
        <f t="shared" si="62"/>
        <v>44</v>
      </c>
      <c r="P136" s="29">
        <v>0</v>
      </c>
      <c r="Q136" s="29">
        <f t="shared" si="63"/>
        <v>0</v>
      </c>
      <c r="R136" s="29">
        <f t="shared" si="64"/>
        <v>44</v>
      </c>
      <c r="S136" s="29">
        <v>0.36</v>
      </c>
      <c r="T136" s="29">
        <v>20</v>
      </c>
      <c r="U136" s="29">
        <v>0.17</v>
      </c>
      <c r="V136" s="29">
        <v>24</v>
      </c>
      <c r="W136" s="29">
        <v>0.19</v>
      </c>
      <c r="X136" s="29">
        <v>0</v>
      </c>
      <c r="Y136" s="29">
        <v>0</v>
      </c>
      <c r="Z136" s="42">
        <v>34</v>
      </c>
      <c r="AA136" s="42">
        <v>2.15</v>
      </c>
      <c r="AB136" s="26">
        <f t="shared" si="56"/>
        <v>78</v>
      </c>
      <c r="AC136" s="69">
        <f t="shared" si="56"/>
        <v>2.5099999999999998</v>
      </c>
      <c r="AD136" s="42">
        <v>30</v>
      </c>
      <c r="AE136" s="27">
        <f t="shared" si="57"/>
        <v>9.4043887147335425</v>
      </c>
      <c r="AF136" s="43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>
        <v>15</v>
      </c>
      <c r="AQ136" s="130">
        <v>21.8</v>
      </c>
      <c r="AR136" s="48">
        <f t="shared" si="58"/>
        <v>15</v>
      </c>
      <c r="AS136" s="129">
        <f t="shared" si="58"/>
        <v>21.8</v>
      </c>
      <c r="AT136" s="130">
        <v>2.5</v>
      </c>
      <c r="AU136" s="130">
        <v>0</v>
      </c>
      <c r="AV136" s="130">
        <v>0</v>
      </c>
      <c r="AW136" s="130">
        <v>29.9</v>
      </c>
      <c r="AX136" s="129">
        <f t="shared" si="59"/>
        <v>32.4</v>
      </c>
      <c r="AY136" s="39">
        <f t="shared" si="60"/>
        <v>54.2</v>
      </c>
      <c r="AZ136" s="191">
        <v>10</v>
      </c>
      <c r="BA136" s="32">
        <f t="shared" si="61"/>
        <v>64.2</v>
      </c>
      <c r="BB136" s="40"/>
      <c r="BC136" s="40"/>
      <c r="BD136" s="40"/>
    </row>
    <row r="137" spans="1:56" s="33" customFormat="1" ht="16.5" customHeight="1">
      <c r="A137" s="44" t="s">
        <v>212</v>
      </c>
      <c r="B137" s="45" t="s">
        <v>213</v>
      </c>
      <c r="C137" s="44" t="s">
        <v>214</v>
      </c>
      <c r="D137" s="41" t="s">
        <v>227</v>
      </c>
      <c r="E137" s="35">
        <v>17</v>
      </c>
      <c r="F137" s="131" t="s">
        <v>234</v>
      </c>
      <c r="G137" s="35">
        <v>165</v>
      </c>
      <c r="H137" s="35">
        <v>795</v>
      </c>
      <c r="I137" s="42">
        <v>237</v>
      </c>
      <c r="J137" s="42">
        <v>0</v>
      </c>
      <c r="K137" s="42">
        <v>0</v>
      </c>
      <c r="L137" s="42">
        <v>6</v>
      </c>
      <c r="M137" s="42">
        <v>0</v>
      </c>
      <c r="N137" s="42">
        <v>0</v>
      </c>
      <c r="O137" s="29">
        <f t="shared" si="62"/>
        <v>243</v>
      </c>
      <c r="P137" s="29">
        <f t="shared" si="63"/>
        <v>0</v>
      </c>
      <c r="Q137" s="29">
        <f t="shared" si="63"/>
        <v>0</v>
      </c>
      <c r="R137" s="29">
        <f t="shared" si="64"/>
        <v>243</v>
      </c>
      <c r="S137" s="29">
        <v>1.35</v>
      </c>
      <c r="T137" s="29">
        <v>221</v>
      </c>
      <c r="U137" s="29">
        <v>1.1200000000000001</v>
      </c>
      <c r="V137" s="29">
        <v>22</v>
      </c>
      <c r="W137" s="29">
        <v>0.23</v>
      </c>
      <c r="X137" s="29">
        <v>0</v>
      </c>
      <c r="Y137" s="29">
        <v>0</v>
      </c>
      <c r="Z137" s="42">
        <v>39</v>
      </c>
      <c r="AA137" s="42">
        <v>2.6</v>
      </c>
      <c r="AB137" s="26">
        <f t="shared" si="56"/>
        <v>282</v>
      </c>
      <c r="AC137" s="69">
        <f t="shared" si="56"/>
        <v>3.95</v>
      </c>
      <c r="AD137" s="42">
        <v>164</v>
      </c>
      <c r="AE137" s="27">
        <f t="shared" si="57"/>
        <v>99.393939393939391</v>
      </c>
      <c r="AF137" s="43"/>
      <c r="AG137" s="42">
        <v>97</v>
      </c>
      <c r="AH137" s="42">
        <v>97</v>
      </c>
      <c r="AI137" s="42"/>
      <c r="AJ137" s="42"/>
      <c r="AK137" s="42"/>
      <c r="AL137" s="42"/>
      <c r="AM137" s="42"/>
      <c r="AN137" s="42"/>
      <c r="AO137" s="42"/>
      <c r="AP137" s="42">
        <v>14</v>
      </c>
      <c r="AQ137" s="130">
        <v>17.5</v>
      </c>
      <c r="AR137" s="48">
        <f t="shared" si="58"/>
        <v>14</v>
      </c>
      <c r="AS137" s="129">
        <f t="shared" si="58"/>
        <v>17.5</v>
      </c>
      <c r="AT137" s="130">
        <v>6.5</v>
      </c>
      <c r="AU137" s="130">
        <v>0</v>
      </c>
      <c r="AV137" s="130">
        <v>0</v>
      </c>
      <c r="AW137" s="130">
        <v>23.1</v>
      </c>
      <c r="AX137" s="129">
        <f t="shared" si="59"/>
        <v>29.6</v>
      </c>
      <c r="AY137" s="39">
        <f t="shared" si="60"/>
        <v>47.1</v>
      </c>
      <c r="AZ137" s="40">
        <v>12.2</v>
      </c>
      <c r="BA137" s="32">
        <f t="shared" si="61"/>
        <v>59.3</v>
      </c>
      <c r="BB137" s="40"/>
      <c r="BC137" s="40"/>
      <c r="BD137" s="40"/>
    </row>
    <row r="138" spans="1:56" s="33" customFormat="1" ht="16.5" customHeight="1">
      <c r="A138" s="44" t="s">
        <v>212</v>
      </c>
      <c r="B138" s="45" t="s">
        <v>213</v>
      </c>
      <c r="C138" s="44" t="s">
        <v>214</v>
      </c>
      <c r="D138" s="41" t="s">
        <v>227</v>
      </c>
      <c r="E138" s="35">
        <v>18</v>
      </c>
      <c r="F138" s="131" t="s">
        <v>235</v>
      </c>
      <c r="G138" s="35">
        <v>182</v>
      </c>
      <c r="H138" s="35">
        <v>948</v>
      </c>
      <c r="I138" s="42">
        <v>55</v>
      </c>
      <c r="J138" s="42">
        <v>0</v>
      </c>
      <c r="K138" s="42">
        <v>0</v>
      </c>
      <c r="L138" s="42">
        <v>7</v>
      </c>
      <c r="M138" s="42">
        <v>0</v>
      </c>
      <c r="N138" s="42">
        <v>0</v>
      </c>
      <c r="O138" s="29">
        <f t="shared" si="62"/>
        <v>62</v>
      </c>
      <c r="P138" s="29">
        <f t="shared" si="63"/>
        <v>0</v>
      </c>
      <c r="Q138" s="29">
        <f t="shared" si="63"/>
        <v>0</v>
      </c>
      <c r="R138" s="29">
        <f t="shared" si="64"/>
        <v>62</v>
      </c>
      <c r="S138" s="29">
        <v>0.37</v>
      </c>
      <c r="T138" s="29">
        <v>32</v>
      </c>
      <c r="U138" s="29">
        <v>0.14000000000000001</v>
      </c>
      <c r="V138" s="29">
        <v>23</v>
      </c>
      <c r="W138" s="29">
        <v>0.23</v>
      </c>
      <c r="X138" s="29">
        <v>0</v>
      </c>
      <c r="Y138" s="29">
        <v>0</v>
      </c>
      <c r="Z138" s="42">
        <v>21</v>
      </c>
      <c r="AA138" s="42">
        <v>1.7</v>
      </c>
      <c r="AB138" s="26">
        <f t="shared" si="56"/>
        <v>83</v>
      </c>
      <c r="AC138" s="69">
        <f t="shared" si="56"/>
        <v>2.0699999999999998</v>
      </c>
      <c r="AD138" s="42">
        <v>52</v>
      </c>
      <c r="AE138" s="27">
        <f t="shared" si="57"/>
        <v>28.571428571428569</v>
      </c>
      <c r="AF138" s="43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>
        <v>16</v>
      </c>
      <c r="AQ138" s="130">
        <v>24</v>
      </c>
      <c r="AR138" s="48">
        <f t="shared" si="58"/>
        <v>16</v>
      </c>
      <c r="AS138" s="129">
        <f t="shared" si="58"/>
        <v>24</v>
      </c>
      <c r="AT138" s="130">
        <v>3.3</v>
      </c>
      <c r="AU138" s="130">
        <v>125.5</v>
      </c>
      <c r="AV138" s="130">
        <v>3</v>
      </c>
      <c r="AW138" s="130">
        <v>35.1</v>
      </c>
      <c r="AX138" s="129">
        <f t="shared" si="59"/>
        <v>166.9</v>
      </c>
      <c r="AY138" s="39">
        <f t="shared" si="60"/>
        <v>190.9</v>
      </c>
      <c r="AZ138" s="191">
        <v>24.8</v>
      </c>
      <c r="BA138" s="32">
        <f t="shared" si="61"/>
        <v>215.70000000000002</v>
      </c>
      <c r="BB138" s="40"/>
      <c r="BC138" s="40"/>
      <c r="BD138" s="40"/>
    </row>
    <row r="139" spans="1:56" s="33" customFormat="1" ht="16.5" customHeight="1">
      <c r="A139" s="44" t="s">
        <v>212</v>
      </c>
      <c r="B139" s="45" t="s">
        <v>213</v>
      </c>
      <c r="C139" s="44" t="s">
        <v>214</v>
      </c>
      <c r="D139" s="41" t="s">
        <v>227</v>
      </c>
      <c r="E139" s="35">
        <v>19</v>
      </c>
      <c r="F139" s="36" t="s">
        <v>236</v>
      </c>
      <c r="G139" s="35">
        <v>228</v>
      </c>
      <c r="H139" s="35">
        <v>1052</v>
      </c>
      <c r="I139" s="42"/>
      <c r="J139" s="42"/>
      <c r="K139" s="42"/>
      <c r="L139" s="42"/>
      <c r="M139" s="42"/>
      <c r="N139" s="42"/>
      <c r="O139" s="29">
        <f t="shared" si="62"/>
        <v>0</v>
      </c>
      <c r="P139" s="29">
        <f t="shared" si="63"/>
        <v>0</v>
      </c>
      <c r="Q139" s="29">
        <f t="shared" si="63"/>
        <v>0</v>
      </c>
      <c r="R139" s="29">
        <f t="shared" si="64"/>
        <v>0</v>
      </c>
      <c r="S139" s="27"/>
      <c r="T139" s="29"/>
      <c r="U139" s="29"/>
      <c r="V139" s="29"/>
      <c r="W139" s="29"/>
      <c r="X139" s="29"/>
      <c r="Y139" s="29"/>
      <c r="Z139" s="42">
        <v>18</v>
      </c>
      <c r="AA139" s="42">
        <v>0.85</v>
      </c>
      <c r="AB139" s="26">
        <f t="shared" si="56"/>
        <v>18</v>
      </c>
      <c r="AC139" s="69">
        <f t="shared" si="56"/>
        <v>0.85</v>
      </c>
      <c r="AD139" s="42">
        <v>15</v>
      </c>
      <c r="AE139" s="27">
        <f t="shared" si="57"/>
        <v>6.5789473684210522</v>
      </c>
      <c r="AF139" s="43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>
        <v>17</v>
      </c>
      <c r="AQ139" s="42">
        <v>18.7</v>
      </c>
      <c r="AR139" s="48">
        <f t="shared" si="58"/>
        <v>17</v>
      </c>
      <c r="AS139" s="129">
        <f t="shared" si="58"/>
        <v>18.7</v>
      </c>
      <c r="AT139" s="130">
        <v>5.5</v>
      </c>
      <c r="AU139" s="130">
        <v>0</v>
      </c>
      <c r="AV139" s="130">
        <v>0</v>
      </c>
      <c r="AW139" s="130">
        <v>15.5</v>
      </c>
      <c r="AX139" s="129">
        <f t="shared" si="59"/>
        <v>21</v>
      </c>
      <c r="AY139" s="39">
        <f t="shared" si="60"/>
        <v>39.700000000000003</v>
      </c>
      <c r="AZ139" s="191">
        <v>7</v>
      </c>
      <c r="BA139" s="32">
        <f t="shared" si="61"/>
        <v>46.7</v>
      </c>
      <c r="BB139" s="40"/>
      <c r="BC139" s="40"/>
      <c r="BD139" s="40"/>
    </row>
    <row r="140" spans="1:56" s="33" customFormat="1" ht="16.5" customHeight="1">
      <c r="A140" s="44" t="s">
        <v>212</v>
      </c>
      <c r="B140" s="45" t="s">
        <v>213</v>
      </c>
      <c r="C140" s="44" t="s">
        <v>214</v>
      </c>
      <c r="D140" s="41" t="s">
        <v>227</v>
      </c>
      <c r="E140" s="35">
        <v>20</v>
      </c>
      <c r="F140" s="36" t="s">
        <v>237</v>
      </c>
      <c r="G140" s="35">
        <v>236</v>
      </c>
      <c r="H140" s="35">
        <v>1142</v>
      </c>
      <c r="I140" s="42">
        <v>6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29">
        <f t="shared" si="62"/>
        <v>6</v>
      </c>
      <c r="P140" s="29">
        <f t="shared" si="63"/>
        <v>0</v>
      </c>
      <c r="Q140" s="29">
        <f t="shared" si="63"/>
        <v>0</v>
      </c>
      <c r="R140" s="29">
        <f t="shared" si="64"/>
        <v>6</v>
      </c>
      <c r="S140" s="29">
        <v>0.04</v>
      </c>
      <c r="T140" s="29">
        <v>0</v>
      </c>
      <c r="U140" s="29">
        <v>0</v>
      </c>
      <c r="V140" s="29">
        <v>6</v>
      </c>
      <c r="W140" s="29">
        <v>0.04</v>
      </c>
      <c r="X140" s="29">
        <v>0</v>
      </c>
      <c r="Y140" s="29">
        <v>0</v>
      </c>
      <c r="Z140" s="42">
        <v>22</v>
      </c>
      <c r="AA140" s="130">
        <v>1</v>
      </c>
      <c r="AB140" s="26">
        <f t="shared" si="56"/>
        <v>28</v>
      </c>
      <c r="AC140" s="69">
        <f t="shared" si="56"/>
        <v>1.04</v>
      </c>
      <c r="AD140" s="42">
        <v>6</v>
      </c>
      <c r="AE140" s="27">
        <f t="shared" si="57"/>
        <v>2.5423728813559325</v>
      </c>
      <c r="AF140" s="43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>
        <v>11</v>
      </c>
      <c r="AQ140" s="130">
        <v>14</v>
      </c>
      <c r="AR140" s="48">
        <f t="shared" si="58"/>
        <v>11</v>
      </c>
      <c r="AS140" s="129">
        <f t="shared" si="58"/>
        <v>14</v>
      </c>
      <c r="AT140" s="130">
        <v>3.2</v>
      </c>
      <c r="AU140" s="130">
        <v>0</v>
      </c>
      <c r="AV140" s="130">
        <v>0</v>
      </c>
      <c r="AW140" s="130">
        <v>16</v>
      </c>
      <c r="AX140" s="129">
        <f t="shared" si="59"/>
        <v>19.2</v>
      </c>
      <c r="AY140" s="39">
        <f t="shared" si="60"/>
        <v>33.200000000000003</v>
      </c>
      <c r="AZ140" s="191">
        <v>6</v>
      </c>
      <c r="BA140" s="32">
        <f t="shared" si="61"/>
        <v>39.200000000000003</v>
      </c>
      <c r="BB140" s="40"/>
      <c r="BC140" s="40"/>
      <c r="BD140" s="40"/>
    </row>
    <row r="141" spans="1:56" s="33" customFormat="1" ht="16.5" customHeight="1">
      <c r="A141" s="44" t="s">
        <v>212</v>
      </c>
      <c r="B141" s="45" t="s">
        <v>213</v>
      </c>
      <c r="C141" s="44" t="s">
        <v>214</v>
      </c>
      <c r="D141" s="41" t="s">
        <v>227</v>
      </c>
      <c r="E141" s="35">
        <v>21</v>
      </c>
      <c r="F141" s="36" t="s">
        <v>238</v>
      </c>
      <c r="G141" s="35">
        <v>184</v>
      </c>
      <c r="H141" s="35">
        <v>1063</v>
      </c>
      <c r="I141" s="42">
        <v>147</v>
      </c>
      <c r="J141" s="42">
        <v>0</v>
      </c>
      <c r="K141" s="42">
        <v>0</v>
      </c>
      <c r="L141" s="42">
        <v>19</v>
      </c>
      <c r="M141" s="42">
        <v>0</v>
      </c>
      <c r="N141" s="42">
        <v>0</v>
      </c>
      <c r="O141" s="29">
        <f t="shared" si="62"/>
        <v>166</v>
      </c>
      <c r="P141" s="29">
        <f t="shared" si="63"/>
        <v>0</v>
      </c>
      <c r="Q141" s="29">
        <f t="shared" si="63"/>
        <v>0</v>
      </c>
      <c r="R141" s="29">
        <f t="shared" si="64"/>
        <v>166</v>
      </c>
      <c r="S141" s="29">
        <v>1.1499999999999999</v>
      </c>
      <c r="T141" s="29">
        <v>0</v>
      </c>
      <c r="U141" s="29">
        <v>0</v>
      </c>
      <c r="V141" s="29">
        <v>166</v>
      </c>
      <c r="W141" s="29">
        <v>1.1499999999999999</v>
      </c>
      <c r="X141" s="29">
        <v>0</v>
      </c>
      <c r="Y141" s="29">
        <v>0</v>
      </c>
      <c r="Z141" s="42">
        <v>30</v>
      </c>
      <c r="AA141" s="42">
        <v>1.21</v>
      </c>
      <c r="AB141" s="26">
        <f t="shared" si="56"/>
        <v>196</v>
      </c>
      <c r="AC141" s="69">
        <f t="shared" si="56"/>
        <v>2.36</v>
      </c>
      <c r="AD141" s="42">
        <v>75</v>
      </c>
      <c r="AE141" s="27">
        <f t="shared" si="57"/>
        <v>40.760869565217391</v>
      </c>
      <c r="AF141" s="43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>
        <v>14</v>
      </c>
      <c r="AQ141" s="42">
        <v>12.8</v>
      </c>
      <c r="AR141" s="45">
        <f t="shared" si="58"/>
        <v>14</v>
      </c>
      <c r="AS141" s="152">
        <f t="shared" si="58"/>
        <v>12.8</v>
      </c>
      <c r="AT141" s="130">
        <v>5</v>
      </c>
      <c r="AU141" s="130">
        <v>0</v>
      </c>
      <c r="AV141" s="130">
        <v>0</v>
      </c>
      <c r="AW141" s="130">
        <v>30</v>
      </c>
      <c r="AX141" s="152">
        <f t="shared" si="59"/>
        <v>35</v>
      </c>
      <c r="AY141" s="39">
        <f t="shared" si="60"/>
        <v>47.8</v>
      </c>
      <c r="AZ141" s="191">
        <v>7.5</v>
      </c>
      <c r="BA141" s="32">
        <f t="shared" si="61"/>
        <v>55.3</v>
      </c>
      <c r="BB141" s="40"/>
      <c r="BC141" s="40"/>
      <c r="BD141" s="40"/>
    </row>
    <row r="142" spans="1:56" s="33" customFormat="1" ht="16.5" customHeight="1">
      <c r="A142" s="44" t="s">
        <v>212</v>
      </c>
      <c r="B142" s="45" t="s">
        <v>213</v>
      </c>
      <c r="C142" s="44" t="s">
        <v>214</v>
      </c>
      <c r="D142" s="41" t="s">
        <v>239</v>
      </c>
      <c r="E142" s="35">
        <v>22</v>
      </c>
      <c r="F142" s="36" t="s">
        <v>240</v>
      </c>
      <c r="G142" s="35">
        <v>158</v>
      </c>
      <c r="H142" s="35">
        <v>867</v>
      </c>
      <c r="I142" s="157">
        <v>87</v>
      </c>
      <c r="J142" s="157">
        <v>0</v>
      </c>
      <c r="K142" s="157">
        <v>25</v>
      </c>
      <c r="L142" s="208">
        <v>1</v>
      </c>
      <c r="M142" s="208">
        <v>0</v>
      </c>
      <c r="N142" s="157">
        <v>0</v>
      </c>
      <c r="O142" s="208">
        <f t="shared" si="62"/>
        <v>88</v>
      </c>
      <c r="P142" s="208">
        <f t="shared" si="63"/>
        <v>0</v>
      </c>
      <c r="Q142" s="208">
        <f t="shared" si="63"/>
        <v>25</v>
      </c>
      <c r="R142" s="492">
        <f t="shared" si="64"/>
        <v>113</v>
      </c>
      <c r="S142" s="492">
        <v>2</v>
      </c>
      <c r="T142" s="492">
        <v>10</v>
      </c>
      <c r="U142" s="492">
        <v>0.8</v>
      </c>
      <c r="V142" s="492">
        <v>77</v>
      </c>
      <c r="W142" s="492">
        <v>0.9</v>
      </c>
      <c r="X142" s="492">
        <v>0</v>
      </c>
      <c r="Y142" s="492">
        <v>0</v>
      </c>
      <c r="Z142" s="509">
        <v>327</v>
      </c>
      <c r="AA142" s="509">
        <v>69</v>
      </c>
      <c r="AB142" s="26">
        <f t="shared" si="56"/>
        <v>440</v>
      </c>
      <c r="AC142" s="69">
        <f t="shared" si="56"/>
        <v>71</v>
      </c>
      <c r="AD142" s="509">
        <v>158</v>
      </c>
      <c r="AE142" s="27">
        <f t="shared" si="57"/>
        <v>100</v>
      </c>
      <c r="AF142" s="157">
        <v>4</v>
      </c>
      <c r="AG142" s="157"/>
      <c r="AH142" s="157"/>
      <c r="AI142" s="157"/>
      <c r="AJ142" s="157">
        <v>0</v>
      </c>
      <c r="AK142" s="157">
        <v>0</v>
      </c>
      <c r="AL142" s="157">
        <v>0</v>
      </c>
      <c r="AM142" s="157">
        <v>0</v>
      </c>
      <c r="AN142" s="509">
        <v>1</v>
      </c>
      <c r="AO142" s="509">
        <v>0.18</v>
      </c>
      <c r="AP142" s="509">
        <v>31</v>
      </c>
      <c r="AQ142" s="509">
        <v>28.5</v>
      </c>
      <c r="AR142" s="492">
        <f t="shared" si="58"/>
        <v>32</v>
      </c>
      <c r="AS142" s="510">
        <f t="shared" si="58"/>
        <v>28.68</v>
      </c>
      <c r="AT142" s="504">
        <f t="shared" ref="AT142:AT153" si="65">SUM(AQ142+0)</f>
        <v>28.5</v>
      </c>
      <c r="AU142" s="511">
        <v>1</v>
      </c>
      <c r="AV142" s="511">
        <v>0</v>
      </c>
      <c r="AW142" s="511">
        <v>1.2</v>
      </c>
      <c r="AX142" s="510">
        <f t="shared" ref="AX142:AX153" si="66">SUM(AT142:AW142)</f>
        <v>30.7</v>
      </c>
      <c r="AY142" s="39">
        <f t="shared" si="60"/>
        <v>59.379999999999995</v>
      </c>
      <c r="AZ142" s="511">
        <v>10</v>
      </c>
      <c r="BA142" s="32">
        <f t="shared" si="61"/>
        <v>69.38</v>
      </c>
      <c r="BB142" s="504"/>
      <c r="BC142" s="512"/>
      <c r="BD142" s="40"/>
    </row>
    <row r="143" spans="1:56" s="33" customFormat="1" ht="16.5" customHeight="1">
      <c r="A143" s="44" t="s">
        <v>212</v>
      </c>
      <c r="B143" s="45" t="s">
        <v>213</v>
      </c>
      <c r="C143" s="44" t="s">
        <v>214</v>
      </c>
      <c r="D143" s="41" t="s">
        <v>239</v>
      </c>
      <c r="E143" s="35">
        <v>23</v>
      </c>
      <c r="F143" s="36" t="s">
        <v>241</v>
      </c>
      <c r="G143" s="35">
        <v>176</v>
      </c>
      <c r="H143" s="35">
        <v>835</v>
      </c>
      <c r="I143" s="157">
        <v>98</v>
      </c>
      <c r="J143" s="157">
        <v>0</v>
      </c>
      <c r="K143" s="157">
        <v>38</v>
      </c>
      <c r="L143" s="208">
        <v>0</v>
      </c>
      <c r="M143" s="208">
        <v>0</v>
      </c>
      <c r="N143" s="157">
        <v>0</v>
      </c>
      <c r="O143" s="208">
        <f t="shared" si="62"/>
        <v>98</v>
      </c>
      <c r="P143" s="208">
        <f t="shared" si="63"/>
        <v>0</v>
      </c>
      <c r="Q143" s="208">
        <f t="shared" si="63"/>
        <v>38</v>
      </c>
      <c r="R143" s="492">
        <f t="shared" si="64"/>
        <v>136</v>
      </c>
      <c r="S143" s="492">
        <v>2.2000000000000002</v>
      </c>
      <c r="T143" s="492">
        <v>8</v>
      </c>
      <c r="U143" s="492">
        <v>0.6</v>
      </c>
      <c r="V143" s="492">
        <v>90</v>
      </c>
      <c r="W143" s="492">
        <v>0.99</v>
      </c>
      <c r="X143" s="492">
        <v>0</v>
      </c>
      <c r="Y143" s="492">
        <v>0</v>
      </c>
      <c r="Z143" s="509">
        <v>409</v>
      </c>
      <c r="AA143" s="509">
        <v>83</v>
      </c>
      <c r="AB143" s="26">
        <f t="shared" si="56"/>
        <v>545</v>
      </c>
      <c r="AC143" s="69">
        <f t="shared" si="56"/>
        <v>85.2</v>
      </c>
      <c r="AD143" s="509">
        <v>176</v>
      </c>
      <c r="AE143" s="27">
        <f t="shared" si="57"/>
        <v>100</v>
      </c>
      <c r="AF143" s="157">
        <v>5</v>
      </c>
      <c r="AG143" s="157"/>
      <c r="AH143" s="157"/>
      <c r="AI143" s="157"/>
      <c r="AJ143" s="157">
        <v>0</v>
      </c>
      <c r="AK143" s="157">
        <v>0</v>
      </c>
      <c r="AL143" s="157">
        <v>0</v>
      </c>
      <c r="AM143" s="157">
        <v>0</v>
      </c>
      <c r="AN143" s="509">
        <v>1</v>
      </c>
      <c r="AO143" s="509">
        <v>0.17</v>
      </c>
      <c r="AP143" s="509">
        <v>29</v>
      </c>
      <c r="AQ143" s="509">
        <v>17</v>
      </c>
      <c r="AR143" s="492">
        <f t="shared" si="58"/>
        <v>30</v>
      </c>
      <c r="AS143" s="510">
        <f t="shared" si="58"/>
        <v>17.170000000000002</v>
      </c>
      <c r="AT143" s="504">
        <f t="shared" si="65"/>
        <v>17</v>
      </c>
      <c r="AU143" s="511">
        <v>1</v>
      </c>
      <c r="AV143" s="511">
        <v>0</v>
      </c>
      <c r="AW143" s="511">
        <v>4.5</v>
      </c>
      <c r="AX143" s="510">
        <f t="shared" si="66"/>
        <v>22.5</v>
      </c>
      <c r="AY143" s="39">
        <f t="shared" si="60"/>
        <v>39.67</v>
      </c>
      <c r="AZ143" s="511">
        <v>20</v>
      </c>
      <c r="BA143" s="32">
        <f t="shared" si="61"/>
        <v>59.67</v>
      </c>
      <c r="BB143" s="504"/>
      <c r="BC143" s="512"/>
      <c r="BD143" s="40"/>
    </row>
    <row r="144" spans="1:56" s="33" customFormat="1" ht="16.5" customHeight="1">
      <c r="A144" s="44" t="s">
        <v>212</v>
      </c>
      <c r="B144" s="45" t="s">
        <v>213</v>
      </c>
      <c r="C144" s="44" t="s">
        <v>214</v>
      </c>
      <c r="D144" s="41" t="s">
        <v>239</v>
      </c>
      <c r="E144" s="35">
        <v>24</v>
      </c>
      <c r="F144" s="36" t="s">
        <v>242</v>
      </c>
      <c r="G144" s="35">
        <v>200</v>
      </c>
      <c r="H144" s="35">
        <v>976</v>
      </c>
      <c r="I144" s="157">
        <v>99</v>
      </c>
      <c r="J144" s="157">
        <v>0</v>
      </c>
      <c r="K144" s="157">
        <v>18</v>
      </c>
      <c r="L144" s="208">
        <v>0</v>
      </c>
      <c r="M144" s="208">
        <v>0</v>
      </c>
      <c r="N144" s="157">
        <v>0</v>
      </c>
      <c r="O144" s="208">
        <f t="shared" si="62"/>
        <v>99</v>
      </c>
      <c r="P144" s="208">
        <f t="shared" si="63"/>
        <v>0</v>
      </c>
      <c r="Q144" s="208">
        <f t="shared" si="63"/>
        <v>18</v>
      </c>
      <c r="R144" s="492">
        <f t="shared" si="64"/>
        <v>117</v>
      </c>
      <c r="S144" s="492">
        <v>1.7</v>
      </c>
      <c r="T144" s="492">
        <v>2</v>
      </c>
      <c r="U144" s="492">
        <v>0</v>
      </c>
      <c r="V144" s="492">
        <v>97</v>
      </c>
      <c r="W144" s="492">
        <v>0.8</v>
      </c>
      <c r="X144" s="492">
        <v>0</v>
      </c>
      <c r="Y144" s="492">
        <v>0</v>
      </c>
      <c r="Z144" s="509">
        <v>321</v>
      </c>
      <c r="AA144" s="509">
        <v>59</v>
      </c>
      <c r="AB144" s="26">
        <f t="shared" si="56"/>
        <v>438</v>
      </c>
      <c r="AC144" s="69">
        <f t="shared" si="56"/>
        <v>60.7</v>
      </c>
      <c r="AD144" s="509">
        <v>200</v>
      </c>
      <c r="AE144" s="27">
        <f t="shared" si="57"/>
        <v>100</v>
      </c>
      <c r="AF144" s="157">
        <v>6</v>
      </c>
      <c r="AG144" s="157"/>
      <c r="AH144" s="157"/>
      <c r="AI144" s="157"/>
      <c r="AJ144" s="157">
        <v>0</v>
      </c>
      <c r="AK144" s="157">
        <v>0</v>
      </c>
      <c r="AL144" s="157">
        <v>0</v>
      </c>
      <c r="AM144" s="157">
        <v>0</v>
      </c>
      <c r="AN144" s="509">
        <v>0</v>
      </c>
      <c r="AO144" s="509">
        <v>0</v>
      </c>
      <c r="AP144" s="509">
        <v>97</v>
      </c>
      <c r="AQ144" s="509">
        <v>13.5</v>
      </c>
      <c r="AR144" s="492">
        <f t="shared" si="58"/>
        <v>97</v>
      </c>
      <c r="AS144" s="510">
        <f t="shared" si="58"/>
        <v>13.5</v>
      </c>
      <c r="AT144" s="504">
        <f t="shared" si="65"/>
        <v>13.5</v>
      </c>
      <c r="AU144" s="511">
        <v>1</v>
      </c>
      <c r="AV144" s="511">
        <v>0</v>
      </c>
      <c r="AW144" s="511">
        <v>5</v>
      </c>
      <c r="AX144" s="510">
        <f t="shared" si="66"/>
        <v>19.5</v>
      </c>
      <c r="AY144" s="39">
        <f t="shared" si="60"/>
        <v>33</v>
      </c>
      <c r="AZ144" s="511">
        <v>4</v>
      </c>
      <c r="BA144" s="32">
        <f t="shared" si="61"/>
        <v>37</v>
      </c>
      <c r="BB144" s="504"/>
      <c r="BC144" s="512"/>
      <c r="BD144" s="40"/>
    </row>
    <row r="145" spans="1:56" s="33" customFormat="1" ht="16.5" customHeight="1">
      <c r="A145" s="44" t="s">
        <v>212</v>
      </c>
      <c r="B145" s="45" t="s">
        <v>213</v>
      </c>
      <c r="C145" s="44" t="s">
        <v>214</v>
      </c>
      <c r="D145" s="41" t="s">
        <v>239</v>
      </c>
      <c r="E145" s="35">
        <v>25</v>
      </c>
      <c r="F145" s="36" t="s">
        <v>243</v>
      </c>
      <c r="G145" s="35">
        <v>140</v>
      </c>
      <c r="H145" s="35">
        <v>825</v>
      </c>
      <c r="I145" s="157">
        <v>45</v>
      </c>
      <c r="J145" s="157">
        <v>0</v>
      </c>
      <c r="K145" s="157">
        <v>5</v>
      </c>
      <c r="L145" s="208">
        <v>0</v>
      </c>
      <c r="M145" s="208">
        <v>0</v>
      </c>
      <c r="N145" s="157">
        <v>0</v>
      </c>
      <c r="O145" s="208">
        <f t="shared" si="62"/>
        <v>45</v>
      </c>
      <c r="P145" s="208">
        <f t="shared" si="63"/>
        <v>0</v>
      </c>
      <c r="Q145" s="208">
        <f t="shared" si="63"/>
        <v>5</v>
      </c>
      <c r="R145" s="492">
        <f t="shared" si="64"/>
        <v>50</v>
      </c>
      <c r="S145" s="492">
        <v>1.2</v>
      </c>
      <c r="T145" s="492">
        <v>4</v>
      </c>
      <c r="U145" s="492">
        <v>0.1</v>
      </c>
      <c r="V145" s="492">
        <v>41</v>
      </c>
      <c r="W145" s="492">
        <v>0.25</v>
      </c>
      <c r="X145" s="492">
        <v>0</v>
      </c>
      <c r="Y145" s="492">
        <v>0</v>
      </c>
      <c r="Z145" s="509">
        <v>133</v>
      </c>
      <c r="AA145" s="509">
        <v>89</v>
      </c>
      <c r="AB145" s="26">
        <f t="shared" si="56"/>
        <v>183</v>
      </c>
      <c r="AC145" s="69">
        <f t="shared" si="56"/>
        <v>90.2</v>
      </c>
      <c r="AD145" s="509">
        <v>126</v>
      </c>
      <c r="AE145" s="27">
        <f t="shared" si="57"/>
        <v>90</v>
      </c>
      <c r="AF145" s="157"/>
      <c r="AG145" s="157"/>
      <c r="AH145" s="157"/>
      <c r="AI145" s="157"/>
      <c r="AJ145" s="157">
        <v>0</v>
      </c>
      <c r="AK145" s="157">
        <v>0</v>
      </c>
      <c r="AL145" s="157">
        <v>0</v>
      </c>
      <c r="AM145" s="157">
        <v>0</v>
      </c>
      <c r="AN145" s="509">
        <v>0</v>
      </c>
      <c r="AO145" s="509">
        <v>0</v>
      </c>
      <c r="AP145" s="509">
        <v>17</v>
      </c>
      <c r="AQ145" s="509">
        <v>4.5</v>
      </c>
      <c r="AR145" s="492">
        <f t="shared" si="58"/>
        <v>17</v>
      </c>
      <c r="AS145" s="510">
        <f t="shared" si="58"/>
        <v>4.5</v>
      </c>
      <c r="AT145" s="504">
        <f t="shared" si="65"/>
        <v>4.5</v>
      </c>
      <c r="AU145" s="511">
        <v>1</v>
      </c>
      <c r="AV145" s="511">
        <v>0</v>
      </c>
      <c r="AW145" s="511">
        <v>10</v>
      </c>
      <c r="AX145" s="510">
        <f t="shared" si="66"/>
        <v>15.5</v>
      </c>
      <c r="AY145" s="39">
        <f t="shared" si="60"/>
        <v>20</v>
      </c>
      <c r="AZ145" s="511">
        <v>10</v>
      </c>
      <c r="BA145" s="32">
        <f t="shared" si="61"/>
        <v>30</v>
      </c>
      <c r="BB145" s="504"/>
      <c r="BC145" s="512"/>
      <c r="BD145" s="40"/>
    </row>
    <row r="146" spans="1:56" s="33" customFormat="1" ht="16.5" customHeight="1">
      <c r="A146" s="44" t="s">
        <v>212</v>
      </c>
      <c r="B146" s="45" t="s">
        <v>213</v>
      </c>
      <c r="C146" s="44" t="s">
        <v>214</v>
      </c>
      <c r="D146" s="41" t="s">
        <v>239</v>
      </c>
      <c r="E146" s="35">
        <v>26</v>
      </c>
      <c r="F146" s="36" t="s">
        <v>244</v>
      </c>
      <c r="G146" s="35">
        <v>268</v>
      </c>
      <c r="H146" s="35">
        <v>1329</v>
      </c>
      <c r="I146" s="157">
        <v>156</v>
      </c>
      <c r="J146" s="157">
        <v>0</v>
      </c>
      <c r="K146" s="157">
        <v>12</v>
      </c>
      <c r="L146" s="208">
        <v>0</v>
      </c>
      <c r="M146" s="208">
        <v>0</v>
      </c>
      <c r="N146" s="157">
        <v>0</v>
      </c>
      <c r="O146" s="208">
        <f t="shared" si="62"/>
        <v>156</v>
      </c>
      <c r="P146" s="208">
        <f t="shared" si="63"/>
        <v>0</v>
      </c>
      <c r="Q146" s="208">
        <f t="shared" si="63"/>
        <v>12</v>
      </c>
      <c r="R146" s="492">
        <f t="shared" si="64"/>
        <v>168</v>
      </c>
      <c r="S146" s="492">
        <v>1.85</v>
      </c>
      <c r="T146" s="492">
        <v>150</v>
      </c>
      <c r="U146" s="492">
        <v>2.2999999999999998</v>
      </c>
      <c r="V146" s="492">
        <v>6</v>
      </c>
      <c r="W146" s="492">
        <v>0.05</v>
      </c>
      <c r="X146" s="492">
        <v>0</v>
      </c>
      <c r="Y146" s="492">
        <v>0</v>
      </c>
      <c r="Z146" s="509">
        <v>501</v>
      </c>
      <c r="AA146" s="509">
        <v>39.5</v>
      </c>
      <c r="AB146" s="26">
        <f t="shared" si="56"/>
        <v>669</v>
      </c>
      <c r="AC146" s="69">
        <f t="shared" si="56"/>
        <v>41.35</v>
      </c>
      <c r="AD146" s="509">
        <v>268</v>
      </c>
      <c r="AE146" s="27">
        <f t="shared" si="57"/>
        <v>100</v>
      </c>
      <c r="AF146" s="157">
        <v>7</v>
      </c>
      <c r="AG146" s="157"/>
      <c r="AH146" s="157"/>
      <c r="AI146" s="157"/>
      <c r="AJ146" s="157">
        <v>0</v>
      </c>
      <c r="AK146" s="157">
        <v>0</v>
      </c>
      <c r="AL146" s="157">
        <v>0</v>
      </c>
      <c r="AM146" s="157">
        <v>0</v>
      </c>
      <c r="AN146" s="509">
        <v>15</v>
      </c>
      <c r="AO146" s="509">
        <v>1.75</v>
      </c>
      <c r="AP146" s="509">
        <v>12</v>
      </c>
      <c r="AQ146" s="509">
        <v>2.16</v>
      </c>
      <c r="AR146" s="492">
        <f t="shared" si="58"/>
        <v>27</v>
      </c>
      <c r="AS146" s="510">
        <f t="shared" si="58"/>
        <v>3.91</v>
      </c>
      <c r="AT146" s="504">
        <f t="shared" si="65"/>
        <v>2.16</v>
      </c>
      <c r="AU146" s="511">
        <v>2</v>
      </c>
      <c r="AV146" s="511">
        <v>0</v>
      </c>
      <c r="AW146" s="511">
        <v>10</v>
      </c>
      <c r="AX146" s="510">
        <f t="shared" si="66"/>
        <v>14.16</v>
      </c>
      <c r="AY146" s="39">
        <f t="shared" si="60"/>
        <v>18.07</v>
      </c>
      <c r="AZ146" s="511">
        <v>5</v>
      </c>
      <c r="BA146" s="32">
        <f t="shared" si="61"/>
        <v>23.07</v>
      </c>
      <c r="BB146" s="504"/>
      <c r="BC146" s="512"/>
      <c r="BD146" s="513"/>
    </row>
    <row r="147" spans="1:56" s="33" customFormat="1" ht="16.5" customHeight="1">
      <c r="A147" s="44" t="s">
        <v>212</v>
      </c>
      <c r="B147" s="45" t="s">
        <v>213</v>
      </c>
      <c r="C147" s="44" t="s">
        <v>214</v>
      </c>
      <c r="D147" s="41" t="s">
        <v>239</v>
      </c>
      <c r="E147" s="35">
        <v>27</v>
      </c>
      <c r="F147" s="36" t="s">
        <v>245</v>
      </c>
      <c r="G147" s="35">
        <v>234</v>
      </c>
      <c r="H147" s="35">
        <v>979</v>
      </c>
      <c r="I147" s="157">
        <v>15</v>
      </c>
      <c r="J147" s="157">
        <v>0</v>
      </c>
      <c r="K147" s="157">
        <v>2</v>
      </c>
      <c r="L147" s="208">
        <v>0</v>
      </c>
      <c r="M147" s="208">
        <v>0</v>
      </c>
      <c r="N147" s="157">
        <v>0</v>
      </c>
      <c r="O147" s="208">
        <f t="shared" si="62"/>
        <v>15</v>
      </c>
      <c r="P147" s="208">
        <f t="shared" si="63"/>
        <v>0</v>
      </c>
      <c r="Q147" s="208">
        <f t="shared" si="63"/>
        <v>2</v>
      </c>
      <c r="R147" s="492">
        <f t="shared" si="64"/>
        <v>17</v>
      </c>
      <c r="S147" s="492">
        <v>0.84</v>
      </c>
      <c r="T147" s="492">
        <v>10</v>
      </c>
      <c r="U147" s="492">
        <v>0.1</v>
      </c>
      <c r="V147" s="492">
        <v>5</v>
      </c>
      <c r="W147" s="492">
        <v>0.74</v>
      </c>
      <c r="X147" s="492">
        <v>0</v>
      </c>
      <c r="Y147" s="492">
        <v>0</v>
      </c>
      <c r="Z147" s="509">
        <v>131</v>
      </c>
      <c r="AA147" s="509">
        <v>20</v>
      </c>
      <c r="AB147" s="26">
        <f t="shared" si="56"/>
        <v>148</v>
      </c>
      <c r="AC147" s="69">
        <f t="shared" si="56"/>
        <v>20.84</v>
      </c>
      <c r="AD147" s="509">
        <v>118</v>
      </c>
      <c r="AE147" s="27">
        <f t="shared" si="57"/>
        <v>50.427350427350426</v>
      </c>
      <c r="AF147" s="157"/>
      <c r="AG147" s="157"/>
      <c r="AH147" s="157"/>
      <c r="AI147" s="157"/>
      <c r="AJ147" s="157">
        <v>0</v>
      </c>
      <c r="AK147" s="157">
        <v>0</v>
      </c>
      <c r="AL147" s="157">
        <v>0</v>
      </c>
      <c r="AM147" s="157">
        <v>0</v>
      </c>
      <c r="AN147" s="509">
        <v>0</v>
      </c>
      <c r="AO147" s="509">
        <v>0</v>
      </c>
      <c r="AP147" s="509">
        <v>1</v>
      </c>
      <c r="AQ147" s="509">
        <v>2.1</v>
      </c>
      <c r="AR147" s="492">
        <f t="shared" si="58"/>
        <v>1</v>
      </c>
      <c r="AS147" s="510">
        <f t="shared" si="58"/>
        <v>2.1</v>
      </c>
      <c r="AT147" s="504">
        <f t="shared" si="65"/>
        <v>2.1</v>
      </c>
      <c r="AU147" s="511">
        <v>0</v>
      </c>
      <c r="AV147" s="511">
        <v>0</v>
      </c>
      <c r="AW147" s="511">
        <v>0</v>
      </c>
      <c r="AX147" s="510">
        <f t="shared" si="66"/>
        <v>2.1</v>
      </c>
      <c r="AY147" s="39">
        <f t="shared" si="60"/>
        <v>4.2</v>
      </c>
      <c r="AZ147" s="511">
        <v>0</v>
      </c>
      <c r="BA147" s="32">
        <f t="shared" si="61"/>
        <v>4.2</v>
      </c>
      <c r="BB147" s="504"/>
      <c r="BC147" s="512"/>
      <c r="BD147" s="513"/>
    </row>
    <row r="148" spans="1:56" s="33" customFormat="1" ht="16.5" customHeight="1">
      <c r="A148" s="44" t="s">
        <v>212</v>
      </c>
      <c r="B148" s="45" t="s">
        <v>213</v>
      </c>
      <c r="C148" s="44" t="s">
        <v>214</v>
      </c>
      <c r="D148" s="41" t="s">
        <v>239</v>
      </c>
      <c r="E148" s="35">
        <v>28</v>
      </c>
      <c r="F148" s="131" t="s">
        <v>246</v>
      </c>
      <c r="G148" s="35">
        <v>133</v>
      </c>
      <c r="H148" s="35">
        <v>725</v>
      </c>
      <c r="I148" s="242">
        <v>46</v>
      </c>
      <c r="J148" s="242">
        <v>0</v>
      </c>
      <c r="K148" s="242">
        <v>18</v>
      </c>
      <c r="L148" s="157">
        <v>2</v>
      </c>
      <c r="M148" s="157">
        <v>0</v>
      </c>
      <c r="N148" s="157">
        <v>0</v>
      </c>
      <c r="O148" s="157">
        <f t="shared" si="62"/>
        <v>48</v>
      </c>
      <c r="P148" s="157">
        <f t="shared" si="63"/>
        <v>0</v>
      </c>
      <c r="Q148" s="157">
        <f t="shared" si="63"/>
        <v>18</v>
      </c>
      <c r="R148" s="492">
        <f t="shared" si="64"/>
        <v>66</v>
      </c>
      <c r="S148" s="492">
        <v>1.3</v>
      </c>
      <c r="T148" s="492">
        <v>1</v>
      </c>
      <c r="U148" s="492">
        <v>0</v>
      </c>
      <c r="V148" s="492">
        <v>47</v>
      </c>
      <c r="W148" s="492">
        <v>0.12</v>
      </c>
      <c r="X148" s="492">
        <v>0</v>
      </c>
      <c r="Y148" s="492">
        <v>0</v>
      </c>
      <c r="Z148" s="509">
        <v>170</v>
      </c>
      <c r="AA148" s="509">
        <v>33</v>
      </c>
      <c r="AB148" s="26">
        <f t="shared" si="56"/>
        <v>236</v>
      </c>
      <c r="AC148" s="69">
        <f t="shared" si="56"/>
        <v>34.299999999999997</v>
      </c>
      <c r="AD148" s="509">
        <v>133</v>
      </c>
      <c r="AE148" s="27">
        <f t="shared" si="57"/>
        <v>100</v>
      </c>
      <c r="AF148" s="157">
        <v>8</v>
      </c>
      <c r="AG148" s="157"/>
      <c r="AH148" s="157"/>
      <c r="AI148" s="157"/>
      <c r="AJ148" s="157">
        <v>0</v>
      </c>
      <c r="AK148" s="157">
        <v>0</v>
      </c>
      <c r="AL148" s="157">
        <v>0</v>
      </c>
      <c r="AM148" s="157">
        <v>0</v>
      </c>
      <c r="AN148" s="509">
        <v>0</v>
      </c>
      <c r="AO148" s="509">
        <v>0</v>
      </c>
      <c r="AP148" s="509">
        <v>19</v>
      </c>
      <c r="AQ148" s="509">
        <v>14.85</v>
      </c>
      <c r="AR148" s="492">
        <f t="shared" si="58"/>
        <v>19</v>
      </c>
      <c r="AS148" s="510">
        <f t="shared" si="58"/>
        <v>14.85</v>
      </c>
      <c r="AT148" s="504">
        <f t="shared" si="65"/>
        <v>14.85</v>
      </c>
      <c r="AU148" s="511">
        <v>5</v>
      </c>
      <c r="AV148" s="511">
        <v>0</v>
      </c>
      <c r="AW148" s="511">
        <v>10</v>
      </c>
      <c r="AX148" s="510">
        <f t="shared" si="66"/>
        <v>29.85</v>
      </c>
      <c r="AY148" s="39">
        <f t="shared" si="60"/>
        <v>44.7</v>
      </c>
      <c r="AZ148" s="511">
        <v>5</v>
      </c>
      <c r="BA148" s="32">
        <f t="shared" si="61"/>
        <v>49.7</v>
      </c>
      <c r="BB148" s="504"/>
      <c r="BC148" s="512"/>
      <c r="BD148" s="40"/>
    </row>
    <row r="149" spans="1:56" s="33" customFormat="1" ht="16.5" customHeight="1">
      <c r="A149" s="44" t="s">
        <v>212</v>
      </c>
      <c r="B149" s="45" t="s">
        <v>213</v>
      </c>
      <c r="C149" s="44" t="s">
        <v>214</v>
      </c>
      <c r="D149" s="41" t="s">
        <v>239</v>
      </c>
      <c r="E149" s="35">
        <v>29</v>
      </c>
      <c r="F149" s="131" t="s">
        <v>247</v>
      </c>
      <c r="G149" s="35">
        <v>244</v>
      </c>
      <c r="H149" s="35">
        <v>1299</v>
      </c>
      <c r="I149" s="242">
        <v>127</v>
      </c>
      <c r="J149" s="242">
        <v>0</v>
      </c>
      <c r="K149" s="242">
        <v>10</v>
      </c>
      <c r="L149" s="157">
        <v>1</v>
      </c>
      <c r="M149" s="157">
        <v>0</v>
      </c>
      <c r="N149" s="157">
        <v>0</v>
      </c>
      <c r="O149" s="157">
        <f t="shared" si="62"/>
        <v>128</v>
      </c>
      <c r="P149" s="157">
        <f t="shared" si="63"/>
        <v>0</v>
      </c>
      <c r="Q149" s="157">
        <f t="shared" si="63"/>
        <v>10</v>
      </c>
      <c r="R149" s="492">
        <f t="shared" si="64"/>
        <v>138</v>
      </c>
      <c r="S149" s="492">
        <v>1.56</v>
      </c>
      <c r="T149" s="492">
        <v>33</v>
      </c>
      <c r="U149" s="492">
        <v>0</v>
      </c>
      <c r="V149" s="492">
        <v>95</v>
      </c>
      <c r="W149" s="492">
        <v>0.65</v>
      </c>
      <c r="X149" s="492">
        <v>0</v>
      </c>
      <c r="Y149" s="492">
        <v>0</v>
      </c>
      <c r="Z149" s="509">
        <v>329</v>
      </c>
      <c r="AA149" s="509">
        <v>80</v>
      </c>
      <c r="AB149" s="26">
        <f t="shared" si="56"/>
        <v>467</v>
      </c>
      <c r="AC149" s="69">
        <f t="shared" si="56"/>
        <v>81.56</v>
      </c>
      <c r="AD149" s="509">
        <v>244</v>
      </c>
      <c r="AE149" s="27">
        <f t="shared" si="57"/>
        <v>100</v>
      </c>
      <c r="AF149" s="157">
        <v>9</v>
      </c>
      <c r="AG149" s="157"/>
      <c r="AH149" s="157"/>
      <c r="AI149" s="157"/>
      <c r="AJ149" s="157">
        <v>0</v>
      </c>
      <c r="AK149" s="157">
        <v>0</v>
      </c>
      <c r="AL149" s="157">
        <v>0</v>
      </c>
      <c r="AM149" s="157">
        <v>0</v>
      </c>
      <c r="AN149" s="509">
        <v>0</v>
      </c>
      <c r="AO149" s="509">
        <v>0</v>
      </c>
      <c r="AP149" s="509">
        <v>24</v>
      </c>
      <c r="AQ149" s="509">
        <v>5.8</v>
      </c>
      <c r="AR149" s="492">
        <f t="shared" si="58"/>
        <v>24</v>
      </c>
      <c r="AS149" s="510">
        <f t="shared" si="58"/>
        <v>5.8</v>
      </c>
      <c r="AT149" s="504">
        <f t="shared" si="65"/>
        <v>5.8</v>
      </c>
      <c r="AU149" s="511">
        <v>4.5</v>
      </c>
      <c r="AV149" s="511">
        <v>0</v>
      </c>
      <c r="AW149" s="511">
        <v>10</v>
      </c>
      <c r="AX149" s="510">
        <f t="shared" si="66"/>
        <v>20.3</v>
      </c>
      <c r="AY149" s="39">
        <f t="shared" si="60"/>
        <v>26.1</v>
      </c>
      <c r="AZ149" s="511">
        <v>4</v>
      </c>
      <c r="BA149" s="32">
        <f t="shared" si="61"/>
        <v>30.1</v>
      </c>
      <c r="BB149" s="504"/>
      <c r="BC149" s="512"/>
      <c r="BD149" s="40"/>
    </row>
    <row r="150" spans="1:56" s="33" customFormat="1" ht="16.5" customHeight="1">
      <c r="A150" s="44" t="s">
        <v>212</v>
      </c>
      <c r="B150" s="45" t="s">
        <v>213</v>
      </c>
      <c r="C150" s="44" t="s">
        <v>214</v>
      </c>
      <c r="D150" s="41" t="s">
        <v>239</v>
      </c>
      <c r="E150" s="35">
        <v>30</v>
      </c>
      <c r="F150" s="36" t="s">
        <v>248</v>
      </c>
      <c r="G150" s="35">
        <v>175</v>
      </c>
      <c r="H150" s="35">
        <v>848</v>
      </c>
      <c r="I150" s="242">
        <v>58</v>
      </c>
      <c r="J150" s="242">
        <v>0</v>
      </c>
      <c r="K150" s="242">
        <v>7</v>
      </c>
      <c r="L150" s="157">
        <v>0</v>
      </c>
      <c r="M150" s="157">
        <v>0</v>
      </c>
      <c r="N150" s="157">
        <v>0</v>
      </c>
      <c r="O150" s="208">
        <f t="shared" si="62"/>
        <v>58</v>
      </c>
      <c r="P150" s="208">
        <f t="shared" si="63"/>
        <v>0</v>
      </c>
      <c r="Q150" s="208">
        <f t="shared" si="63"/>
        <v>7</v>
      </c>
      <c r="R150" s="492">
        <f t="shared" si="64"/>
        <v>65</v>
      </c>
      <c r="S150" s="492">
        <v>1.3</v>
      </c>
      <c r="T150" s="492">
        <v>3</v>
      </c>
      <c r="U150" s="492">
        <v>0.2</v>
      </c>
      <c r="V150" s="492">
        <v>55</v>
      </c>
      <c r="W150" s="492">
        <v>0.7</v>
      </c>
      <c r="X150" s="492">
        <v>0</v>
      </c>
      <c r="Y150" s="492">
        <v>0</v>
      </c>
      <c r="Z150" s="509">
        <v>131</v>
      </c>
      <c r="AA150" s="509">
        <v>41</v>
      </c>
      <c r="AB150" s="26">
        <f t="shared" si="56"/>
        <v>196</v>
      </c>
      <c r="AC150" s="69">
        <f t="shared" si="56"/>
        <v>42.3</v>
      </c>
      <c r="AD150" s="509">
        <v>150</v>
      </c>
      <c r="AE150" s="27">
        <f t="shared" si="57"/>
        <v>85.714285714285708</v>
      </c>
      <c r="AF150" s="157"/>
      <c r="AG150" s="157"/>
      <c r="AH150" s="157"/>
      <c r="AI150" s="157"/>
      <c r="AJ150" s="157">
        <v>0</v>
      </c>
      <c r="AK150" s="157">
        <v>0</v>
      </c>
      <c r="AL150" s="157">
        <v>0</v>
      </c>
      <c r="AM150" s="157">
        <v>0</v>
      </c>
      <c r="AN150" s="509">
        <v>0</v>
      </c>
      <c r="AO150" s="509">
        <v>0</v>
      </c>
      <c r="AP150" s="509">
        <v>17</v>
      </c>
      <c r="AQ150" s="509">
        <v>19.600000000000001</v>
      </c>
      <c r="AR150" s="492">
        <f t="shared" si="58"/>
        <v>17</v>
      </c>
      <c r="AS150" s="510">
        <f t="shared" si="58"/>
        <v>19.600000000000001</v>
      </c>
      <c r="AT150" s="504">
        <f t="shared" si="65"/>
        <v>19.600000000000001</v>
      </c>
      <c r="AU150" s="511">
        <v>1</v>
      </c>
      <c r="AV150" s="511">
        <v>0</v>
      </c>
      <c r="AW150" s="511">
        <v>10</v>
      </c>
      <c r="AX150" s="510">
        <f t="shared" si="66"/>
        <v>30.6</v>
      </c>
      <c r="AY150" s="39">
        <f t="shared" si="60"/>
        <v>50.2</v>
      </c>
      <c r="AZ150" s="511">
        <v>10</v>
      </c>
      <c r="BA150" s="32">
        <f t="shared" si="61"/>
        <v>60.2</v>
      </c>
      <c r="BB150" s="504"/>
      <c r="BC150" s="512"/>
      <c r="BD150" s="40"/>
    </row>
    <row r="151" spans="1:56" s="33" customFormat="1" ht="16.5" customHeight="1">
      <c r="A151" s="44" t="s">
        <v>212</v>
      </c>
      <c r="B151" s="45" t="s">
        <v>213</v>
      </c>
      <c r="C151" s="44" t="s">
        <v>214</v>
      </c>
      <c r="D151" s="41" t="s">
        <v>239</v>
      </c>
      <c r="E151" s="35">
        <v>31</v>
      </c>
      <c r="F151" s="36" t="s">
        <v>249</v>
      </c>
      <c r="G151" s="35">
        <v>174</v>
      </c>
      <c r="H151" s="35">
        <v>815</v>
      </c>
      <c r="I151" s="242">
        <v>50</v>
      </c>
      <c r="J151" s="242">
        <v>0</v>
      </c>
      <c r="K151" s="242">
        <v>19</v>
      </c>
      <c r="L151" s="157">
        <v>0</v>
      </c>
      <c r="M151" s="157">
        <v>0</v>
      </c>
      <c r="N151" s="157">
        <v>0</v>
      </c>
      <c r="O151" s="208">
        <f t="shared" si="62"/>
        <v>50</v>
      </c>
      <c r="P151" s="208">
        <f t="shared" si="63"/>
        <v>0</v>
      </c>
      <c r="Q151" s="208">
        <f t="shared" si="63"/>
        <v>19</v>
      </c>
      <c r="R151" s="492">
        <f t="shared" si="64"/>
        <v>69</v>
      </c>
      <c r="S151" s="492">
        <v>1.7</v>
      </c>
      <c r="T151" s="492">
        <v>1</v>
      </c>
      <c r="U151" s="492">
        <v>0</v>
      </c>
      <c r="V151" s="492">
        <v>49</v>
      </c>
      <c r="W151" s="492">
        <v>0.26</v>
      </c>
      <c r="X151" s="492">
        <v>0</v>
      </c>
      <c r="Y151" s="492">
        <v>0</v>
      </c>
      <c r="Z151" s="509">
        <v>150</v>
      </c>
      <c r="AA151" s="509">
        <v>57</v>
      </c>
      <c r="AB151" s="26">
        <f t="shared" si="56"/>
        <v>219</v>
      </c>
      <c r="AC151" s="69">
        <f t="shared" si="56"/>
        <v>58.7</v>
      </c>
      <c r="AD151" s="509">
        <v>140</v>
      </c>
      <c r="AE151" s="27">
        <f t="shared" si="57"/>
        <v>80.459770114942529</v>
      </c>
      <c r="AF151" s="157"/>
      <c r="AG151" s="157"/>
      <c r="AH151" s="157"/>
      <c r="AI151" s="157"/>
      <c r="AJ151" s="157">
        <v>0</v>
      </c>
      <c r="AK151" s="157">
        <v>0</v>
      </c>
      <c r="AL151" s="157">
        <v>0</v>
      </c>
      <c r="AM151" s="157">
        <v>0</v>
      </c>
      <c r="AN151" s="509">
        <v>3</v>
      </c>
      <c r="AO151" s="509">
        <v>0.4</v>
      </c>
      <c r="AP151" s="509">
        <v>18</v>
      </c>
      <c r="AQ151" s="509">
        <v>11.56</v>
      </c>
      <c r="AR151" s="492">
        <f t="shared" si="58"/>
        <v>21</v>
      </c>
      <c r="AS151" s="510">
        <f t="shared" si="58"/>
        <v>11.96</v>
      </c>
      <c r="AT151" s="504">
        <f t="shared" si="65"/>
        <v>11.56</v>
      </c>
      <c r="AU151" s="511">
        <v>1</v>
      </c>
      <c r="AV151" s="511">
        <v>0.6</v>
      </c>
      <c r="AW151" s="511">
        <v>25</v>
      </c>
      <c r="AX151" s="510">
        <f t="shared" si="66"/>
        <v>38.159999999999997</v>
      </c>
      <c r="AY151" s="39">
        <f t="shared" si="60"/>
        <v>50.12</v>
      </c>
      <c r="AZ151" s="511">
        <v>6</v>
      </c>
      <c r="BA151" s="32">
        <f t="shared" si="61"/>
        <v>56.12</v>
      </c>
      <c r="BB151" s="504"/>
      <c r="BC151" s="512"/>
      <c r="BD151" s="40"/>
    </row>
    <row r="152" spans="1:56" s="33" customFormat="1" ht="16.5" customHeight="1">
      <c r="A152" s="44" t="s">
        <v>212</v>
      </c>
      <c r="B152" s="45" t="s">
        <v>213</v>
      </c>
      <c r="C152" s="44" t="s">
        <v>214</v>
      </c>
      <c r="D152" s="41" t="s">
        <v>239</v>
      </c>
      <c r="E152" s="35">
        <v>32</v>
      </c>
      <c r="F152" s="36" t="s">
        <v>250</v>
      </c>
      <c r="G152" s="35">
        <v>186</v>
      </c>
      <c r="H152" s="35">
        <v>1063</v>
      </c>
      <c r="I152" s="242">
        <v>81</v>
      </c>
      <c r="J152" s="242">
        <v>0</v>
      </c>
      <c r="K152" s="242">
        <v>17</v>
      </c>
      <c r="L152" s="157">
        <v>0</v>
      </c>
      <c r="M152" s="157">
        <v>0</v>
      </c>
      <c r="N152" s="157">
        <v>0</v>
      </c>
      <c r="O152" s="208">
        <f t="shared" si="62"/>
        <v>81</v>
      </c>
      <c r="P152" s="208">
        <f t="shared" si="63"/>
        <v>0</v>
      </c>
      <c r="Q152" s="208">
        <f t="shared" si="63"/>
        <v>17</v>
      </c>
      <c r="R152" s="492">
        <f t="shared" si="64"/>
        <v>98</v>
      </c>
      <c r="S152" s="492">
        <v>1.6</v>
      </c>
      <c r="T152" s="492">
        <v>4</v>
      </c>
      <c r="U152" s="492">
        <v>0.3</v>
      </c>
      <c r="V152" s="492">
        <v>77</v>
      </c>
      <c r="W152" s="492">
        <v>0.5</v>
      </c>
      <c r="X152" s="492">
        <v>0</v>
      </c>
      <c r="Y152" s="492">
        <v>0</v>
      </c>
      <c r="Z152" s="509">
        <v>228</v>
      </c>
      <c r="AA152" s="509">
        <v>29</v>
      </c>
      <c r="AB152" s="26">
        <f t="shared" si="56"/>
        <v>326</v>
      </c>
      <c r="AC152" s="69">
        <f t="shared" si="56"/>
        <v>30.6</v>
      </c>
      <c r="AD152" s="509">
        <v>186</v>
      </c>
      <c r="AE152" s="27">
        <f t="shared" si="57"/>
        <v>100</v>
      </c>
      <c r="AF152" s="157">
        <v>10</v>
      </c>
      <c r="AG152" s="157"/>
      <c r="AH152" s="157"/>
      <c r="AI152" s="157"/>
      <c r="AJ152" s="157">
        <v>0</v>
      </c>
      <c r="AK152" s="157">
        <v>0</v>
      </c>
      <c r="AL152" s="157">
        <v>0</v>
      </c>
      <c r="AM152" s="157">
        <v>0</v>
      </c>
      <c r="AN152" s="509">
        <v>1</v>
      </c>
      <c r="AO152" s="509">
        <v>0.13</v>
      </c>
      <c r="AP152" s="509">
        <v>29</v>
      </c>
      <c r="AQ152" s="509">
        <v>19.5</v>
      </c>
      <c r="AR152" s="492">
        <f t="shared" si="58"/>
        <v>30</v>
      </c>
      <c r="AS152" s="510">
        <f t="shared" si="58"/>
        <v>19.63</v>
      </c>
      <c r="AT152" s="504">
        <f t="shared" si="65"/>
        <v>19.5</v>
      </c>
      <c r="AU152" s="511">
        <v>1</v>
      </c>
      <c r="AV152" s="511">
        <v>0</v>
      </c>
      <c r="AW152" s="511">
        <v>15</v>
      </c>
      <c r="AX152" s="510">
        <f t="shared" si="66"/>
        <v>35.5</v>
      </c>
      <c r="AY152" s="39">
        <f t="shared" si="60"/>
        <v>55.129999999999995</v>
      </c>
      <c r="AZ152" s="511">
        <v>5</v>
      </c>
      <c r="BA152" s="32">
        <f t="shared" si="61"/>
        <v>60.129999999999995</v>
      </c>
      <c r="BB152" s="504"/>
      <c r="BC152" s="512"/>
      <c r="BD152" s="40"/>
    </row>
    <row r="153" spans="1:56" s="33" customFormat="1" ht="16.5" customHeight="1">
      <c r="A153" s="44" t="s">
        <v>212</v>
      </c>
      <c r="B153" s="45" t="s">
        <v>213</v>
      </c>
      <c r="C153" s="44" t="s">
        <v>214</v>
      </c>
      <c r="D153" s="41" t="s">
        <v>1500</v>
      </c>
      <c r="E153" s="35">
        <v>33</v>
      </c>
      <c r="F153" s="36" t="s">
        <v>251</v>
      </c>
      <c r="G153" s="35">
        <v>152</v>
      </c>
      <c r="H153" s="35">
        <v>738</v>
      </c>
      <c r="I153" s="242">
        <v>12</v>
      </c>
      <c r="J153" s="242">
        <v>0</v>
      </c>
      <c r="K153" s="242">
        <v>18</v>
      </c>
      <c r="L153" s="157">
        <v>0</v>
      </c>
      <c r="M153" s="157">
        <v>0</v>
      </c>
      <c r="N153" s="157">
        <v>0</v>
      </c>
      <c r="O153" s="208">
        <f t="shared" si="62"/>
        <v>12</v>
      </c>
      <c r="P153" s="208">
        <f t="shared" si="63"/>
        <v>0</v>
      </c>
      <c r="Q153" s="208">
        <f t="shared" si="63"/>
        <v>18</v>
      </c>
      <c r="R153" s="492">
        <f t="shared" si="64"/>
        <v>30</v>
      </c>
      <c r="S153" s="492">
        <v>3.2</v>
      </c>
      <c r="T153" s="492">
        <v>0</v>
      </c>
      <c r="U153" s="492">
        <v>0</v>
      </c>
      <c r="V153" s="492">
        <v>12</v>
      </c>
      <c r="W153" s="492">
        <v>2.1</v>
      </c>
      <c r="X153" s="492">
        <v>0</v>
      </c>
      <c r="Y153" s="492">
        <v>0</v>
      </c>
      <c r="Z153" s="509">
        <v>179</v>
      </c>
      <c r="AA153" s="509">
        <v>36</v>
      </c>
      <c r="AB153" s="26">
        <f t="shared" si="56"/>
        <v>209</v>
      </c>
      <c r="AC153" s="69">
        <f t="shared" si="56"/>
        <v>39.200000000000003</v>
      </c>
      <c r="AD153" s="509">
        <v>152</v>
      </c>
      <c r="AE153" s="27">
        <f t="shared" si="57"/>
        <v>100</v>
      </c>
      <c r="AF153" s="157">
        <v>11</v>
      </c>
      <c r="AG153" s="157"/>
      <c r="AH153" s="157"/>
      <c r="AI153" s="157"/>
      <c r="AJ153" s="157">
        <v>0</v>
      </c>
      <c r="AK153" s="157">
        <v>0</v>
      </c>
      <c r="AL153" s="157">
        <v>0</v>
      </c>
      <c r="AM153" s="157">
        <v>0</v>
      </c>
      <c r="AN153" s="509">
        <v>0</v>
      </c>
      <c r="AO153" s="509">
        <v>0</v>
      </c>
      <c r="AP153" s="509">
        <v>40</v>
      </c>
      <c r="AQ153" s="509">
        <v>34</v>
      </c>
      <c r="AR153" s="492">
        <f t="shared" si="58"/>
        <v>40</v>
      </c>
      <c r="AS153" s="510">
        <f t="shared" si="58"/>
        <v>34</v>
      </c>
      <c r="AT153" s="504">
        <f t="shared" si="65"/>
        <v>34</v>
      </c>
      <c r="AU153" s="511">
        <v>1</v>
      </c>
      <c r="AV153" s="511">
        <v>0</v>
      </c>
      <c r="AW153" s="511">
        <v>14</v>
      </c>
      <c r="AX153" s="510">
        <f t="shared" si="66"/>
        <v>49</v>
      </c>
      <c r="AY153" s="39">
        <f t="shared" si="60"/>
        <v>83</v>
      </c>
      <c r="AZ153" s="511">
        <v>4</v>
      </c>
      <c r="BA153" s="32">
        <f t="shared" si="61"/>
        <v>87</v>
      </c>
      <c r="BB153" s="504"/>
      <c r="BC153" s="512"/>
      <c r="BD153" s="40"/>
    </row>
    <row r="154" spans="1:56" s="109" customFormat="1" ht="16.5" customHeight="1">
      <c r="A154" s="18" t="s">
        <v>212</v>
      </c>
      <c r="B154" s="45" t="s">
        <v>213</v>
      </c>
      <c r="C154" s="44" t="s">
        <v>214</v>
      </c>
      <c r="D154" s="20" t="s">
        <v>252</v>
      </c>
      <c r="E154" s="35">
        <v>34</v>
      </c>
      <c r="F154" s="44" t="s">
        <v>252</v>
      </c>
      <c r="G154" s="87">
        <v>167</v>
      </c>
      <c r="H154" s="87">
        <v>720</v>
      </c>
      <c r="I154" s="74">
        <v>345</v>
      </c>
      <c r="J154" s="74">
        <v>8</v>
      </c>
      <c r="K154" s="74">
        <v>7</v>
      </c>
      <c r="L154" s="74">
        <v>0</v>
      </c>
      <c r="M154" s="74">
        <v>0</v>
      </c>
      <c r="N154" s="74">
        <v>0</v>
      </c>
      <c r="O154" s="29">
        <f t="shared" si="62"/>
        <v>345</v>
      </c>
      <c r="P154" s="29">
        <f t="shared" si="63"/>
        <v>8</v>
      </c>
      <c r="Q154" s="29">
        <f t="shared" si="63"/>
        <v>7</v>
      </c>
      <c r="R154" s="29">
        <f t="shared" si="64"/>
        <v>360</v>
      </c>
      <c r="S154" s="29"/>
      <c r="T154" s="29">
        <v>303</v>
      </c>
      <c r="U154" s="29">
        <v>0</v>
      </c>
      <c r="V154" s="29">
        <v>42</v>
      </c>
      <c r="W154" s="29">
        <v>0</v>
      </c>
      <c r="X154" s="29"/>
      <c r="Y154" s="29"/>
      <c r="Z154" s="75">
        <v>368</v>
      </c>
      <c r="AA154" s="75"/>
      <c r="AB154" s="26">
        <f t="shared" si="56"/>
        <v>728</v>
      </c>
      <c r="AC154" s="69">
        <f t="shared" si="56"/>
        <v>0</v>
      </c>
      <c r="AD154" s="29">
        <v>167</v>
      </c>
      <c r="AE154" s="27">
        <f t="shared" si="57"/>
        <v>100</v>
      </c>
      <c r="AF154" s="29">
        <v>12</v>
      </c>
      <c r="AG154" s="29">
        <v>295</v>
      </c>
      <c r="AH154" s="29">
        <v>286</v>
      </c>
      <c r="AI154" s="29">
        <v>270</v>
      </c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4</v>
      </c>
      <c r="AQ154" s="29">
        <v>1.75</v>
      </c>
      <c r="AR154" s="48">
        <f t="shared" si="58"/>
        <v>4</v>
      </c>
      <c r="AS154" s="129">
        <f t="shared" si="58"/>
        <v>1.75</v>
      </c>
      <c r="AT154" s="27">
        <v>30</v>
      </c>
      <c r="AU154" s="27">
        <v>0</v>
      </c>
      <c r="AV154" s="27">
        <v>1</v>
      </c>
      <c r="AW154" s="27">
        <v>60</v>
      </c>
      <c r="AX154" s="129">
        <f t="shared" si="59"/>
        <v>91</v>
      </c>
      <c r="AY154" s="39">
        <f t="shared" si="60"/>
        <v>92.75</v>
      </c>
      <c r="AZ154" s="29"/>
      <c r="BA154" s="32">
        <f t="shared" si="61"/>
        <v>92.75</v>
      </c>
      <c r="BB154" s="29"/>
      <c r="BC154" s="29"/>
      <c r="BD154" s="29"/>
    </row>
    <row r="155" spans="1:56" s="109" customFormat="1" ht="16.5" customHeight="1">
      <c r="A155" s="18" t="s">
        <v>212</v>
      </c>
      <c r="B155" s="45" t="s">
        <v>213</v>
      </c>
      <c r="C155" s="44" t="s">
        <v>214</v>
      </c>
      <c r="D155" s="20" t="s">
        <v>252</v>
      </c>
      <c r="E155" s="35">
        <v>35</v>
      </c>
      <c r="F155" s="131" t="s">
        <v>253</v>
      </c>
      <c r="G155" s="35">
        <v>231</v>
      </c>
      <c r="H155" s="35">
        <v>1177</v>
      </c>
      <c r="I155" s="74">
        <v>202</v>
      </c>
      <c r="J155" s="74">
        <v>23</v>
      </c>
      <c r="K155" s="74">
        <v>1</v>
      </c>
      <c r="L155" s="74">
        <v>0</v>
      </c>
      <c r="M155" s="74">
        <v>0</v>
      </c>
      <c r="N155" s="74">
        <v>0</v>
      </c>
      <c r="O155" s="29">
        <f t="shared" si="62"/>
        <v>202</v>
      </c>
      <c r="P155" s="29">
        <f t="shared" si="63"/>
        <v>23</v>
      </c>
      <c r="Q155" s="29">
        <f t="shared" si="63"/>
        <v>1</v>
      </c>
      <c r="R155" s="29">
        <f t="shared" si="64"/>
        <v>226</v>
      </c>
      <c r="S155" s="29"/>
      <c r="T155" s="29">
        <v>53</v>
      </c>
      <c r="U155" s="29">
        <v>0</v>
      </c>
      <c r="V155" s="29">
        <v>149</v>
      </c>
      <c r="W155" s="29">
        <v>0</v>
      </c>
      <c r="X155" s="29"/>
      <c r="Y155" s="29"/>
      <c r="Z155" s="42">
        <v>468</v>
      </c>
      <c r="AA155" s="42"/>
      <c r="AB155" s="26">
        <f t="shared" si="56"/>
        <v>694</v>
      </c>
      <c r="AC155" s="69">
        <f t="shared" si="56"/>
        <v>0</v>
      </c>
      <c r="AD155" s="29">
        <v>228</v>
      </c>
      <c r="AE155" s="27">
        <f t="shared" si="57"/>
        <v>98.701298701298697</v>
      </c>
      <c r="AF155" s="29"/>
      <c r="AG155" s="29">
        <v>37</v>
      </c>
      <c r="AH155" s="29">
        <v>24</v>
      </c>
      <c r="AI155" s="29"/>
      <c r="AJ155" s="29"/>
      <c r="AK155" s="29"/>
      <c r="AL155" s="29"/>
      <c r="AM155" s="29"/>
      <c r="AN155" s="29"/>
      <c r="AO155" s="29"/>
      <c r="AP155" s="29"/>
      <c r="AQ155" s="29"/>
      <c r="AR155" s="48">
        <f t="shared" si="58"/>
        <v>0</v>
      </c>
      <c r="AS155" s="129">
        <f t="shared" si="58"/>
        <v>0</v>
      </c>
      <c r="AT155" s="29"/>
      <c r="AU155" s="29"/>
      <c r="AV155" s="27"/>
      <c r="AW155" s="27"/>
      <c r="AX155" s="129">
        <f t="shared" si="59"/>
        <v>0</v>
      </c>
      <c r="AY155" s="39">
        <f t="shared" si="60"/>
        <v>0</v>
      </c>
      <c r="AZ155" s="29"/>
      <c r="BA155" s="32">
        <f t="shared" si="61"/>
        <v>0</v>
      </c>
      <c r="BB155" s="29"/>
      <c r="BC155" s="29"/>
      <c r="BD155" s="29"/>
    </row>
    <row r="156" spans="1:56" s="109" customFormat="1" ht="16.5" customHeight="1">
      <c r="A156" s="18" t="s">
        <v>212</v>
      </c>
      <c r="B156" s="45" t="s">
        <v>213</v>
      </c>
      <c r="C156" s="44" t="s">
        <v>214</v>
      </c>
      <c r="D156" s="20" t="s">
        <v>252</v>
      </c>
      <c r="E156" s="35">
        <v>36</v>
      </c>
      <c r="F156" s="131" t="s">
        <v>254</v>
      </c>
      <c r="G156" s="35">
        <v>202</v>
      </c>
      <c r="H156" s="35">
        <v>1006</v>
      </c>
      <c r="I156" s="74">
        <v>370</v>
      </c>
      <c r="J156" s="74">
        <v>10</v>
      </c>
      <c r="K156" s="74">
        <v>0</v>
      </c>
      <c r="L156" s="74">
        <v>0</v>
      </c>
      <c r="M156" s="74">
        <v>0</v>
      </c>
      <c r="N156" s="74">
        <v>0</v>
      </c>
      <c r="O156" s="29">
        <f t="shared" si="62"/>
        <v>370</v>
      </c>
      <c r="P156" s="29">
        <f t="shared" si="63"/>
        <v>10</v>
      </c>
      <c r="Q156" s="29">
        <f t="shared" si="63"/>
        <v>0</v>
      </c>
      <c r="R156" s="29">
        <f t="shared" si="64"/>
        <v>380</v>
      </c>
      <c r="S156" s="29"/>
      <c r="T156" s="29">
        <v>218</v>
      </c>
      <c r="U156" s="29">
        <v>0</v>
      </c>
      <c r="V156" s="29">
        <v>152</v>
      </c>
      <c r="W156" s="29">
        <v>0</v>
      </c>
      <c r="X156" s="29"/>
      <c r="Y156" s="29"/>
      <c r="Z156" s="42">
        <v>375</v>
      </c>
      <c r="AA156" s="42"/>
      <c r="AB156" s="26">
        <f t="shared" si="56"/>
        <v>755</v>
      </c>
      <c r="AC156" s="69">
        <f t="shared" si="56"/>
        <v>0</v>
      </c>
      <c r="AD156" s="29">
        <v>202</v>
      </c>
      <c r="AE156" s="27">
        <f t="shared" si="57"/>
        <v>100</v>
      </c>
      <c r="AF156" s="29">
        <v>13</v>
      </c>
      <c r="AG156" s="29">
        <v>188</v>
      </c>
      <c r="AH156" s="29">
        <v>169</v>
      </c>
      <c r="AI156" s="29">
        <v>28</v>
      </c>
      <c r="AJ156" s="29">
        <v>0</v>
      </c>
      <c r="AK156" s="29">
        <v>0</v>
      </c>
      <c r="AL156" s="29"/>
      <c r="AM156" s="29"/>
      <c r="AN156" s="29">
        <v>5</v>
      </c>
      <c r="AO156" s="29">
        <v>0.75</v>
      </c>
      <c r="AP156" s="29"/>
      <c r="AQ156" s="29"/>
      <c r="AR156" s="48">
        <f t="shared" si="58"/>
        <v>5</v>
      </c>
      <c r="AS156" s="129">
        <f t="shared" si="58"/>
        <v>0.75</v>
      </c>
      <c r="AT156" s="29"/>
      <c r="AU156" s="29"/>
      <c r="AV156" s="27"/>
      <c r="AW156" s="27"/>
      <c r="AX156" s="129">
        <f t="shared" si="59"/>
        <v>0</v>
      </c>
      <c r="AY156" s="39">
        <f t="shared" si="60"/>
        <v>0.75</v>
      </c>
      <c r="AZ156" s="29"/>
      <c r="BA156" s="32">
        <f t="shared" si="61"/>
        <v>0.75</v>
      </c>
      <c r="BB156" s="29"/>
      <c r="BC156" s="29"/>
      <c r="BD156" s="29"/>
    </row>
    <row r="157" spans="1:56" s="109" customFormat="1" ht="16.5" customHeight="1">
      <c r="A157" s="18" t="s">
        <v>212</v>
      </c>
      <c r="B157" s="45" t="s">
        <v>213</v>
      </c>
      <c r="C157" s="44" t="s">
        <v>214</v>
      </c>
      <c r="D157" s="111" t="s">
        <v>252</v>
      </c>
      <c r="E157" s="35">
        <v>37</v>
      </c>
      <c r="F157" s="36" t="s">
        <v>255</v>
      </c>
      <c r="G157" s="35">
        <v>225</v>
      </c>
      <c r="H157" s="35">
        <v>1043</v>
      </c>
      <c r="I157" s="74">
        <v>94</v>
      </c>
      <c r="J157" s="74">
        <v>3</v>
      </c>
      <c r="K157" s="74">
        <v>0</v>
      </c>
      <c r="L157" s="74">
        <v>1</v>
      </c>
      <c r="M157" s="74">
        <v>0</v>
      </c>
      <c r="N157" s="74">
        <v>0</v>
      </c>
      <c r="O157" s="29">
        <f t="shared" si="62"/>
        <v>95</v>
      </c>
      <c r="P157" s="29">
        <f t="shared" si="63"/>
        <v>3</v>
      </c>
      <c r="Q157" s="29">
        <f t="shared" si="63"/>
        <v>0</v>
      </c>
      <c r="R157" s="29">
        <f t="shared" si="64"/>
        <v>98</v>
      </c>
      <c r="S157" s="29"/>
      <c r="T157" s="29">
        <v>62</v>
      </c>
      <c r="U157" s="29">
        <v>0</v>
      </c>
      <c r="V157" s="29">
        <v>33</v>
      </c>
      <c r="W157" s="29">
        <v>0</v>
      </c>
      <c r="X157" s="29"/>
      <c r="Y157" s="29"/>
      <c r="Z157" s="42">
        <v>174</v>
      </c>
      <c r="AA157" s="42"/>
      <c r="AB157" s="26">
        <f t="shared" si="56"/>
        <v>272</v>
      </c>
      <c r="AC157" s="69">
        <f t="shared" si="56"/>
        <v>0</v>
      </c>
      <c r="AD157" s="29">
        <v>162</v>
      </c>
      <c r="AE157" s="27">
        <f t="shared" si="57"/>
        <v>72</v>
      </c>
      <c r="AF157" s="29"/>
      <c r="AG157" s="29">
        <v>47</v>
      </c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48">
        <f t="shared" si="58"/>
        <v>0</v>
      </c>
      <c r="AS157" s="129">
        <f t="shared" si="58"/>
        <v>0</v>
      </c>
      <c r="AT157" s="29"/>
      <c r="AU157" s="29"/>
      <c r="AV157" s="27"/>
      <c r="AW157" s="27"/>
      <c r="AX157" s="129">
        <f t="shared" si="59"/>
        <v>0</v>
      </c>
      <c r="AY157" s="39">
        <f t="shared" si="60"/>
        <v>0</v>
      </c>
      <c r="AZ157" s="29"/>
      <c r="BA157" s="32">
        <f t="shared" si="61"/>
        <v>0</v>
      </c>
      <c r="BB157" s="29"/>
      <c r="BC157" s="29"/>
      <c r="BD157" s="29"/>
    </row>
    <row r="158" spans="1:56" s="109" customFormat="1" ht="16.5" customHeight="1">
      <c r="A158" s="18" t="s">
        <v>212</v>
      </c>
      <c r="B158" s="45" t="s">
        <v>213</v>
      </c>
      <c r="C158" s="44" t="s">
        <v>214</v>
      </c>
      <c r="D158" s="111" t="s">
        <v>252</v>
      </c>
      <c r="E158" s="35">
        <v>38</v>
      </c>
      <c r="F158" s="36" t="s">
        <v>256</v>
      </c>
      <c r="G158" s="35">
        <v>177</v>
      </c>
      <c r="H158" s="35">
        <v>825</v>
      </c>
      <c r="I158" s="74">
        <v>126</v>
      </c>
      <c r="J158" s="74">
        <v>6</v>
      </c>
      <c r="K158" s="74">
        <v>0</v>
      </c>
      <c r="L158" s="74">
        <v>0</v>
      </c>
      <c r="M158" s="74">
        <v>0</v>
      </c>
      <c r="N158" s="74">
        <v>0</v>
      </c>
      <c r="O158" s="29">
        <f t="shared" si="62"/>
        <v>126</v>
      </c>
      <c r="P158" s="29">
        <f t="shared" si="63"/>
        <v>6</v>
      </c>
      <c r="Q158" s="29">
        <f t="shared" si="63"/>
        <v>0</v>
      </c>
      <c r="R158" s="29">
        <f t="shared" si="64"/>
        <v>132</v>
      </c>
      <c r="S158" s="29"/>
      <c r="T158" s="29">
        <v>22</v>
      </c>
      <c r="U158" s="29">
        <v>0</v>
      </c>
      <c r="V158" s="29">
        <v>104</v>
      </c>
      <c r="W158" s="29">
        <v>0</v>
      </c>
      <c r="X158" s="29"/>
      <c r="Y158" s="29"/>
      <c r="Z158" s="42">
        <v>315</v>
      </c>
      <c r="AA158" s="42"/>
      <c r="AB158" s="26">
        <f t="shared" si="56"/>
        <v>447</v>
      </c>
      <c r="AC158" s="69">
        <f t="shared" si="56"/>
        <v>0</v>
      </c>
      <c r="AD158" s="75">
        <v>177</v>
      </c>
      <c r="AE158" s="27">
        <f t="shared" si="57"/>
        <v>100</v>
      </c>
      <c r="AF158" s="29">
        <v>14</v>
      </c>
      <c r="AG158" s="29">
        <v>9</v>
      </c>
      <c r="AH158" s="29">
        <v>7</v>
      </c>
      <c r="AI158" s="29"/>
      <c r="AJ158" s="29"/>
      <c r="AK158" s="29"/>
      <c r="AL158" s="29"/>
      <c r="AM158" s="29"/>
      <c r="AN158" s="29"/>
      <c r="AO158" s="29"/>
      <c r="AP158" s="29"/>
      <c r="AQ158" s="29"/>
      <c r="AR158" s="48">
        <f t="shared" si="58"/>
        <v>0</v>
      </c>
      <c r="AS158" s="129">
        <f t="shared" si="58"/>
        <v>0</v>
      </c>
      <c r="AT158" s="29"/>
      <c r="AU158" s="29"/>
      <c r="AV158" s="27"/>
      <c r="AW158" s="27"/>
      <c r="AX158" s="129">
        <f t="shared" si="59"/>
        <v>0</v>
      </c>
      <c r="AY158" s="39">
        <f t="shared" si="60"/>
        <v>0</v>
      </c>
      <c r="AZ158" s="29"/>
      <c r="BA158" s="32">
        <f t="shared" si="61"/>
        <v>0</v>
      </c>
      <c r="BB158" s="29"/>
      <c r="BC158" s="29"/>
      <c r="BD158" s="29"/>
    </row>
    <row r="159" spans="1:56" s="33" customFormat="1" ht="16.5" customHeight="1">
      <c r="A159" s="44" t="s">
        <v>212</v>
      </c>
      <c r="B159" s="45" t="s">
        <v>213</v>
      </c>
      <c r="C159" s="44" t="s">
        <v>214</v>
      </c>
      <c r="D159" s="68" t="s">
        <v>257</v>
      </c>
      <c r="E159" s="35">
        <v>39</v>
      </c>
      <c r="F159" s="36" t="s">
        <v>258</v>
      </c>
      <c r="G159" s="35">
        <v>144</v>
      </c>
      <c r="H159" s="35">
        <v>749</v>
      </c>
      <c r="I159" s="42">
        <v>305</v>
      </c>
      <c r="J159" s="42">
        <v>0</v>
      </c>
      <c r="K159" s="42">
        <v>102</v>
      </c>
      <c r="L159" s="42">
        <v>14</v>
      </c>
      <c r="M159" s="42">
        <v>0</v>
      </c>
      <c r="N159" s="42">
        <v>12</v>
      </c>
      <c r="O159" s="29">
        <f t="shared" si="62"/>
        <v>319</v>
      </c>
      <c r="P159" s="29">
        <f t="shared" si="63"/>
        <v>0</v>
      </c>
      <c r="Q159" s="29">
        <f t="shared" si="63"/>
        <v>114</v>
      </c>
      <c r="R159" s="29">
        <f t="shared" si="64"/>
        <v>433</v>
      </c>
      <c r="S159" s="29">
        <v>2.9</v>
      </c>
      <c r="T159" s="29">
        <v>79</v>
      </c>
      <c r="U159" s="29"/>
      <c r="V159" s="29">
        <v>240</v>
      </c>
      <c r="W159" s="29"/>
      <c r="X159" s="29">
        <v>0</v>
      </c>
      <c r="Y159" s="29">
        <v>0</v>
      </c>
      <c r="Z159" s="42"/>
      <c r="AA159" s="42"/>
      <c r="AB159" s="26">
        <f t="shared" si="56"/>
        <v>433</v>
      </c>
      <c r="AC159" s="69">
        <f t="shared" si="56"/>
        <v>2.9</v>
      </c>
      <c r="AD159" s="42">
        <v>95</v>
      </c>
      <c r="AE159" s="27">
        <f t="shared" si="57"/>
        <v>65.972222222222214</v>
      </c>
      <c r="AF159" s="43"/>
      <c r="AG159" s="42">
        <v>46</v>
      </c>
      <c r="AH159" s="42">
        <v>46</v>
      </c>
      <c r="AI159" s="42"/>
      <c r="AJ159" s="42"/>
      <c r="AK159" s="42"/>
      <c r="AL159" s="42"/>
      <c r="AM159" s="42"/>
      <c r="AN159" s="42"/>
      <c r="AO159" s="42"/>
      <c r="AP159" s="42">
        <v>79</v>
      </c>
      <c r="AQ159" s="42">
        <v>67.7</v>
      </c>
      <c r="AR159" s="48">
        <f t="shared" si="58"/>
        <v>79</v>
      </c>
      <c r="AS159" s="129">
        <f t="shared" si="58"/>
        <v>67.7</v>
      </c>
      <c r="AT159" s="42"/>
      <c r="AU159" s="42"/>
      <c r="AV159" s="42"/>
      <c r="AW159" s="42"/>
      <c r="AX159" s="129">
        <f t="shared" si="59"/>
        <v>0</v>
      </c>
      <c r="AY159" s="39">
        <f t="shared" si="60"/>
        <v>67.7</v>
      </c>
      <c r="AZ159" s="29"/>
      <c r="BA159" s="32">
        <f t="shared" si="61"/>
        <v>67.7</v>
      </c>
      <c r="BB159" s="40"/>
      <c r="BC159" s="40"/>
      <c r="BD159" s="40"/>
    </row>
    <row r="160" spans="1:56" s="33" customFormat="1" ht="16.5" customHeight="1">
      <c r="A160" s="44" t="s">
        <v>212</v>
      </c>
      <c r="B160" s="45" t="s">
        <v>213</v>
      </c>
      <c r="C160" s="44" t="s">
        <v>214</v>
      </c>
      <c r="D160" s="41" t="s">
        <v>259</v>
      </c>
      <c r="E160" s="35">
        <v>40</v>
      </c>
      <c r="F160" s="36" t="s">
        <v>260</v>
      </c>
      <c r="G160" s="35">
        <v>207</v>
      </c>
      <c r="H160" s="35">
        <v>1084</v>
      </c>
      <c r="I160" s="42">
        <v>70</v>
      </c>
      <c r="J160" s="42">
        <v>0</v>
      </c>
      <c r="K160" s="42">
        <v>60</v>
      </c>
      <c r="L160" s="42">
        <v>44</v>
      </c>
      <c r="M160" s="42">
        <v>0</v>
      </c>
      <c r="N160" s="42">
        <v>9</v>
      </c>
      <c r="O160" s="29">
        <f t="shared" si="62"/>
        <v>114</v>
      </c>
      <c r="P160" s="29">
        <f t="shared" si="63"/>
        <v>0</v>
      </c>
      <c r="Q160" s="29">
        <f t="shared" si="63"/>
        <v>69</v>
      </c>
      <c r="R160" s="29">
        <f t="shared" si="64"/>
        <v>183</v>
      </c>
      <c r="S160" s="29">
        <v>0.87</v>
      </c>
      <c r="T160" s="29"/>
      <c r="U160" s="29"/>
      <c r="V160" s="29"/>
      <c r="W160" s="29"/>
      <c r="X160" s="29"/>
      <c r="Y160" s="29"/>
      <c r="Z160" s="42"/>
      <c r="AA160" s="42"/>
      <c r="AB160" s="26">
        <f t="shared" si="56"/>
        <v>183</v>
      </c>
      <c r="AC160" s="69">
        <f t="shared" si="56"/>
        <v>0.87</v>
      </c>
      <c r="AD160" s="42">
        <v>100</v>
      </c>
      <c r="AE160" s="27">
        <f t="shared" si="57"/>
        <v>48.309178743961354</v>
      </c>
      <c r="AF160" s="43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>
        <v>41</v>
      </c>
      <c r="AQ160" s="42">
        <v>39.549999999999997</v>
      </c>
      <c r="AR160" s="48">
        <f t="shared" si="58"/>
        <v>41</v>
      </c>
      <c r="AS160" s="129">
        <f t="shared" si="58"/>
        <v>39.549999999999997</v>
      </c>
      <c r="AT160" s="42"/>
      <c r="AU160" s="42"/>
      <c r="AV160" s="42"/>
      <c r="AW160" s="42"/>
      <c r="AX160" s="129">
        <f t="shared" si="59"/>
        <v>0</v>
      </c>
      <c r="AY160" s="39">
        <f t="shared" si="60"/>
        <v>39.549999999999997</v>
      </c>
      <c r="AZ160" s="40"/>
      <c r="BA160" s="32">
        <f t="shared" si="61"/>
        <v>39.549999999999997</v>
      </c>
      <c r="BB160" s="40"/>
      <c r="BC160" s="40"/>
      <c r="BD160" s="40"/>
    </row>
    <row r="161" spans="1:56" s="33" customFormat="1" ht="16.5" customHeight="1">
      <c r="A161" s="44" t="s">
        <v>212</v>
      </c>
      <c r="B161" s="45" t="s">
        <v>213</v>
      </c>
      <c r="C161" s="44" t="s">
        <v>214</v>
      </c>
      <c r="D161" s="41" t="s">
        <v>266</v>
      </c>
      <c r="E161" s="35">
        <v>41</v>
      </c>
      <c r="F161" s="36" t="s">
        <v>267</v>
      </c>
      <c r="G161" s="35">
        <v>140</v>
      </c>
      <c r="H161" s="35">
        <v>739</v>
      </c>
      <c r="I161" s="42">
        <v>239</v>
      </c>
      <c r="J161" s="42">
        <v>59</v>
      </c>
      <c r="K161" s="42">
        <v>22</v>
      </c>
      <c r="L161" s="42">
        <v>0</v>
      </c>
      <c r="M161" s="42">
        <v>11</v>
      </c>
      <c r="N161" s="42">
        <v>0</v>
      </c>
      <c r="O161" s="29">
        <f t="shared" si="62"/>
        <v>239</v>
      </c>
      <c r="P161" s="29">
        <f t="shared" si="63"/>
        <v>70</v>
      </c>
      <c r="Q161" s="29">
        <f t="shared" si="63"/>
        <v>22</v>
      </c>
      <c r="R161" s="29">
        <f t="shared" si="64"/>
        <v>331</v>
      </c>
      <c r="S161" s="27">
        <v>19.61</v>
      </c>
      <c r="T161" s="29">
        <v>239</v>
      </c>
      <c r="U161" s="29">
        <v>19</v>
      </c>
      <c r="V161" s="29">
        <v>0</v>
      </c>
      <c r="W161" s="29">
        <v>0</v>
      </c>
      <c r="X161" s="29">
        <v>0</v>
      </c>
      <c r="Y161" s="29">
        <v>0</v>
      </c>
      <c r="Z161" s="42">
        <v>98</v>
      </c>
      <c r="AA161" s="130"/>
      <c r="AB161" s="26">
        <f t="shared" si="56"/>
        <v>429</v>
      </c>
      <c r="AC161" s="69">
        <f t="shared" si="56"/>
        <v>19.61</v>
      </c>
      <c r="AD161" s="42">
        <v>140</v>
      </c>
      <c r="AE161" s="27">
        <f t="shared" si="57"/>
        <v>100</v>
      </c>
      <c r="AF161" s="43">
        <v>15</v>
      </c>
      <c r="AG161" s="42">
        <v>46</v>
      </c>
      <c r="AH161" s="42">
        <v>46</v>
      </c>
      <c r="AI161" s="42"/>
      <c r="AJ161" s="42"/>
      <c r="AK161" s="42"/>
      <c r="AL161" s="42"/>
      <c r="AM161" s="42"/>
      <c r="AN161" s="42"/>
      <c r="AO161" s="42"/>
      <c r="AP161" s="42">
        <v>11</v>
      </c>
      <c r="AQ161" s="42">
        <v>0.22</v>
      </c>
      <c r="AR161" s="48">
        <f t="shared" ref="AR161:AS165" si="67">AP161+AN161+AL161+AJ161</f>
        <v>11</v>
      </c>
      <c r="AS161" s="129">
        <f t="shared" si="67"/>
        <v>0.22</v>
      </c>
      <c r="AT161" s="42"/>
      <c r="AU161" s="130"/>
      <c r="AV161" s="130"/>
      <c r="AW161" s="130"/>
      <c r="AX161" s="129">
        <f t="shared" si="59"/>
        <v>0</v>
      </c>
      <c r="AY161" s="39">
        <f t="shared" si="60"/>
        <v>0.22</v>
      </c>
      <c r="AZ161" s="40"/>
      <c r="BA161" s="32">
        <f t="shared" si="61"/>
        <v>0.22</v>
      </c>
      <c r="BB161" s="40"/>
      <c r="BC161" s="40"/>
      <c r="BD161" s="40"/>
    </row>
    <row r="162" spans="1:56" s="33" customFormat="1" ht="16.5" customHeight="1">
      <c r="A162" s="44" t="s">
        <v>212</v>
      </c>
      <c r="B162" s="45" t="s">
        <v>213</v>
      </c>
      <c r="C162" s="44" t="s">
        <v>214</v>
      </c>
      <c r="D162" s="41" t="s">
        <v>266</v>
      </c>
      <c r="E162" s="35">
        <v>42</v>
      </c>
      <c r="F162" s="36" t="s">
        <v>268</v>
      </c>
      <c r="G162" s="35">
        <v>164</v>
      </c>
      <c r="H162" s="35">
        <v>830</v>
      </c>
      <c r="I162" s="42">
        <v>242</v>
      </c>
      <c r="J162" s="42">
        <v>97</v>
      </c>
      <c r="K162" s="42">
        <v>15</v>
      </c>
      <c r="L162" s="42">
        <v>0</v>
      </c>
      <c r="M162" s="42">
        <v>0</v>
      </c>
      <c r="N162" s="42">
        <v>0</v>
      </c>
      <c r="O162" s="29">
        <f t="shared" si="62"/>
        <v>242</v>
      </c>
      <c r="P162" s="29">
        <f t="shared" si="63"/>
        <v>97</v>
      </c>
      <c r="Q162" s="29">
        <f t="shared" si="63"/>
        <v>15</v>
      </c>
      <c r="R162" s="29">
        <f t="shared" si="64"/>
        <v>354</v>
      </c>
      <c r="S162" s="27">
        <v>19.79</v>
      </c>
      <c r="T162" s="29">
        <v>242</v>
      </c>
      <c r="U162" s="29">
        <v>19</v>
      </c>
      <c r="V162" s="29">
        <v>0</v>
      </c>
      <c r="W162" s="29">
        <v>0</v>
      </c>
      <c r="X162" s="29">
        <v>0</v>
      </c>
      <c r="Y162" s="29">
        <v>0</v>
      </c>
      <c r="Z162" s="42">
        <v>116</v>
      </c>
      <c r="AA162" s="130"/>
      <c r="AB162" s="26">
        <f t="shared" si="56"/>
        <v>470</v>
      </c>
      <c r="AC162" s="69">
        <f t="shared" si="56"/>
        <v>19.79</v>
      </c>
      <c r="AD162" s="42">
        <v>150</v>
      </c>
      <c r="AE162" s="27">
        <f t="shared" si="57"/>
        <v>91.463414634146346</v>
      </c>
      <c r="AF162" s="43"/>
      <c r="AG162" s="42">
        <v>55</v>
      </c>
      <c r="AH162" s="42">
        <v>55</v>
      </c>
      <c r="AI162" s="42"/>
      <c r="AJ162" s="42"/>
      <c r="AK162" s="42"/>
      <c r="AL162" s="42"/>
      <c r="AM162" s="42"/>
      <c r="AN162" s="42"/>
      <c r="AO162" s="42"/>
      <c r="AP162" s="42">
        <v>22</v>
      </c>
      <c r="AQ162" s="42">
        <v>0.45</v>
      </c>
      <c r="AR162" s="48">
        <f t="shared" si="67"/>
        <v>22</v>
      </c>
      <c r="AS162" s="129">
        <f t="shared" si="67"/>
        <v>0.45</v>
      </c>
      <c r="AT162" s="42"/>
      <c r="AU162" s="42"/>
      <c r="AV162" s="42"/>
      <c r="AW162" s="42"/>
      <c r="AX162" s="129">
        <f t="shared" si="59"/>
        <v>0</v>
      </c>
      <c r="AY162" s="39">
        <f t="shared" si="60"/>
        <v>0.45</v>
      </c>
      <c r="AZ162" s="40"/>
      <c r="BA162" s="32">
        <f t="shared" si="61"/>
        <v>0.45</v>
      </c>
      <c r="BB162" s="40"/>
      <c r="BC162" s="40"/>
      <c r="BD162" s="40"/>
    </row>
    <row r="163" spans="1:56" s="33" customFormat="1" ht="16.5" customHeight="1">
      <c r="A163" s="44" t="s">
        <v>212</v>
      </c>
      <c r="B163" s="45" t="s">
        <v>213</v>
      </c>
      <c r="C163" s="44" t="s">
        <v>214</v>
      </c>
      <c r="D163" s="41" t="s">
        <v>269</v>
      </c>
      <c r="E163" s="35">
        <v>43</v>
      </c>
      <c r="F163" s="36" t="s">
        <v>270</v>
      </c>
      <c r="G163" s="35">
        <v>216</v>
      </c>
      <c r="H163" s="35">
        <v>1295</v>
      </c>
      <c r="I163" s="42">
        <v>101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29">
        <f t="shared" si="62"/>
        <v>101</v>
      </c>
      <c r="P163" s="29">
        <f t="shared" si="63"/>
        <v>0</v>
      </c>
      <c r="Q163" s="29">
        <f t="shared" si="63"/>
        <v>0</v>
      </c>
      <c r="R163" s="29">
        <f t="shared" si="64"/>
        <v>101</v>
      </c>
      <c r="S163" s="29">
        <v>1.62</v>
      </c>
      <c r="T163" s="29">
        <v>0</v>
      </c>
      <c r="U163" s="29">
        <v>0</v>
      </c>
      <c r="V163" s="29">
        <v>101</v>
      </c>
      <c r="W163" s="29">
        <v>1.62</v>
      </c>
      <c r="X163" s="29">
        <v>0</v>
      </c>
      <c r="Y163" s="29">
        <v>0</v>
      </c>
      <c r="Z163" s="42">
        <v>612</v>
      </c>
      <c r="AA163" s="42"/>
      <c r="AB163" s="26">
        <f t="shared" si="56"/>
        <v>713</v>
      </c>
      <c r="AC163" s="69">
        <f t="shared" si="56"/>
        <v>1.62</v>
      </c>
      <c r="AD163" s="42">
        <v>157</v>
      </c>
      <c r="AE163" s="27">
        <f t="shared" si="57"/>
        <v>72.68518518518519</v>
      </c>
      <c r="AF163" s="43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>
        <v>212</v>
      </c>
      <c r="AQ163" s="42">
        <v>235</v>
      </c>
      <c r="AR163" s="48">
        <f t="shared" si="67"/>
        <v>212</v>
      </c>
      <c r="AS163" s="129">
        <f t="shared" si="67"/>
        <v>235</v>
      </c>
      <c r="AT163" s="42">
        <v>1.2</v>
      </c>
      <c r="AU163" s="42">
        <v>2.54</v>
      </c>
      <c r="AV163" s="130">
        <v>0</v>
      </c>
      <c r="AW163" s="42">
        <v>18.899999999999999</v>
      </c>
      <c r="AX163" s="129">
        <f t="shared" si="59"/>
        <v>22.64</v>
      </c>
      <c r="AY163" s="39">
        <f t="shared" si="60"/>
        <v>257.64</v>
      </c>
      <c r="AZ163" s="40">
        <v>13.23</v>
      </c>
      <c r="BA163" s="32">
        <f t="shared" si="61"/>
        <v>270.87</v>
      </c>
      <c r="BB163" s="40"/>
      <c r="BC163" s="40"/>
      <c r="BD163" s="40"/>
    </row>
    <row r="164" spans="1:56" s="33" customFormat="1" ht="16.5" customHeight="1">
      <c r="A164" s="44" t="s">
        <v>212</v>
      </c>
      <c r="B164" s="45" t="s">
        <v>213</v>
      </c>
      <c r="C164" s="44" t="s">
        <v>214</v>
      </c>
      <c r="D164" s="41" t="s">
        <v>269</v>
      </c>
      <c r="E164" s="35">
        <v>44</v>
      </c>
      <c r="F164" s="132" t="s">
        <v>271</v>
      </c>
      <c r="G164" s="133">
        <v>243</v>
      </c>
      <c r="H164" s="133">
        <v>1175</v>
      </c>
      <c r="I164" s="42">
        <v>64</v>
      </c>
      <c r="J164" s="42">
        <v>0</v>
      </c>
      <c r="K164" s="42">
        <v>0</v>
      </c>
      <c r="L164" s="42">
        <v>1</v>
      </c>
      <c r="M164" s="42">
        <v>0</v>
      </c>
      <c r="N164" s="42">
        <v>0</v>
      </c>
      <c r="O164" s="29">
        <f t="shared" si="62"/>
        <v>65</v>
      </c>
      <c r="P164" s="29">
        <f t="shared" si="63"/>
        <v>0</v>
      </c>
      <c r="Q164" s="29">
        <f t="shared" si="63"/>
        <v>0</v>
      </c>
      <c r="R164" s="29">
        <f t="shared" si="64"/>
        <v>65</v>
      </c>
      <c r="S164" s="27">
        <v>1</v>
      </c>
      <c r="T164" s="29">
        <v>0</v>
      </c>
      <c r="U164" s="29">
        <v>0</v>
      </c>
      <c r="V164" s="29">
        <v>65</v>
      </c>
      <c r="W164" s="27">
        <v>1</v>
      </c>
      <c r="X164" s="29">
        <v>0</v>
      </c>
      <c r="Y164" s="29">
        <v>0</v>
      </c>
      <c r="Z164" s="42">
        <v>718</v>
      </c>
      <c r="AA164" s="42"/>
      <c r="AB164" s="26">
        <f t="shared" si="56"/>
        <v>783</v>
      </c>
      <c r="AC164" s="69">
        <f t="shared" si="56"/>
        <v>1</v>
      </c>
      <c r="AD164" s="42">
        <v>110</v>
      </c>
      <c r="AE164" s="27">
        <f t="shared" si="57"/>
        <v>45.267489711934154</v>
      </c>
      <c r="AF164" s="43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>
        <v>231</v>
      </c>
      <c r="AQ164" s="42">
        <v>296.16000000000003</v>
      </c>
      <c r="AR164" s="48">
        <f t="shared" si="67"/>
        <v>231</v>
      </c>
      <c r="AS164" s="129">
        <f t="shared" si="67"/>
        <v>296.16000000000003</v>
      </c>
      <c r="AT164" s="42">
        <v>2.15</v>
      </c>
      <c r="AU164" s="42">
        <v>13.26</v>
      </c>
      <c r="AV164" s="42">
        <v>4.24</v>
      </c>
      <c r="AW164" s="42">
        <v>23.27</v>
      </c>
      <c r="AX164" s="129">
        <f t="shared" si="59"/>
        <v>42.92</v>
      </c>
      <c r="AY164" s="39">
        <f t="shared" si="60"/>
        <v>339.08000000000004</v>
      </c>
      <c r="AZ164" s="40">
        <v>9.91</v>
      </c>
      <c r="BA164" s="32">
        <f t="shared" si="61"/>
        <v>348.99000000000007</v>
      </c>
      <c r="BB164" s="40">
        <v>1</v>
      </c>
      <c r="BC164" s="40">
        <v>0.31</v>
      </c>
      <c r="BD164" s="40"/>
    </row>
    <row r="165" spans="1:56" s="33" customFormat="1" ht="16.5" customHeight="1">
      <c r="A165" s="44" t="s">
        <v>212</v>
      </c>
      <c r="B165" s="45" t="s">
        <v>213</v>
      </c>
      <c r="C165" s="44" t="s">
        <v>214</v>
      </c>
      <c r="D165" s="41" t="s">
        <v>1501</v>
      </c>
      <c r="E165" s="35">
        <v>45</v>
      </c>
      <c r="F165" s="131" t="s">
        <v>272</v>
      </c>
      <c r="G165" s="35">
        <v>153</v>
      </c>
      <c r="H165" s="35">
        <v>845</v>
      </c>
      <c r="I165" s="42">
        <v>155</v>
      </c>
      <c r="J165" s="42">
        <v>0</v>
      </c>
      <c r="K165" s="42">
        <v>0</v>
      </c>
      <c r="L165" s="42">
        <v>2</v>
      </c>
      <c r="M165" s="42">
        <v>0</v>
      </c>
      <c r="N165" s="42">
        <v>0</v>
      </c>
      <c r="O165" s="29">
        <f t="shared" si="62"/>
        <v>157</v>
      </c>
      <c r="P165" s="29">
        <f t="shared" si="63"/>
        <v>0</v>
      </c>
      <c r="Q165" s="29">
        <f t="shared" si="63"/>
        <v>0</v>
      </c>
      <c r="R165" s="29">
        <f t="shared" si="64"/>
        <v>157</v>
      </c>
      <c r="S165" s="29">
        <v>1.62</v>
      </c>
      <c r="T165" s="29">
        <v>124</v>
      </c>
      <c r="U165" s="29">
        <v>1.1499999999999999</v>
      </c>
      <c r="V165" s="29">
        <v>33</v>
      </c>
      <c r="W165" s="29">
        <v>0.47</v>
      </c>
      <c r="X165" s="29">
        <v>0</v>
      </c>
      <c r="Y165" s="29">
        <v>0</v>
      </c>
      <c r="Z165" s="42">
        <v>130</v>
      </c>
      <c r="AA165" s="42"/>
      <c r="AB165" s="26">
        <f t="shared" si="56"/>
        <v>287</v>
      </c>
      <c r="AC165" s="69">
        <f t="shared" si="56"/>
        <v>1.62</v>
      </c>
      <c r="AD165" s="42">
        <v>153</v>
      </c>
      <c r="AE165" s="27">
        <f t="shared" si="57"/>
        <v>100</v>
      </c>
      <c r="AF165" s="43">
        <v>16</v>
      </c>
      <c r="AG165" s="42">
        <v>88</v>
      </c>
      <c r="AH165" s="42">
        <v>88</v>
      </c>
      <c r="AI165" s="42"/>
      <c r="AJ165" s="42"/>
      <c r="AK165" s="42"/>
      <c r="AL165" s="42"/>
      <c r="AM165" s="42"/>
      <c r="AN165" s="42"/>
      <c r="AO165" s="42"/>
      <c r="AP165" s="42">
        <v>107</v>
      </c>
      <c r="AQ165" s="42">
        <v>111.4</v>
      </c>
      <c r="AR165" s="48">
        <f t="shared" si="67"/>
        <v>107</v>
      </c>
      <c r="AS165" s="129">
        <f t="shared" si="67"/>
        <v>111.4</v>
      </c>
      <c r="AT165" s="130">
        <v>0</v>
      </c>
      <c r="AU165" s="42">
        <v>3.45</v>
      </c>
      <c r="AV165" s="42">
        <v>0.6</v>
      </c>
      <c r="AW165" s="42">
        <v>4.84</v>
      </c>
      <c r="AX165" s="129">
        <f t="shared" si="59"/>
        <v>8.89</v>
      </c>
      <c r="AY165" s="39">
        <f t="shared" si="60"/>
        <v>120.29</v>
      </c>
      <c r="AZ165" s="40">
        <v>7.25</v>
      </c>
      <c r="BA165" s="32">
        <f t="shared" si="61"/>
        <v>127.54</v>
      </c>
      <c r="BB165" s="40"/>
      <c r="BC165" s="40"/>
      <c r="BD165" s="40"/>
    </row>
    <row r="166" spans="1:56" s="109" customFormat="1" ht="16.5">
      <c r="A166" s="47" t="s">
        <v>212</v>
      </c>
      <c r="B166" s="48" t="s">
        <v>213</v>
      </c>
      <c r="C166" s="44" t="s">
        <v>214</v>
      </c>
      <c r="D166" s="41" t="s">
        <v>1501</v>
      </c>
      <c r="E166" s="35">
        <v>46</v>
      </c>
      <c r="F166" s="131" t="s">
        <v>285</v>
      </c>
      <c r="G166" s="35">
        <v>224</v>
      </c>
      <c r="H166" s="35">
        <v>1088</v>
      </c>
      <c r="I166" s="74">
        <v>307</v>
      </c>
      <c r="J166" s="74">
        <v>0</v>
      </c>
      <c r="K166" s="74">
        <v>38</v>
      </c>
      <c r="L166" s="74">
        <v>2</v>
      </c>
      <c r="M166" s="74">
        <v>0</v>
      </c>
      <c r="N166" s="74">
        <v>0</v>
      </c>
      <c r="O166" s="29">
        <f>I166+L166</f>
        <v>309</v>
      </c>
      <c r="P166" s="29">
        <f>M166+J166</f>
        <v>0</v>
      </c>
      <c r="Q166" s="29">
        <f>N166+K166</f>
        <v>38</v>
      </c>
      <c r="R166" s="29">
        <f>SUM(O166:Q166)</f>
        <v>347</v>
      </c>
      <c r="S166" s="53">
        <v>5.0199999999999996</v>
      </c>
      <c r="T166" s="53">
        <v>298</v>
      </c>
      <c r="U166" s="53">
        <v>4.7</v>
      </c>
      <c r="V166" s="53">
        <v>11</v>
      </c>
      <c r="W166" s="53">
        <v>7.0000000000000007E-2</v>
      </c>
      <c r="X166" s="53">
        <v>0</v>
      </c>
      <c r="Y166" s="53">
        <v>0</v>
      </c>
      <c r="Z166" s="29">
        <v>323</v>
      </c>
      <c r="AA166" s="29">
        <v>29.6</v>
      </c>
      <c r="AB166" s="26">
        <f t="shared" si="56"/>
        <v>670</v>
      </c>
      <c r="AC166" s="69">
        <f t="shared" si="56"/>
        <v>34.620000000000005</v>
      </c>
      <c r="AD166" s="29">
        <v>214</v>
      </c>
      <c r="AE166" s="27">
        <f>AD166/G166*100</f>
        <v>95.535714285714292</v>
      </c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>
        <f>AP166+AN166+AL166+AJ166</f>
        <v>0</v>
      </c>
      <c r="AS166" s="27">
        <f>AQ166+AO166+AM166+AK166</f>
        <v>0</v>
      </c>
      <c r="AT166" s="29"/>
      <c r="AU166" s="29"/>
      <c r="AV166" s="29"/>
      <c r="AW166" s="29"/>
      <c r="AX166" s="27">
        <f>SUM(AT166:AW166)</f>
        <v>0</v>
      </c>
      <c r="AY166" s="39">
        <f t="shared" si="60"/>
        <v>0</v>
      </c>
      <c r="AZ166" s="29"/>
      <c r="BA166" s="32">
        <f t="shared" si="61"/>
        <v>0</v>
      </c>
      <c r="BB166" s="29"/>
      <c r="BC166" s="29"/>
      <c r="BD166" s="29"/>
    </row>
    <row r="167" spans="1:56" s="33" customFormat="1" ht="16.5" customHeight="1">
      <c r="A167" s="44" t="s">
        <v>212</v>
      </c>
      <c r="B167" s="45" t="s">
        <v>213</v>
      </c>
      <c r="C167" s="44" t="s">
        <v>214</v>
      </c>
      <c r="D167" s="49" t="s">
        <v>273</v>
      </c>
      <c r="E167" s="35">
        <v>47</v>
      </c>
      <c r="F167" s="36" t="s">
        <v>274</v>
      </c>
      <c r="G167" s="35">
        <v>276</v>
      </c>
      <c r="H167" s="35">
        <v>1247</v>
      </c>
      <c r="I167" s="42">
        <v>169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29">
        <f t="shared" si="62"/>
        <v>170</v>
      </c>
      <c r="P167" s="29">
        <f t="shared" si="63"/>
        <v>0</v>
      </c>
      <c r="Q167" s="29">
        <f t="shared" si="63"/>
        <v>0</v>
      </c>
      <c r="R167" s="29">
        <f t="shared" si="64"/>
        <v>170</v>
      </c>
      <c r="S167" s="27">
        <v>6</v>
      </c>
      <c r="T167" s="29">
        <v>170</v>
      </c>
      <c r="U167" s="27">
        <v>6</v>
      </c>
      <c r="V167" s="29">
        <v>0</v>
      </c>
      <c r="W167" s="29">
        <v>0</v>
      </c>
      <c r="X167" s="29">
        <v>0</v>
      </c>
      <c r="Y167" s="29">
        <v>0</v>
      </c>
      <c r="Z167" s="42">
        <v>0</v>
      </c>
      <c r="AA167" s="42">
        <v>0</v>
      </c>
      <c r="AB167" s="26">
        <f t="shared" si="56"/>
        <v>170</v>
      </c>
      <c r="AC167" s="69">
        <f t="shared" si="56"/>
        <v>6</v>
      </c>
      <c r="AD167" s="42">
        <v>164</v>
      </c>
      <c r="AE167" s="27">
        <f t="shared" ref="AE167:AE197" si="68">AD167/G167*100</f>
        <v>59.420289855072461</v>
      </c>
      <c r="AF167" s="43"/>
      <c r="AG167" s="42">
        <v>35</v>
      </c>
      <c r="AH167" s="42">
        <v>34</v>
      </c>
      <c r="AI167" s="42"/>
      <c r="AJ167" s="42"/>
      <c r="AK167" s="42"/>
      <c r="AL167" s="42"/>
      <c r="AM167" s="42"/>
      <c r="AN167" s="42"/>
      <c r="AO167" s="42"/>
      <c r="AP167" s="42"/>
      <c r="AQ167" s="42"/>
      <c r="AR167" s="48">
        <f t="shared" ref="AR167:AS197" si="69">AP167+AN167+AL167+AJ167</f>
        <v>0</v>
      </c>
      <c r="AS167" s="129">
        <f t="shared" si="69"/>
        <v>0</v>
      </c>
      <c r="AT167" s="42"/>
      <c r="AU167" s="42"/>
      <c r="AV167" s="42"/>
      <c r="AW167" s="42"/>
      <c r="AX167" s="129">
        <f t="shared" si="59"/>
        <v>0</v>
      </c>
      <c r="AY167" s="39">
        <f t="shared" si="60"/>
        <v>0</v>
      </c>
      <c r="AZ167" s="40"/>
      <c r="BA167" s="32">
        <f t="shared" si="61"/>
        <v>0</v>
      </c>
      <c r="BB167" s="40"/>
      <c r="BC167" s="40"/>
      <c r="BD167" s="40"/>
    </row>
    <row r="168" spans="1:56" s="33" customFormat="1" ht="16.5" customHeight="1">
      <c r="A168" s="47" t="s">
        <v>212</v>
      </c>
      <c r="B168" s="48" t="s">
        <v>213</v>
      </c>
      <c r="C168" s="47" t="s">
        <v>214</v>
      </c>
      <c r="D168" s="49" t="s">
        <v>273</v>
      </c>
      <c r="E168" s="35">
        <v>48</v>
      </c>
      <c r="F168" s="84" t="s">
        <v>275</v>
      </c>
      <c r="G168" s="89">
        <v>192</v>
      </c>
      <c r="H168" s="89">
        <v>875</v>
      </c>
      <c r="I168" s="52">
        <v>155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29">
        <f t="shared" si="62"/>
        <v>155</v>
      </c>
      <c r="P168" s="29">
        <f t="shared" si="63"/>
        <v>0</v>
      </c>
      <c r="Q168" s="29">
        <f t="shared" si="63"/>
        <v>0</v>
      </c>
      <c r="R168" s="29">
        <f t="shared" si="64"/>
        <v>155</v>
      </c>
      <c r="S168" s="54">
        <v>7</v>
      </c>
      <c r="T168" s="53">
        <v>155</v>
      </c>
      <c r="U168" s="54">
        <v>7</v>
      </c>
      <c r="V168" s="53">
        <v>0</v>
      </c>
      <c r="W168" s="54">
        <v>0</v>
      </c>
      <c r="X168" s="53">
        <v>0</v>
      </c>
      <c r="Y168" s="53">
        <v>0</v>
      </c>
      <c r="Z168" s="52">
        <v>0</v>
      </c>
      <c r="AA168" s="52">
        <v>0</v>
      </c>
      <c r="AB168" s="26">
        <f t="shared" si="56"/>
        <v>155</v>
      </c>
      <c r="AC168" s="69">
        <f t="shared" si="56"/>
        <v>7</v>
      </c>
      <c r="AD168" s="52">
        <v>146</v>
      </c>
      <c r="AE168" s="54">
        <f t="shared" si="68"/>
        <v>76.041666666666657</v>
      </c>
      <c r="AF168" s="55"/>
      <c r="AG168" s="52">
        <v>61</v>
      </c>
      <c r="AH168" s="52">
        <v>61</v>
      </c>
      <c r="AI168" s="52">
        <v>24</v>
      </c>
      <c r="AJ168" s="52"/>
      <c r="AK168" s="52"/>
      <c r="AL168" s="52"/>
      <c r="AM168" s="52"/>
      <c r="AN168" s="52"/>
      <c r="AO168" s="52"/>
      <c r="AP168" s="52"/>
      <c r="AQ168" s="52"/>
      <c r="AR168" s="48">
        <f t="shared" si="69"/>
        <v>0</v>
      </c>
      <c r="AS168" s="129">
        <f t="shared" si="69"/>
        <v>0</v>
      </c>
      <c r="AT168" s="52"/>
      <c r="AU168" s="52"/>
      <c r="AV168" s="52"/>
      <c r="AW168" s="52"/>
      <c r="AX168" s="129">
        <f t="shared" si="59"/>
        <v>0</v>
      </c>
      <c r="AY168" s="39">
        <f t="shared" si="60"/>
        <v>0</v>
      </c>
      <c r="AZ168" s="56"/>
      <c r="BA168" s="32">
        <f t="shared" si="61"/>
        <v>0</v>
      </c>
      <c r="BB168" s="40"/>
      <c r="BC168" s="40"/>
      <c r="BD168" s="40"/>
    </row>
    <row r="169" spans="1:56" s="33" customFormat="1" ht="16.5" customHeight="1">
      <c r="A169" s="47" t="s">
        <v>212</v>
      </c>
      <c r="B169" s="48" t="s">
        <v>213</v>
      </c>
      <c r="C169" s="47" t="s">
        <v>214</v>
      </c>
      <c r="D169" s="49" t="s">
        <v>1445</v>
      </c>
      <c r="E169" s="35">
        <v>49</v>
      </c>
      <c r="F169" s="84" t="s">
        <v>276</v>
      </c>
      <c r="G169" s="89">
        <v>209</v>
      </c>
      <c r="H169" s="89">
        <v>1252</v>
      </c>
      <c r="I169" s="52">
        <v>197</v>
      </c>
      <c r="J169" s="52">
        <v>0</v>
      </c>
      <c r="K169" s="52">
        <v>18</v>
      </c>
      <c r="L169" s="52">
        <v>15</v>
      </c>
      <c r="M169" s="52">
        <v>0</v>
      </c>
      <c r="N169" s="52">
        <v>0</v>
      </c>
      <c r="O169" s="29">
        <f t="shared" si="62"/>
        <v>212</v>
      </c>
      <c r="P169" s="29">
        <f t="shared" si="63"/>
        <v>0</v>
      </c>
      <c r="Q169" s="29">
        <f t="shared" si="63"/>
        <v>18</v>
      </c>
      <c r="R169" s="29">
        <f t="shared" si="64"/>
        <v>230</v>
      </c>
      <c r="S169" s="54"/>
      <c r="T169" s="53">
        <v>130</v>
      </c>
      <c r="U169" s="54">
        <v>0</v>
      </c>
      <c r="V169" s="53">
        <v>82</v>
      </c>
      <c r="W169" s="54">
        <v>0</v>
      </c>
      <c r="X169" s="53">
        <v>0</v>
      </c>
      <c r="Y169" s="53">
        <v>0</v>
      </c>
      <c r="Z169" s="52"/>
      <c r="AA169" s="52"/>
      <c r="AB169" s="26">
        <f t="shared" si="56"/>
        <v>230</v>
      </c>
      <c r="AC169" s="69">
        <f t="shared" si="56"/>
        <v>0</v>
      </c>
      <c r="AD169" s="52">
        <v>150</v>
      </c>
      <c r="AE169" s="54">
        <f t="shared" si="68"/>
        <v>71.770334928229659</v>
      </c>
      <c r="AF169" s="55"/>
      <c r="AG169" s="52">
        <v>206</v>
      </c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48">
        <f t="shared" si="69"/>
        <v>0</v>
      </c>
      <c r="AS169" s="129">
        <f t="shared" si="69"/>
        <v>0</v>
      </c>
      <c r="AT169" s="52"/>
      <c r="AU169" s="52"/>
      <c r="AV169" s="52"/>
      <c r="AW169" s="52"/>
      <c r="AX169" s="129">
        <f t="shared" si="59"/>
        <v>0</v>
      </c>
      <c r="AY169" s="39">
        <f t="shared" si="60"/>
        <v>0</v>
      </c>
      <c r="AZ169" s="56"/>
      <c r="BA169" s="32">
        <f t="shared" si="61"/>
        <v>0</v>
      </c>
      <c r="BB169" s="40"/>
      <c r="BC169" s="40"/>
      <c r="BD169" s="40"/>
    </row>
    <row r="170" spans="1:56" s="136" customFormat="1" ht="17.100000000000001" customHeight="1">
      <c r="A170" s="47" t="s">
        <v>212</v>
      </c>
      <c r="B170" s="48" t="s">
        <v>213</v>
      </c>
      <c r="C170" s="47" t="s">
        <v>214</v>
      </c>
      <c r="D170" s="107" t="s">
        <v>1445</v>
      </c>
      <c r="E170" s="35">
        <v>50</v>
      </c>
      <c r="F170" s="134" t="s">
        <v>1457</v>
      </c>
      <c r="G170" s="46">
        <v>286</v>
      </c>
      <c r="H170" s="46">
        <v>1004</v>
      </c>
      <c r="I170" s="46">
        <v>99</v>
      </c>
      <c r="J170" s="46">
        <v>0</v>
      </c>
      <c r="K170" s="46">
        <v>0</v>
      </c>
      <c r="L170" s="69">
        <v>20</v>
      </c>
      <c r="M170" s="69">
        <v>0</v>
      </c>
      <c r="N170" s="29">
        <v>0</v>
      </c>
      <c r="O170" s="29">
        <f t="shared" si="62"/>
        <v>119</v>
      </c>
      <c r="P170" s="29">
        <f t="shared" si="63"/>
        <v>0</v>
      </c>
      <c r="Q170" s="29">
        <f t="shared" si="63"/>
        <v>0</v>
      </c>
      <c r="R170" s="29">
        <f t="shared" si="64"/>
        <v>119</v>
      </c>
      <c r="S170" s="545"/>
      <c r="T170" s="83">
        <v>86</v>
      </c>
      <c r="U170" s="83">
        <v>0</v>
      </c>
      <c r="V170" s="83">
        <v>33</v>
      </c>
      <c r="W170" s="83">
        <v>0</v>
      </c>
      <c r="X170" s="83">
        <v>0</v>
      </c>
      <c r="Y170" s="83">
        <v>0</v>
      </c>
      <c r="Z170" s="69"/>
      <c r="AA170" s="69"/>
      <c r="AB170" s="26">
        <f t="shared" si="56"/>
        <v>119</v>
      </c>
      <c r="AC170" s="69">
        <f t="shared" si="56"/>
        <v>0</v>
      </c>
      <c r="AD170" s="69">
        <v>80</v>
      </c>
      <c r="AE170" s="54">
        <f t="shared" si="68"/>
        <v>27.972027972027973</v>
      </c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48">
        <f t="shared" si="69"/>
        <v>0</v>
      </c>
      <c r="AS170" s="129">
        <f t="shared" si="69"/>
        <v>0</v>
      </c>
      <c r="AT170" s="135"/>
      <c r="AU170" s="135"/>
      <c r="AV170" s="135"/>
      <c r="AW170" s="135"/>
      <c r="AX170" s="129">
        <f t="shared" si="59"/>
        <v>0</v>
      </c>
      <c r="AY170" s="39">
        <f t="shared" si="60"/>
        <v>0</v>
      </c>
      <c r="AZ170" s="135"/>
      <c r="BA170" s="32">
        <f t="shared" si="61"/>
        <v>0</v>
      </c>
      <c r="BB170" s="135"/>
      <c r="BC170" s="135"/>
      <c r="BD170" s="135"/>
    </row>
    <row r="171" spans="1:56" s="109" customFormat="1" ht="16.5">
      <c r="A171" s="44" t="s">
        <v>212</v>
      </c>
      <c r="B171" s="45" t="s">
        <v>213</v>
      </c>
      <c r="C171" s="44" t="s">
        <v>277</v>
      </c>
      <c r="D171" s="41" t="s">
        <v>278</v>
      </c>
      <c r="E171" s="35">
        <v>51</v>
      </c>
      <c r="F171" s="44" t="s">
        <v>279</v>
      </c>
      <c r="G171" s="35">
        <v>163</v>
      </c>
      <c r="H171" s="35">
        <v>803</v>
      </c>
      <c r="I171" s="74">
        <v>35</v>
      </c>
      <c r="J171" s="74">
        <v>2</v>
      </c>
      <c r="K171" s="74">
        <v>0</v>
      </c>
      <c r="L171" s="74">
        <v>1</v>
      </c>
      <c r="M171" s="74">
        <v>0</v>
      </c>
      <c r="N171" s="74">
        <v>0</v>
      </c>
      <c r="O171" s="29">
        <f t="shared" si="62"/>
        <v>36</v>
      </c>
      <c r="P171" s="29">
        <f t="shared" si="63"/>
        <v>2</v>
      </c>
      <c r="Q171" s="29">
        <f t="shared" si="63"/>
        <v>0</v>
      </c>
      <c r="R171" s="29">
        <f t="shared" si="64"/>
        <v>38</v>
      </c>
      <c r="S171" s="53">
        <v>0.52</v>
      </c>
      <c r="T171" s="53">
        <v>9</v>
      </c>
      <c r="U171" s="53">
        <v>0</v>
      </c>
      <c r="V171" s="53">
        <v>27</v>
      </c>
      <c r="W171" s="53">
        <v>0.52</v>
      </c>
      <c r="X171" s="53">
        <v>0</v>
      </c>
      <c r="Y171" s="53">
        <v>0</v>
      </c>
      <c r="Z171" s="29">
        <v>366</v>
      </c>
      <c r="AA171" s="29">
        <v>119.4</v>
      </c>
      <c r="AB171" s="26">
        <f t="shared" si="56"/>
        <v>404</v>
      </c>
      <c r="AC171" s="69">
        <f t="shared" si="56"/>
        <v>119.92</v>
      </c>
      <c r="AD171" s="29">
        <v>161</v>
      </c>
      <c r="AE171" s="27">
        <f t="shared" si="68"/>
        <v>98.773006134969322</v>
      </c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>
        <v>16</v>
      </c>
      <c r="AQ171" s="29">
        <v>19.47</v>
      </c>
      <c r="AR171" s="29">
        <f t="shared" si="69"/>
        <v>16</v>
      </c>
      <c r="AS171" s="27">
        <f t="shared" si="69"/>
        <v>19.47</v>
      </c>
      <c r="AT171" s="29">
        <v>0.1</v>
      </c>
      <c r="AU171" s="27">
        <v>0</v>
      </c>
      <c r="AV171" s="29">
        <v>2.37</v>
      </c>
      <c r="AW171" s="29">
        <v>0.1</v>
      </c>
      <c r="AX171" s="32">
        <f t="shared" ref="AX171:AX197" si="70">SUM(AT171:AW171)</f>
        <v>2.5700000000000003</v>
      </c>
      <c r="AY171" s="39">
        <f t="shared" si="60"/>
        <v>22.04</v>
      </c>
      <c r="AZ171" s="29">
        <v>50.7</v>
      </c>
      <c r="BA171" s="32">
        <f t="shared" si="61"/>
        <v>72.740000000000009</v>
      </c>
      <c r="BB171" s="29"/>
      <c r="BC171" s="29"/>
      <c r="BD171" s="29"/>
    </row>
    <row r="172" spans="1:56" s="109" customFormat="1" ht="16.5">
      <c r="A172" s="44" t="s">
        <v>212</v>
      </c>
      <c r="B172" s="45" t="s">
        <v>213</v>
      </c>
      <c r="C172" s="44" t="s">
        <v>277</v>
      </c>
      <c r="D172" s="41" t="s">
        <v>278</v>
      </c>
      <c r="E172" s="35">
        <v>52</v>
      </c>
      <c r="F172" s="44" t="s">
        <v>280</v>
      </c>
      <c r="G172" s="35">
        <v>235</v>
      </c>
      <c r="H172" s="35">
        <v>1145</v>
      </c>
      <c r="I172" s="74">
        <v>168</v>
      </c>
      <c r="J172" s="74">
        <v>47</v>
      </c>
      <c r="K172" s="74">
        <v>0</v>
      </c>
      <c r="L172" s="74">
        <v>0</v>
      </c>
      <c r="M172" s="74">
        <v>0</v>
      </c>
      <c r="N172" s="74">
        <v>0</v>
      </c>
      <c r="O172" s="29">
        <f t="shared" si="62"/>
        <v>168</v>
      </c>
      <c r="P172" s="29">
        <f t="shared" si="63"/>
        <v>47</v>
      </c>
      <c r="Q172" s="29">
        <f t="shared" si="63"/>
        <v>0</v>
      </c>
      <c r="R172" s="29">
        <f t="shared" si="64"/>
        <v>215</v>
      </c>
      <c r="S172" s="53">
        <v>2.2799999999999998</v>
      </c>
      <c r="T172" s="53">
        <v>19</v>
      </c>
      <c r="U172" s="53">
        <v>0</v>
      </c>
      <c r="V172" s="53">
        <v>149</v>
      </c>
      <c r="W172" s="53">
        <v>2.2799999999999998</v>
      </c>
      <c r="X172" s="53">
        <v>0</v>
      </c>
      <c r="Y172" s="53">
        <v>0</v>
      </c>
      <c r="Z172" s="29">
        <v>861</v>
      </c>
      <c r="AA172" s="29">
        <v>358.7</v>
      </c>
      <c r="AB172" s="26">
        <f t="shared" si="56"/>
        <v>1076</v>
      </c>
      <c r="AC172" s="69">
        <f t="shared" si="56"/>
        <v>360.97999999999996</v>
      </c>
      <c r="AD172" s="29">
        <v>235</v>
      </c>
      <c r="AE172" s="27">
        <f t="shared" si="68"/>
        <v>100</v>
      </c>
      <c r="AF172" s="29">
        <v>17</v>
      </c>
      <c r="AG172" s="29"/>
      <c r="AH172" s="29"/>
      <c r="AI172" s="29"/>
      <c r="AJ172" s="29"/>
      <c r="AK172" s="29"/>
      <c r="AL172" s="29"/>
      <c r="AM172" s="29"/>
      <c r="AN172" s="29"/>
      <c r="AO172" s="29"/>
      <c r="AP172" s="29">
        <v>7</v>
      </c>
      <c r="AQ172" s="29">
        <v>4.0999999999999996</v>
      </c>
      <c r="AR172" s="29">
        <f t="shared" si="69"/>
        <v>7</v>
      </c>
      <c r="AS172" s="27">
        <f t="shared" si="69"/>
        <v>4.0999999999999996</v>
      </c>
      <c r="AT172" s="27">
        <v>0</v>
      </c>
      <c r="AU172" s="27">
        <v>0</v>
      </c>
      <c r="AV172" s="27">
        <v>0.76</v>
      </c>
      <c r="AW172" s="29">
        <v>0.38</v>
      </c>
      <c r="AX172" s="27">
        <f t="shared" si="70"/>
        <v>1.1400000000000001</v>
      </c>
      <c r="AY172" s="39">
        <f t="shared" si="60"/>
        <v>5.24</v>
      </c>
      <c r="AZ172" s="29">
        <v>140.16999999999999</v>
      </c>
      <c r="BA172" s="32">
        <f t="shared" si="61"/>
        <v>145.41</v>
      </c>
      <c r="BB172" s="29"/>
      <c r="BC172" s="29"/>
      <c r="BD172" s="29"/>
    </row>
    <row r="173" spans="1:56" s="109" customFormat="1" ht="16.5">
      <c r="A173" s="47" t="s">
        <v>212</v>
      </c>
      <c r="B173" s="48" t="s">
        <v>213</v>
      </c>
      <c r="C173" s="47" t="s">
        <v>277</v>
      </c>
      <c r="D173" s="49" t="s">
        <v>278</v>
      </c>
      <c r="E173" s="35">
        <v>53</v>
      </c>
      <c r="F173" s="44" t="s">
        <v>281</v>
      </c>
      <c r="G173" s="35">
        <v>238</v>
      </c>
      <c r="H173" s="35">
        <v>1340</v>
      </c>
      <c r="I173" s="74">
        <v>109</v>
      </c>
      <c r="J173" s="74">
        <v>7</v>
      </c>
      <c r="K173" s="74">
        <v>0</v>
      </c>
      <c r="L173" s="74">
        <v>0</v>
      </c>
      <c r="M173" s="74">
        <v>0</v>
      </c>
      <c r="N173" s="74">
        <v>0</v>
      </c>
      <c r="O173" s="29">
        <f t="shared" si="62"/>
        <v>109</v>
      </c>
      <c r="P173" s="29">
        <f t="shared" si="63"/>
        <v>7</v>
      </c>
      <c r="Q173" s="29">
        <f t="shared" si="63"/>
        <v>0</v>
      </c>
      <c r="R173" s="29">
        <f t="shared" si="64"/>
        <v>116</v>
      </c>
      <c r="S173" s="53">
        <v>1.45</v>
      </c>
      <c r="T173" s="53">
        <v>0</v>
      </c>
      <c r="U173" s="53">
        <v>0</v>
      </c>
      <c r="V173" s="53">
        <v>109</v>
      </c>
      <c r="W173" s="53">
        <v>1.45</v>
      </c>
      <c r="X173" s="53">
        <v>0</v>
      </c>
      <c r="Y173" s="53">
        <v>0</v>
      </c>
      <c r="Z173" s="29">
        <v>272</v>
      </c>
      <c r="AA173" s="29">
        <v>62.16</v>
      </c>
      <c r="AB173" s="26">
        <f t="shared" si="56"/>
        <v>388</v>
      </c>
      <c r="AC173" s="69">
        <f t="shared" si="56"/>
        <v>63.61</v>
      </c>
      <c r="AD173" s="29">
        <v>228</v>
      </c>
      <c r="AE173" s="27">
        <f t="shared" si="68"/>
        <v>95.798319327731093</v>
      </c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>
        <v>14</v>
      </c>
      <c r="AQ173" s="29">
        <v>14.47</v>
      </c>
      <c r="AR173" s="29">
        <f t="shared" si="69"/>
        <v>14</v>
      </c>
      <c r="AS173" s="27">
        <f t="shared" si="69"/>
        <v>14.47</v>
      </c>
      <c r="AT173" s="27">
        <v>0</v>
      </c>
      <c r="AU173" s="27">
        <v>0</v>
      </c>
      <c r="AV173" s="27">
        <v>3.82</v>
      </c>
      <c r="AW173" s="27">
        <v>0</v>
      </c>
      <c r="AX173" s="27">
        <f t="shared" si="70"/>
        <v>3.82</v>
      </c>
      <c r="AY173" s="39">
        <f t="shared" si="60"/>
        <v>18.29</v>
      </c>
      <c r="AZ173" s="29">
        <v>31.52</v>
      </c>
      <c r="BA173" s="32">
        <f t="shared" si="61"/>
        <v>49.81</v>
      </c>
      <c r="BB173" s="29"/>
      <c r="BC173" s="29"/>
      <c r="BD173" s="29"/>
    </row>
    <row r="174" spans="1:56" s="109" customFormat="1" ht="16.5">
      <c r="A174" s="47" t="s">
        <v>212</v>
      </c>
      <c r="B174" s="48" t="s">
        <v>213</v>
      </c>
      <c r="C174" s="47" t="s">
        <v>277</v>
      </c>
      <c r="D174" s="49" t="s">
        <v>278</v>
      </c>
      <c r="E174" s="35">
        <v>54</v>
      </c>
      <c r="F174" s="36" t="s">
        <v>282</v>
      </c>
      <c r="G174" s="35">
        <v>125</v>
      </c>
      <c r="H174" s="35">
        <v>756</v>
      </c>
      <c r="I174" s="74">
        <v>73</v>
      </c>
      <c r="J174" s="74">
        <v>15</v>
      </c>
      <c r="K174" s="74">
        <v>0</v>
      </c>
      <c r="L174" s="74">
        <v>0</v>
      </c>
      <c r="M174" s="74">
        <v>0</v>
      </c>
      <c r="N174" s="74">
        <v>0</v>
      </c>
      <c r="O174" s="29">
        <f t="shared" si="62"/>
        <v>73</v>
      </c>
      <c r="P174" s="29">
        <f t="shared" si="63"/>
        <v>15</v>
      </c>
      <c r="Q174" s="29">
        <f t="shared" si="63"/>
        <v>0</v>
      </c>
      <c r="R174" s="29">
        <f t="shared" si="64"/>
        <v>88</v>
      </c>
      <c r="S174" s="53">
        <v>2.06</v>
      </c>
      <c r="T174" s="53">
        <v>0</v>
      </c>
      <c r="U174" s="53">
        <v>0</v>
      </c>
      <c r="V174" s="53">
        <v>73</v>
      </c>
      <c r="W174" s="53">
        <v>2.06</v>
      </c>
      <c r="X174" s="53">
        <v>0</v>
      </c>
      <c r="Y174" s="53">
        <v>0</v>
      </c>
      <c r="Z174" s="29">
        <v>533</v>
      </c>
      <c r="AA174" s="29">
        <v>200.2</v>
      </c>
      <c r="AB174" s="26">
        <f t="shared" si="56"/>
        <v>621</v>
      </c>
      <c r="AC174" s="69">
        <f t="shared" si="56"/>
        <v>202.26</v>
      </c>
      <c r="AD174" s="29">
        <v>125</v>
      </c>
      <c r="AE174" s="27">
        <f t="shared" si="68"/>
        <v>100</v>
      </c>
      <c r="AF174" s="29">
        <v>18</v>
      </c>
      <c r="AG174" s="29">
        <v>34</v>
      </c>
      <c r="AH174" s="29"/>
      <c r="AI174" s="29"/>
      <c r="AJ174" s="29"/>
      <c r="AK174" s="29"/>
      <c r="AL174" s="29"/>
      <c r="AM174" s="29"/>
      <c r="AN174" s="29"/>
      <c r="AO174" s="29"/>
      <c r="AP174" s="29">
        <v>29</v>
      </c>
      <c r="AQ174" s="29">
        <v>43.13</v>
      </c>
      <c r="AR174" s="29">
        <f t="shared" si="69"/>
        <v>29</v>
      </c>
      <c r="AS174" s="27">
        <f t="shared" si="69"/>
        <v>43.13</v>
      </c>
      <c r="AT174" s="27">
        <v>0</v>
      </c>
      <c r="AU174" s="27">
        <v>0</v>
      </c>
      <c r="AV174" s="27">
        <v>0.04</v>
      </c>
      <c r="AW174" s="29">
        <v>1.3</v>
      </c>
      <c r="AX174" s="27">
        <f t="shared" si="70"/>
        <v>1.34</v>
      </c>
      <c r="AY174" s="39">
        <f t="shared" si="60"/>
        <v>44.470000000000006</v>
      </c>
      <c r="AZ174" s="29">
        <v>48.52</v>
      </c>
      <c r="BA174" s="32">
        <f t="shared" si="61"/>
        <v>92.990000000000009</v>
      </c>
      <c r="BB174" s="29"/>
      <c r="BC174" s="29"/>
      <c r="BD174" s="29"/>
    </row>
    <row r="175" spans="1:56" s="109" customFormat="1" ht="16.5">
      <c r="A175" s="47" t="s">
        <v>212</v>
      </c>
      <c r="B175" s="48" t="s">
        <v>213</v>
      </c>
      <c r="C175" s="47" t="s">
        <v>277</v>
      </c>
      <c r="D175" s="111" t="s">
        <v>283</v>
      </c>
      <c r="E175" s="35">
        <v>55</v>
      </c>
      <c r="F175" s="131" t="s">
        <v>284</v>
      </c>
      <c r="G175" s="35">
        <v>173</v>
      </c>
      <c r="H175" s="35">
        <v>724</v>
      </c>
      <c r="I175" s="74">
        <v>80</v>
      </c>
      <c r="J175" s="74">
        <v>1</v>
      </c>
      <c r="K175" s="74">
        <v>3</v>
      </c>
      <c r="L175" s="74">
        <v>2</v>
      </c>
      <c r="M175" s="74">
        <v>0</v>
      </c>
      <c r="N175" s="74">
        <v>0</v>
      </c>
      <c r="O175" s="29">
        <f t="shared" si="62"/>
        <v>82</v>
      </c>
      <c r="P175" s="29">
        <f t="shared" si="63"/>
        <v>1</v>
      </c>
      <c r="Q175" s="29">
        <f t="shared" si="63"/>
        <v>3</v>
      </c>
      <c r="R175" s="29">
        <f t="shared" si="64"/>
        <v>86</v>
      </c>
      <c r="S175" s="53">
        <v>1.93</v>
      </c>
      <c r="T175" s="53">
        <v>65</v>
      </c>
      <c r="U175" s="53">
        <v>0.7</v>
      </c>
      <c r="V175" s="53">
        <v>17</v>
      </c>
      <c r="W175" s="53">
        <v>0.89</v>
      </c>
      <c r="X175" s="53">
        <v>0</v>
      </c>
      <c r="Y175" s="53">
        <v>0</v>
      </c>
      <c r="Z175" s="29">
        <v>53</v>
      </c>
      <c r="AA175" s="29">
        <v>2.79</v>
      </c>
      <c r="AB175" s="26">
        <f t="shared" si="56"/>
        <v>139</v>
      </c>
      <c r="AC175" s="69">
        <f t="shared" si="56"/>
        <v>4.72</v>
      </c>
      <c r="AD175" s="29">
        <v>125</v>
      </c>
      <c r="AE175" s="27">
        <f t="shared" si="68"/>
        <v>72.25433526011561</v>
      </c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>
        <f t="shared" si="69"/>
        <v>0</v>
      </c>
      <c r="AS175" s="27">
        <f t="shared" si="69"/>
        <v>0</v>
      </c>
      <c r="AT175" s="29"/>
      <c r="AU175" s="29"/>
      <c r="AV175" s="29"/>
      <c r="AW175" s="29"/>
      <c r="AX175" s="27">
        <f t="shared" si="70"/>
        <v>0</v>
      </c>
      <c r="AY175" s="39">
        <f t="shared" si="60"/>
        <v>0</v>
      </c>
      <c r="AZ175" s="29"/>
      <c r="BA175" s="32">
        <f t="shared" si="61"/>
        <v>0</v>
      </c>
      <c r="BB175" s="29"/>
      <c r="BC175" s="29"/>
      <c r="BD175" s="29"/>
    </row>
    <row r="176" spans="1:56" s="109" customFormat="1" ht="16.5">
      <c r="A176" s="47" t="s">
        <v>212</v>
      </c>
      <c r="B176" s="48" t="s">
        <v>213</v>
      </c>
      <c r="C176" s="47" t="s">
        <v>277</v>
      </c>
      <c r="D176" s="111" t="s">
        <v>283</v>
      </c>
      <c r="E176" s="35">
        <v>56</v>
      </c>
      <c r="F176" s="131" t="s">
        <v>286</v>
      </c>
      <c r="G176" s="35">
        <v>177</v>
      </c>
      <c r="H176" s="35">
        <v>782</v>
      </c>
      <c r="I176" s="74">
        <v>226</v>
      </c>
      <c r="J176" s="74">
        <v>1</v>
      </c>
      <c r="K176" s="74">
        <v>42</v>
      </c>
      <c r="L176" s="74">
        <v>4</v>
      </c>
      <c r="M176" s="74">
        <v>0</v>
      </c>
      <c r="N176" s="74">
        <v>1</v>
      </c>
      <c r="O176" s="29">
        <f t="shared" si="62"/>
        <v>230</v>
      </c>
      <c r="P176" s="29">
        <f t="shared" si="63"/>
        <v>1</v>
      </c>
      <c r="Q176" s="29">
        <f t="shared" si="63"/>
        <v>43</v>
      </c>
      <c r="R176" s="29">
        <f t="shared" si="64"/>
        <v>274</v>
      </c>
      <c r="S176" s="53">
        <v>2.42</v>
      </c>
      <c r="T176" s="53">
        <v>216</v>
      </c>
      <c r="U176" s="53">
        <v>1.9</v>
      </c>
      <c r="V176" s="53">
        <v>14</v>
      </c>
      <c r="W176" s="53">
        <v>0.26</v>
      </c>
      <c r="X176" s="53">
        <v>0</v>
      </c>
      <c r="Y176" s="53">
        <v>0</v>
      </c>
      <c r="Z176" s="29">
        <v>275</v>
      </c>
      <c r="AA176" s="27">
        <v>58.99</v>
      </c>
      <c r="AB176" s="26">
        <f t="shared" si="56"/>
        <v>549</v>
      </c>
      <c r="AC176" s="69">
        <f t="shared" si="56"/>
        <v>61.410000000000004</v>
      </c>
      <c r="AD176" s="29">
        <v>177</v>
      </c>
      <c r="AE176" s="27">
        <f t="shared" si="68"/>
        <v>100</v>
      </c>
      <c r="AF176" s="29">
        <v>19</v>
      </c>
      <c r="AG176" s="29">
        <v>123</v>
      </c>
      <c r="AH176" s="29">
        <v>123</v>
      </c>
      <c r="AI176" s="29"/>
      <c r="AJ176" s="29"/>
      <c r="AK176" s="29"/>
      <c r="AL176" s="29"/>
      <c r="AM176" s="29"/>
      <c r="AN176" s="29"/>
      <c r="AO176" s="29"/>
      <c r="AP176" s="29"/>
      <c r="AQ176" s="29"/>
      <c r="AR176" s="29">
        <f t="shared" si="69"/>
        <v>0</v>
      </c>
      <c r="AS176" s="27">
        <f t="shared" si="69"/>
        <v>0</v>
      </c>
      <c r="AT176" s="29"/>
      <c r="AU176" s="29"/>
      <c r="AV176" s="29"/>
      <c r="AW176" s="29"/>
      <c r="AX176" s="27">
        <f t="shared" si="70"/>
        <v>0</v>
      </c>
      <c r="AY176" s="39">
        <f t="shared" si="60"/>
        <v>0</v>
      </c>
      <c r="AZ176" s="29"/>
      <c r="BA176" s="32">
        <f t="shared" si="61"/>
        <v>0</v>
      </c>
      <c r="BB176" s="29"/>
      <c r="BC176" s="29"/>
      <c r="BD176" s="29"/>
    </row>
    <row r="177" spans="1:56" s="141" customFormat="1" ht="15.75" customHeight="1">
      <c r="A177" s="47" t="s">
        <v>212</v>
      </c>
      <c r="B177" s="48" t="s">
        <v>213</v>
      </c>
      <c r="C177" s="36" t="s">
        <v>214</v>
      </c>
      <c r="D177" s="111" t="s">
        <v>283</v>
      </c>
      <c r="E177" s="35">
        <v>57</v>
      </c>
      <c r="F177" s="34" t="s">
        <v>287</v>
      </c>
      <c r="G177" s="35">
        <v>148</v>
      </c>
      <c r="H177" s="35">
        <v>799</v>
      </c>
      <c r="I177" s="74">
        <v>24</v>
      </c>
      <c r="J177" s="74">
        <v>2</v>
      </c>
      <c r="K177" s="74">
        <v>7</v>
      </c>
      <c r="L177" s="74">
        <v>7</v>
      </c>
      <c r="M177" s="74">
        <v>0</v>
      </c>
      <c r="N177" s="74">
        <v>0</v>
      </c>
      <c r="O177" s="29">
        <f t="shared" si="62"/>
        <v>31</v>
      </c>
      <c r="P177" s="29">
        <f t="shared" si="63"/>
        <v>2</v>
      </c>
      <c r="Q177" s="29">
        <f t="shared" si="63"/>
        <v>7</v>
      </c>
      <c r="R177" s="29">
        <f t="shared" si="64"/>
        <v>40</v>
      </c>
      <c r="S177" s="53">
        <v>0.77</v>
      </c>
      <c r="T177" s="53">
        <v>10</v>
      </c>
      <c r="U177" s="53">
        <v>0.03</v>
      </c>
      <c r="V177" s="53">
        <v>21</v>
      </c>
      <c r="W177" s="53">
        <v>0.46</v>
      </c>
      <c r="X177" s="53">
        <v>0</v>
      </c>
      <c r="Y177" s="53">
        <v>0</v>
      </c>
      <c r="Z177" s="29">
        <v>12</v>
      </c>
      <c r="AA177" s="27">
        <v>11.25</v>
      </c>
      <c r="AB177" s="26">
        <f t="shared" si="56"/>
        <v>52</v>
      </c>
      <c r="AC177" s="69">
        <f t="shared" si="56"/>
        <v>12.02</v>
      </c>
      <c r="AD177" s="29">
        <v>20</v>
      </c>
      <c r="AE177" s="27">
        <f t="shared" si="68"/>
        <v>13.513513513513514</v>
      </c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29">
        <f t="shared" si="69"/>
        <v>0</v>
      </c>
      <c r="AS177" s="27">
        <f t="shared" si="69"/>
        <v>0</v>
      </c>
      <c r="AT177" s="29"/>
      <c r="AU177" s="29"/>
      <c r="AV177" s="29"/>
      <c r="AW177" s="29"/>
      <c r="AX177" s="27">
        <f t="shared" si="70"/>
        <v>0</v>
      </c>
      <c r="AY177" s="39">
        <f t="shared" si="60"/>
        <v>0</v>
      </c>
      <c r="AZ177" s="29"/>
      <c r="BA177" s="32">
        <f t="shared" si="61"/>
        <v>0</v>
      </c>
      <c r="BB177" s="140"/>
      <c r="BC177" s="140"/>
      <c r="BD177" s="140"/>
    </row>
    <row r="178" spans="1:56" s="109" customFormat="1" ht="16.5">
      <c r="A178" s="47" t="s">
        <v>212</v>
      </c>
      <c r="B178" s="48" t="s">
        <v>213</v>
      </c>
      <c r="C178" s="47" t="s">
        <v>277</v>
      </c>
      <c r="D178" s="111" t="s">
        <v>288</v>
      </c>
      <c r="E178" s="35">
        <v>58</v>
      </c>
      <c r="F178" s="131" t="s">
        <v>289</v>
      </c>
      <c r="G178" s="35">
        <v>106</v>
      </c>
      <c r="H178" s="35">
        <v>858</v>
      </c>
      <c r="I178" s="74">
        <v>142</v>
      </c>
      <c r="J178" s="74">
        <v>0</v>
      </c>
      <c r="K178" s="74">
        <v>0</v>
      </c>
      <c r="L178" s="74">
        <v>0</v>
      </c>
      <c r="M178" s="74">
        <v>0</v>
      </c>
      <c r="N178" s="74">
        <v>0</v>
      </c>
      <c r="O178" s="29">
        <f t="shared" si="62"/>
        <v>142</v>
      </c>
      <c r="P178" s="29">
        <f t="shared" si="63"/>
        <v>0</v>
      </c>
      <c r="Q178" s="29">
        <f t="shared" si="63"/>
        <v>0</v>
      </c>
      <c r="R178" s="29">
        <f t="shared" si="64"/>
        <v>142</v>
      </c>
      <c r="S178" s="53">
        <v>1</v>
      </c>
      <c r="T178" s="53">
        <v>142</v>
      </c>
      <c r="U178" s="53">
        <v>1</v>
      </c>
      <c r="V178" s="53">
        <v>0</v>
      </c>
      <c r="W178" s="53">
        <v>0</v>
      </c>
      <c r="X178" s="53">
        <v>0</v>
      </c>
      <c r="Y178" s="53">
        <v>0</v>
      </c>
      <c r="Z178" s="29">
        <v>50</v>
      </c>
      <c r="AA178" s="29">
        <v>2</v>
      </c>
      <c r="AB178" s="26">
        <f t="shared" si="56"/>
        <v>192</v>
      </c>
      <c r="AC178" s="69">
        <f t="shared" si="56"/>
        <v>3</v>
      </c>
      <c r="AD178" s="29">
        <v>106</v>
      </c>
      <c r="AE178" s="27">
        <f t="shared" si="68"/>
        <v>100</v>
      </c>
      <c r="AF178" s="29">
        <v>20</v>
      </c>
      <c r="AG178" s="29">
        <v>138</v>
      </c>
      <c r="AH178" s="29">
        <v>138</v>
      </c>
      <c r="AI178" s="29">
        <v>122</v>
      </c>
      <c r="AJ178" s="29"/>
      <c r="AK178" s="29"/>
      <c r="AL178" s="29"/>
      <c r="AM178" s="29"/>
      <c r="AN178" s="29"/>
      <c r="AO178" s="29"/>
      <c r="AP178" s="29"/>
      <c r="AQ178" s="29"/>
      <c r="AR178" s="29">
        <f t="shared" si="69"/>
        <v>0</v>
      </c>
      <c r="AS178" s="27">
        <f t="shared" si="69"/>
        <v>0</v>
      </c>
      <c r="AT178" s="29"/>
      <c r="AU178" s="29"/>
      <c r="AV178" s="29"/>
      <c r="AW178" s="29"/>
      <c r="AX178" s="27">
        <f t="shared" si="70"/>
        <v>0</v>
      </c>
      <c r="AY178" s="39">
        <f t="shared" si="60"/>
        <v>0</v>
      </c>
      <c r="AZ178" s="29"/>
      <c r="BA178" s="32">
        <f t="shared" si="61"/>
        <v>0</v>
      </c>
      <c r="BB178" s="29"/>
      <c r="BC178" s="29"/>
      <c r="BD178" s="29"/>
    </row>
    <row r="179" spans="1:56" s="109" customFormat="1" ht="16.5">
      <c r="A179" s="47" t="s">
        <v>212</v>
      </c>
      <c r="B179" s="48" t="s">
        <v>213</v>
      </c>
      <c r="C179" s="47" t="s">
        <v>277</v>
      </c>
      <c r="D179" s="112" t="s">
        <v>288</v>
      </c>
      <c r="E179" s="35">
        <v>59</v>
      </c>
      <c r="F179" s="50" t="s">
        <v>290</v>
      </c>
      <c r="G179" s="35">
        <v>135</v>
      </c>
      <c r="H179" s="35">
        <v>936</v>
      </c>
      <c r="I179" s="74">
        <v>136</v>
      </c>
      <c r="J179" s="74">
        <v>0</v>
      </c>
      <c r="K179" s="74">
        <v>0</v>
      </c>
      <c r="L179" s="74">
        <v>0</v>
      </c>
      <c r="M179" s="74">
        <v>0</v>
      </c>
      <c r="N179" s="74">
        <v>0</v>
      </c>
      <c r="O179" s="29">
        <f t="shared" si="62"/>
        <v>136</v>
      </c>
      <c r="P179" s="29">
        <f t="shared" si="63"/>
        <v>0</v>
      </c>
      <c r="Q179" s="29">
        <f t="shared" si="63"/>
        <v>0</v>
      </c>
      <c r="R179" s="29">
        <f t="shared" si="64"/>
        <v>136</v>
      </c>
      <c r="S179" s="53">
        <v>1</v>
      </c>
      <c r="T179" s="53">
        <v>136</v>
      </c>
      <c r="U179" s="53">
        <v>1</v>
      </c>
      <c r="V179" s="53">
        <v>0</v>
      </c>
      <c r="W179" s="53">
        <v>0</v>
      </c>
      <c r="X179" s="53">
        <v>0</v>
      </c>
      <c r="Y179" s="53">
        <v>0</v>
      </c>
      <c r="Z179" s="29">
        <v>40</v>
      </c>
      <c r="AA179" s="29">
        <v>1</v>
      </c>
      <c r="AB179" s="26">
        <f t="shared" si="56"/>
        <v>176</v>
      </c>
      <c r="AC179" s="69">
        <f t="shared" si="56"/>
        <v>2</v>
      </c>
      <c r="AD179" s="29">
        <v>135</v>
      </c>
      <c r="AE179" s="27">
        <f t="shared" si="68"/>
        <v>100</v>
      </c>
      <c r="AF179" s="29">
        <v>21</v>
      </c>
      <c r="AG179" s="29">
        <v>127</v>
      </c>
      <c r="AH179" s="29">
        <v>127</v>
      </c>
      <c r="AI179" s="29">
        <v>76</v>
      </c>
      <c r="AJ179" s="29"/>
      <c r="AK179" s="29"/>
      <c r="AL179" s="29"/>
      <c r="AM179" s="29"/>
      <c r="AN179" s="29"/>
      <c r="AO179" s="29"/>
      <c r="AP179" s="29"/>
      <c r="AQ179" s="29"/>
      <c r="AR179" s="29">
        <f t="shared" si="69"/>
        <v>0</v>
      </c>
      <c r="AS179" s="27">
        <f t="shared" si="69"/>
        <v>0</v>
      </c>
      <c r="AT179" s="29"/>
      <c r="AU179" s="29"/>
      <c r="AV179" s="29"/>
      <c r="AW179" s="29"/>
      <c r="AX179" s="27">
        <f t="shared" si="70"/>
        <v>0</v>
      </c>
      <c r="AY179" s="39">
        <f t="shared" si="60"/>
        <v>0</v>
      </c>
      <c r="AZ179" s="29"/>
      <c r="BA179" s="32">
        <f t="shared" si="61"/>
        <v>0</v>
      </c>
      <c r="BB179" s="29"/>
      <c r="BC179" s="29"/>
      <c r="BD179" s="29"/>
    </row>
    <row r="180" spans="1:56" s="109" customFormat="1" ht="16.5">
      <c r="A180" s="47" t="s">
        <v>212</v>
      </c>
      <c r="B180" s="48" t="s">
        <v>213</v>
      </c>
      <c r="C180" s="47" t="s">
        <v>277</v>
      </c>
      <c r="D180" s="112" t="s">
        <v>288</v>
      </c>
      <c r="E180" s="35">
        <v>60</v>
      </c>
      <c r="F180" s="36" t="s">
        <v>291</v>
      </c>
      <c r="G180" s="35">
        <v>181</v>
      </c>
      <c r="H180" s="35">
        <v>938</v>
      </c>
      <c r="I180" s="74">
        <v>174</v>
      </c>
      <c r="J180" s="74">
        <v>0</v>
      </c>
      <c r="K180" s="74">
        <v>0</v>
      </c>
      <c r="L180" s="74">
        <v>0</v>
      </c>
      <c r="M180" s="74">
        <v>0</v>
      </c>
      <c r="N180" s="74">
        <v>0</v>
      </c>
      <c r="O180" s="29">
        <f t="shared" si="62"/>
        <v>174</v>
      </c>
      <c r="P180" s="29">
        <f t="shared" si="63"/>
        <v>0</v>
      </c>
      <c r="Q180" s="29">
        <f t="shared" si="63"/>
        <v>0</v>
      </c>
      <c r="R180" s="29">
        <f t="shared" si="64"/>
        <v>174</v>
      </c>
      <c r="S180" s="53">
        <v>2.5</v>
      </c>
      <c r="T180" s="53">
        <v>174</v>
      </c>
      <c r="U180" s="53">
        <v>2.5</v>
      </c>
      <c r="V180" s="53">
        <v>0</v>
      </c>
      <c r="W180" s="53">
        <v>0</v>
      </c>
      <c r="X180" s="53">
        <v>0</v>
      </c>
      <c r="Y180" s="53">
        <v>0</v>
      </c>
      <c r="Z180" s="29">
        <v>80</v>
      </c>
      <c r="AA180" s="29">
        <v>1</v>
      </c>
      <c r="AB180" s="26">
        <f t="shared" si="56"/>
        <v>254</v>
      </c>
      <c r="AC180" s="69">
        <f t="shared" si="56"/>
        <v>3.5</v>
      </c>
      <c r="AD180" s="29">
        <v>181</v>
      </c>
      <c r="AE180" s="27">
        <f t="shared" si="68"/>
        <v>100</v>
      </c>
      <c r="AF180" s="29">
        <v>22</v>
      </c>
      <c r="AG180" s="29">
        <v>129</v>
      </c>
      <c r="AH180" s="75">
        <v>129</v>
      </c>
      <c r="AI180" s="29"/>
      <c r="AJ180" s="29"/>
      <c r="AK180" s="29"/>
      <c r="AL180" s="29"/>
      <c r="AM180" s="29"/>
      <c r="AN180" s="29"/>
      <c r="AO180" s="29"/>
      <c r="AP180" s="29"/>
      <c r="AQ180" s="29"/>
      <c r="AR180" s="29">
        <f t="shared" si="69"/>
        <v>0</v>
      </c>
      <c r="AS180" s="27">
        <f t="shared" si="69"/>
        <v>0</v>
      </c>
      <c r="AT180" s="29"/>
      <c r="AU180" s="29"/>
      <c r="AV180" s="29"/>
      <c r="AW180" s="29"/>
      <c r="AX180" s="27">
        <f t="shared" si="70"/>
        <v>0</v>
      </c>
      <c r="AY180" s="39">
        <f t="shared" si="60"/>
        <v>0</v>
      </c>
      <c r="AZ180" s="29"/>
      <c r="BA180" s="32">
        <f t="shared" si="61"/>
        <v>0</v>
      </c>
      <c r="BB180" s="29"/>
      <c r="BC180" s="29"/>
      <c r="BD180" s="29"/>
    </row>
    <row r="181" spans="1:56" s="109" customFormat="1" ht="16.5">
      <c r="A181" s="47" t="s">
        <v>212</v>
      </c>
      <c r="B181" s="48" t="s">
        <v>213</v>
      </c>
      <c r="C181" s="47" t="s">
        <v>277</v>
      </c>
      <c r="D181" s="112" t="s">
        <v>288</v>
      </c>
      <c r="E181" s="35">
        <v>61</v>
      </c>
      <c r="F181" s="36" t="s">
        <v>292</v>
      </c>
      <c r="G181" s="35">
        <v>283</v>
      </c>
      <c r="H181" s="35">
        <v>1386</v>
      </c>
      <c r="I181" s="212">
        <v>93</v>
      </c>
      <c r="J181" s="74">
        <v>0</v>
      </c>
      <c r="K181" s="74">
        <v>0</v>
      </c>
      <c r="L181" s="74">
        <v>0</v>
      </c>
      <c r="M181" s="74">
        <v>0</v>
      </c>
      <c r="N181" s="74">
        <v>0</v>
      </c>
      <c r="O181" s="29">
        <f t="shared" si="62"/>
        <v>93</v>
      </c>
      <c r="P181" s="29">
        <f t="shared" si="63"/>
        <v>0</v>
      </c>
      <c r="Q181" s="29">
        <f t="shared" si="63"/>
        <v>0</v>
      </c>
      <c r="R181" s="29">
        <f t="shared" si="64"/>
        <v>93</v>
      </c>
      <c r="S181" s="53">
        <v>0.5</v>
      </c>
      <c r="T181" s="53">
        <v>92</v>
      </c>
      <c r="U181" s="53">
        <v>0.5</v>
      </c>
      <c r="V181" s="53">
        <v>0</v>
      </c>
      <c r="W181" s="53">
        <v>0</v>
      </c>
      <c r="X181" s="53">
        <v>0</v>
      </c>
      <c r="Y181" s="53">
        <v>0</v>
      </c>
      <c r="Z181" s="29">
        <v>45</v>
      </c>
      <c r="AA181" s="29">
        <v>1</v>
      </c>
      <c r="AB181" s="26">
        <f t="shared" si="56"/>
        <v>138</v>
      </c>
      <c r="AC181" s="69">
        <f t="shared" si="56"/>
        <v>1.5</v>
      </c>
      <c r="AD181" s="29">
        <v>138</v>
      </c>
      <c r="AE181" s="27">
        <f t="shared" si="68"/>
        <v>48.763250883392232</v>
      </c>
      <c r="AF181" s="29"/>
      <c r="AG181" s="29">
        <v>86</v>
      </c>
      <c r="AH181" s="29">
        <v>86</v>
      </c>
      <c r="AI181" s="29"/>
      <c r="AJ181" s="29"/>
      <c r="AK181" s="29"/>
      <c r="AL181" s="29"/>
      <c r="AM181" s="29"/>
      <c r="AN181" s="29"/>
      <c r="AO181" s="29"/>
      <c r="AP181" s="29"/>
      <c r="AQ181" s="29"/>
      <c r="AR181" s="29">
        <f t="shared" si="69"/>
        <v>0</v>
      </c>
      <c r="AS181" s="27">
        <f t="shared" si="69"/>
        <v>0</v>
      </c>
      <c r="AT181" s="29"/>
      <c r="AU181" s="29"/>
      <c r="AV181" s="29"/>
      <c r="AW181" s="29"/>
      <c r="AX181" s="27">
        <f t="shared" si="70"/>
        <v>0</v>
      </c>
      <c r="AY181" s="39">
        <f t="shared" si="60"/>
        <v>0</v>
      </c>
      <c r="AZ181" s="29"/>
      <c r="BA181" s="32">
        <f t="shared" si="61"/>
        <v>0</v>
      </c>
      <c r="BB181" s="29"/>
      <c r="BC181" s="29"/>
      <c r="BD181" s="29"/>
    </row>
    <row r="182" spans="1:56" s="109" customFormat="1" ht="16.5">
      <c r="A182" s="47" t="s">
        <v>212</v>
      </c>
      <c r="B182" s="48" t="s">
        <v>213</v>
      </c>
      <c r="C182" s="47" t="s">
        <v>277</v>
      </c>
      <c r="D182" s="41" t="s">
        <v>293</v>
      </c>
      <c r="E182" s="35">
        <v>62</v>
      </c>
      <c r="F182" s="131" t="s">
        <v>294</v>
      </c>
      <c r="G182" s="35">
        <v>255</v>
      </c>
      <c r="H182" s="35">
        <v>1345</v>
      </c>
      <c r="I182" s="74">
        <v>13</v>
      </c>
      <c r="J182" s="74">
        <v>194</v>
      </c>
      <c r="K182" s="74">
        <v>0</v>
      </c>
      <c r="L182" s="74">
        <v>1</v>
      </c>
      <c r="M182" s="74">
        <v>0</v>
      </c>
      <c r="N182" s="74">
        <v>0</v>
      </c>
      <c r="O182" s="29">
        <f t="shared" si="62"/>
        <v>14</v>
      </c>
      <c r="P182" s="29">
        <f t="shared" si="63"/>
        <v>194</v>
      </c>
      <c r="Q182" s="29">
        <f t="shared" si="63"/>
        <v>0</v>
      </c>
      <c r="R182" s="29">
        <f t="shared" si="64"/>
        <v>208</v>
      </c>
      <c r="S182" s="53">
        <v>1.56</v>
      </c>
      <c r="T182" s="53">
        <v>2</v>
      </c>
      <c r="U182" s="53">
        <v>0</v>
      </c>
      <c r="V182" s="53">
        <v>12</v>
      </c>
      <c r="W182" s="53">
        <v>0.04</v>
      </c>
      <c r="X182" s="53">
        <v>0</v>
      </c>
      <c r="Y182" s="53">
        <v>0</v>
      </c>
      <c r="Z182" s="29">
        <v>85</v>
      </c>
      <c r="AA182" s="29">
        <v>39.75</v>
      </c>
      <c r="AB182" s="26">
        <f t="shared" si="56"/>
        <v>293</v>
      </c>
      <c r="AC182" s="69">
        <f t="shared" si="56"/>
        <v>41.31</v>
      </c>
      <c r="AD182" s="29">
        <v>220</v>
      </c>
      <c r="AE182" s="27">
        <f t="shared" si="68"/>
        <v>86.274509803921575</v>
      </c>
      <c r="AF182" s="29"/>
      <c r="AG182" s="29">
        <v>132</v>
      </c>
      <c r="AH182" s="29">
        <v>132</v>
      </c>
      <c r="AI182" s="29"/>
      <c r="AJ182" s="29"/>
      <c r="AK182" s="29"/>
      <c r="AL182" s="29"/>
      <c r="AM182" s="29"/>
      <c r="AN182" s="29"/>
      <c r="AO182" s="29"/>
      <c r="AP182" s="29">
        <v>26</v>
      </c>
      <c r="AQ182" s="29">
        <v>73.040000000000006</v>
      </c>
      <c r="AR182" s="29">
        <f t="shared" si="69"/>
        <v>26</v>
      </c>
      <c r="AS182" s="27">
        <f t="shared" si="69"/>
        <v>73.040000000000006</v>
      </c>
      <c r="AT182" s="27">
        <v>9.1199999999999992</v>
      </c>
      <c r="AU182" s="27">
        <v>3.2</v>
      </c>
      <c r="AV182" s="29">
        <v>2.71</v>
      </c>
      <c r="AW182" s="29">
        <v>3.96</v>
      </c>
      <c r="AX182" s="27">
        <f t="shared" si="70"/>
        <v>18.990000000000002</v>
      </c>
      <c r="AY182" s="39">
        <f t="shared" si="60"/>
        <v>92.03</v>
      </c>
      <c r="AZ182" s="29">
        <v>0.4</v>
      </c>
      <c r="BA182" s="32">
        <f t="shared" si="61"/>
        <v>92.43</v>
      </c>
      <c r="BB182" s="29"/>
      <c r="BC182" s="29"/>
      <c r="BD182" s="29"/>
    </row>
    <row r="183" spans="1:56" s="109" customFormat="1" ht="16.5">
      <c r="A183" s="47" t="s">
        <v>212</v>
      </c>
      <c r="B183" s="48" t="s">
        <v>213</v>
      </c>
      <c r="C183" s="47" t="s">
        <v>277</v>
      </c>
      <c r="D183" s="41" t="s">
        <v>293</v>
      </c>
      <c r="E183" s="35">
        <v>63</v>
      </c>
      <c r="F183" s="131" t="s">
        <v>295</v>
      </c>
      <c r="G183" s="35">
        <v>144</v>
      </c>
      <c r="H183" s="35">
        <v>789</v>
      </c>
      <c r="I183" s="74">
        <v>3</v>
      </c>
      <c r="J183" s="74">
        <v>9</v>
      </c>
      <c r="K183" s="74">
        <v>0</v>
      </c>
      <c r="L183" s="74">
        <v>0</v>
      </c>
      <c r="M183" s="74">
        <v>0</v>
      </c>
      <c r="N183" s="74">
        <v>0</v>
      </c>
      <c r="O183" s="29">
        <f t="shared" si="62"/>
        <v>3</v>
      </c>
      <c r="P183" s="29">
        <f t="shared" ref="P183:Q197" si="71">M183+J183</f>
        <v>9</v>
      </c>
      <c r="Q183" s="29">
        <f t="shared" si="71"/>
        <v>0</v>
      </c>
      <c r="R183" s="29">
        <f t="shared" si="64"/>
        <v>12</v>
      </c>
      <c r="S183" s="53">
        <v>0.02</v>
      </c>
      <c r="T183" s="53"/>
      <c r="U183" s="53"/>
      <c r="V183" s="53">
        <v>3</v>
      </c>
      <c r="W183" s="53">
        <v>0.01</v>
      </c>
      <c r="X183" s="53">
        <v>0</v>
      </c>
      <c r="Y183" s="53">
        <v>0</v>
      </c>
      <c r="Z183" s="29">
        <v>20</v>
      </c>
      <c r="AA183" s="29">
        <v>5.82</v>
      </c>
      <c r="AB183" s="26">
        <f t="shared" si="56"/>
        <v>32</v>
      </c>
      <c r="AC183" s="69">
        <f t="shared" si="56"/>
        <v>5.84</v>
      </c>
      <c r="AD183" s="29">
        <v>17</v>
      </c>
      <c r="AE183" s="27">
        <f t="shared" si="68"/>
        <v>11.805555555555555</v>
      </c>
      <c r="AF183" s="29"/>
      <c r="AG183" s="29">
        <v>1</v>
      </c>
      <c r="AH183" s="29">
        <v>1</v>
      </c>
      <c r="AI183" s="29"/>
      <c r="AJ183" s="29"/>
      <c r="AK183" s="29"/>
      <c r="AL183" s="29"/>
      <c r="AM183" s="29"/>
      <c r="AN183" s="29"/>
      <c r="AO183" s="29"/>
      <c r="AP183" s="29"/>
      <c r="AQ183" s="29"/>
      <c r="AR183" s="29">
        <f t="shared" si="69"/>
        <v>0</v>
      </c>
      <c r="AS183" s="27">
        <f t="shared" si="69"/>
        <v>0</v>
      </c>
      <c r="AT183" s="29">
        <v>0</v>
      </c>
      <c r="AU183" s="29">
        <v>5.79</v>
      </c>
      <c r="AV183" s="29">
        <v>0</v>
      </c>
      <c r="AW183" s="29">
        <v>0</v>
      </c>
      <c r="AX183" s="27">
        <f t="shared" si="70"/>
        <v>5.79</v>
      </c>
      <c r="AY183" s="39">
        <f t="shared" si="60"/>
        <v>5.79</v>
      </c>
      <c r="AZ183" s="29"/>
      <c r="BA183" s="32">
        <f t="shared" si="61"/>
        <v>5.79</v>
      </c>
      <c r="BB183" s="29"/>
      <c r="BC183" s="29"/>
      <c r="BD183" s="29"/>
    </row>
    <row r="184" spans="1:56" s="109" customFormat="1" ht="16.5">
      <c r="A184" s="44" t="s">
        <v>212</v>
      </c>
      <c r="B184" s="45" t="s">
        <v>213</v>
      </c>
      <c r="C184" s="44" t="s">
        <v>277</v>
      </c>
      <c r="D184" s="41" t="s">
        <v>293</v>
      </c>
      <c r="E184" s="35">
        <v>64</v>
      </c>
      <c r="F184" s="131" t="s">
        <v>299</v>
      </c>
      <c r="G184" s="35">
        <v>180</v>
      </c>
      <c r="H184" s="35">
        <v>1035</v>
      </c>
      <c r="I184" s="74">
        <v>61</v>
      </c>
      <c r="J184" s="74">
        <v>37</v>
      </c>
      <c r="K184" s="74">
        <v>83</v>
      </c>
      <c r="L184" s="74">
        <v>6</v>
      </c>
      <c r="M184" s="74">
        <v>0</v>
      </c>
      <c r="N184" s="74">
        <v>0</v>
      </c>
      <c r="O184" s="29">
        <f>I184+L184</f>
        <v>67</v>
      </c>
      <c r="P184" s="29">
        <f>M184+J184</f>
        <v>37</v>
      </c>
      <c r="Q184" s="29">
        <f>N184+K184</f>
        <v>83</v>
      </c>
      <c r="R184" s="29">
        <f>SUM(O184:Q184)</f>
        <v>187</v>
      </c>
      <c r="S184" s="53">
        <v>1.39</v>
      </c>
      <c r="T184" s="53">
        <v>16</v>
      </c>
      <c r="U184" s="53">
        <v>0.05</v>
      </c>
      <c r="V184" s="53">
        <v>51</v>
      </c>
      <c r="W184" s="53">
        <v>0.56999999999999995</v>
      </c>
      <c r="X184" s="53">
        <v>0</v>
      </c>
      <c r="Y184" s="53">
        <v>0</v>
      </c>
      <c r="Z184" s="29">
        <v>197</v>
      </c>
      <c r="AA184" s="27">
        <v>33.78</v>
      </c>
      <c r="AB184" s="26">
        <f t="shared" si="56"/>
        <v>384</v>
      </c>
      <c r="AC184" s="69">
        <f t="shared" si="56"/>
        <v>35.17</v>
      </c>
      <c r="AD184" s="29">
        <v>180</v>
      </c>
      <c r="AE184" s="27">
        <f>AD184/G184*100</f>
        <v>100</v>
      </c>
      <c r="AF184" s="29">
        <v>23</v>
      </c>
      <c r="AG184" s="29">
        <v>35</v>
      </c>
      <c r="AH184" s="29">
        <v>35</v>
      </c>
      <c r="AI184" s="29"/>
      <c r="AJ184" s="29"/>
      <c r="AK184" s="29"/>
      <c r="AL184" s="29"/>
      <c r="AM184" s="29"/>
      <c r="AN184" s="29">
        <v>2</v>
      </c>
      <c r="AO184" s="29">
        <v>0.27</v>
      </c>
      <c r="AP184" s="29">
        <v>46</v>
      </c>
      <c r="AQ184" s="29">
        <v>96.18</v>
      </c>
      <c r="AR184" s="29">
        <f>AP184+AN184+AL184+AJ184</f>
        <v>48</v>
      </c>
      <c r="AS184" s="27">
        <f>AQ184+AO184+AM184+AK184</f>
        <v>96.45</v>
      </c>
      <c r="AT184" s="29">
        <v>0</v>
      </c>
      <c r="AU184" s="29">
        <v>7.11</v>
      </c>
      <c r="AV184" s="29">
        <v>0</v>
      </c>
      <c r="AW184" s="29">
        <v>3.01</v>
      </c>
      <c r="AX184" s="27">
        <f>SUM(AT184:AW184)</f>
        <v>10.120000000000001</v>
      </c>
      <c r="AY184" s="39">
        <f t="shared" si="60"/>
        <v>106.57000000000001</v>
      </c>
      <c r="AZ184" s="29">
        <v>4.4000000000000004</v>
      </c>
      <c r="BA184" s="32">
        <f t="shared" si="61"/>
        <v>110.97000000000001</v>
      </c>
      <c r="BB184" s="29"/>
      <c r="BC184" s="29"/>
      <c r="BD184" s="29"/>
    </row>
    <row r="185" spans="1:56" s="109" customFormat="1" ht="16.5">
      <c r="A185" s="44" t="s">
        <v>212</v>
      </c>
      <c r="B185" s="45" t="s">
        <v>213</v>
      </c>
      <c r="C185" s="44" t="s">
        <v>277</v>
      </c>
      <c r="D185" s="111" t="s">
        <v>1446</v>
      </c>
      <c r="E185" s="35">
        <v>65</v>
      </c>
      <c r="F185" s="36" t="s">
        <v>300</v>
      </c>
      <c r="G185" s="35">
        <v>182</v>
      </c>
      <c r="H185" s="35">
        <v>915</v>
      </c>
      <c r="I185" s="74">
        <v>642</v>
      </c>
      <c r="J185" s="74">
        <v>41</v>
      </c>
      <c r="K185" s="74">
        <v>591</v>
      </c>
      <c r="L185" s="74">
        <v>2</v>
      </c>
      <c r="M185" s="74">
        <v>0</v>
      </c>
      <c r="N185" s="74">
        <v>0</v>
      </c>
      <c r="O185" s="29">
        <f t="shared" si="62"/>
        <v>644</v>
      </c>
      <c r="P185" s="29">
        <f t="shared" si="71"/>
        <v>41</v>
      </c>
      <c r="Q185" s="29">
        <f t="shared" si="71"/>
        <v>591</v>
      </c>
      <c r="R185" s="29">
        <f t="shared" si="64"/>
        <v>1276</v>
      </c>
      <c r="S185" s="54">
        <v>4.4000000000000004</v>
      </c>
      <c r="T185" s="53">
        <v>245</v>
      </c>
      <c r="U185" s="53">
        <v>0.08</v>
      </c>
      <c r="V185" s="53">
        <v>399</v>
      </c>
      <c r="W185" s="53">
        <v>1.23</v>
      </c>
      <c r="X185" s="53">
        <v>0</v>
      </c>
      <c r="Y185" s="53">
        <v>7</v>
      </c>
      <c r="Z185" s="29">
        <v>218</v>
      </c>
      <c r="AA185" s="29">
        <v>21.11</v>
      </c>
      <c r="AB185" s="26">
        <f t="shared" ref="AB185:AC197" si="72">Z185+R185</f>
        <v>1494</v>
      </c>
      <c r="AC185" s="69">
        <f t="shared" si="72"/>
        <v>25.509999999999998</v>
      </c>
      <c r="AD185" s="29">
        <v>105</v>
      </c>
      <c r="AE185" s="27">
        <f t="shared" si="68"/>
        <v>57.692307692307686</v>
      </c>
      <c r="AF185" s="29"/>
      <c r="AG185" s="29">
        <v>332</v>
      </c>
      <c r="AH185" s="75">
        <v>331</v>
      </c>
      <c r="AI185" s="29"/>
      <c r="AJ185" s="29"/>
      <c r="AK185" s="29"/>
      <c r="AL185" s="29"/>
      <c r="AM185" s="29"/>
      <c r="AN185" s="29"/>
      <c r="AO185" s="29"/>
      <c r="AP185" s="29">
        <v>12</v>
      </c>
      <c r="AQ185" s="29">
        <v>2.1</v>
      </c>
      <c r="AR185" s="29">
        <f t="shared" si="69"/>
        <v>12</v>
      </c>
      <c r="AS185" s="27">
        <f t="shared" si="69"/>
        <v>2.1</v>
      </c>
      <c r="AT185" s="29">
        <v>2.15</v>
      </c>
      <c r="AU185" s="29">
        <v>12.61</v>
      </c>
      <c r="AV185" s="29">
        <v>0</v>
      </c>
      <c r="AW185" s="29">
        <v>2.89</v>
      </c>
      <c r="AX185" s="27">
        <f t="shared" si="70"/>
        <v>17.649999999999999</v>
      </c>
      <c r="AY185" s="39">
        <f t="shared" ref="AY185:AY197" si="73">AX185+AS185</f>
        <v>19.75</v>
      </c>
      <c r="AZ185" s="29">
        <v>2.12</v>
      </c>
      <c r="BA185" s="32">
        <f t="shared" ref="BA185:BA197" si="74">AZ185+AY185</f>
        <v>21.87</v>
      </c>
      <c r="BB185" s="29"/>
      <c r="BC185" s="29"/>
      <c r="BD185" s="29"/>
    </row>
    <row r="186" spans="1:56" s="109" customFormat="1" ht="16.5">
      <c r="A186" s="44" t="s">
        <v>212</v>
      </c>
      <c r="B186" s="45" t="s">
        <v>213</v>
      </c>
      <c r="C186" s="44" t="s">
        <v>277</v>
      </c>
      <c r="D186" s="111" t="s">
        <v>1446</v>
      </c>
      <c r="E186" s="35">
        <v>66</v>
      </c>
      <c r="F186" s="36" t="s">
        <v>302</v>
      </c>
      <c r="G186" s="35">
        <v>182</v>
      </c>
      <c r="H186" s="35">
        <v>810</v>
      </c>
      <c r="I186" s="74">
        <v>344</v>
      </c>
      <c r="J186" s="74">
        <v>21</v>
      </c>
      <c r="K186" s="74">
        <v>11</v>
      </c>
      <c r="L186" s="74">
        <v>7</v>
      </c>
      <c r="M186" s="74">
        <v>0</v>
      </c>
      <c r="N186" s="74">
        <v>0</v>
      </c>
      <c r="O186" s="29">
        <f t="shared" ref="O186:O197" si="75">I186+L186</f>
        <v>351</v>
      </c>
      <c r="P186" s="29">
        <f t="shared" si="71"/>
        <v>21</v>
      </c>
      <c r="Q186" s="29">
        <f t="shared" si="71"/>
        <v>11</v>
      </c>
      <c r="R186" s="29">
        <f t="shared" ref="R186:R197" si="76">SUM(O186:Q186)</f>
        <v>383</v>
      </c>
      <c r="S186" s="54">
        <v>1.55</v>
      </c>
      <c r="T186" s="53">
        <v>0</v>
      </c>
      <c r="U186" s="53">
        <v>0</v>
      </c>
      <c r="V186" s="53">
        <v>351</v>
      </c>
      <c r="W186" s="53">
        <v>1.37</v>
      </c>
      <c r="X186" s="53">
        <v>0</v>
      </c>
      <c r="Y186" s="53">
        <v>2</v>
      </c>
      <c r="Z186" s="29">
        <v>481</v>
      </c>
      <c r="AA186" s="29">
        <v>12.6</v>
      </c>
      <c r="AB186" s="26">
        <f t="shared" si="72"/>
        <v>864</v>
      </c>
      <c r="AC186" s="69">
        <f t="shared" si="72"/>
        <v>14.15</v>
      </c>
      <c r="AD186" s="29">
        <v>127</v>
      </c>
      <c r="AE186" s="27">
        <f t="shared" si="68"/>
        <v>69.780219780219781</v>
      </c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>
        <v>8</v>
      </c>
      <c r="AQ186" s="29">
        <v>1.6</v>
      </c>
      <c r="AR186" s="29">
        <f t="shared" si="69"/>
        <v>8</v>
      </c>
      <c r="AS186" s="27">
        <f t="shared" si="69"/>
        <v>1.6</v>
      </c>
      <c r="AT186" s="29">
        <v>1.35</v>
      </c>
      <c r="AU186" s="29">
        <v>40.700000000000003</v>
      </c>
      <c r="AV186" s="29">
        <v>8.06</v>
      </c>
      <c r="AW186" s="29">
        <v>145.80000000000001</v>
      </c>
      <c r="AX186" s="27">
        <f t="shared" si="70"/>
        <v>195.91000000000003</v>
      </c>
      <c r="AY186" s="39">
        <f t="shared" si="73"/>
        <v>197.51000000000002</v>
      </c>
      <c r="AZ186" s="29">
        <v>60.52</v>
      </c>
      <c r="BA186" s="32">
        <f t="shared" si="74"/>
        <v>258.03000000000003</v>
      </c>
      <c r="BB186" s="29"/>
      <c r="BC186" s="29"/>
      <c r="BD186" s="29"/>
    </row>
    <row r="187" spans="1:56" s="109" customFormat="1" ht="16.5">
      <c r="A187" s="44" t="s">
        <v>212</v>
      </c>
      <c r="B187" s="45" t="s">
        <v>213</v>
      </c>
      <c r="C187" s="44" t="s">
        <v>277</v>
      </c>
      <c r="D187" s="111" t="s">
        <v>1446</v>
      </c>
      <c r="E187" s="35">
        <v>67</v>
      </c>
      <c r="F187" s="36" t="s">
        <v>303</v>
      </c>
      <c r="G187" s="35">
        <v>238</v>
      </c>
      <c r="H187" s="35">
        <v>1149</v>
      </c>
      <c r="I187" s="74">
        <v>630</v>
      </c>
      <c r="J187" s="74">
        <v>47</v>
      </c>
      <c r="K187" s="74">
        <v>284</v>
      </c>
      <c r="L187" s="74">
        <v>3</v>
      </c>
      <c r="M187" s="74">
        <v>0</v>
      </c>
      <c r="N187" s="74">
        <v>0</v>
      </c>
      <c r="O187" s="29">
        <f t="shared" si="75"/>
        <v>633</v>
      </c>
      <c r="P187" s="29">
        <f t="shared" si="71"/>
        <v>47</v>
      </c>
      <c r="Q187" s="29">
        <f t="shared" si="71"/>
        <v>284</v>
      </c>
      <c r="R187" s="29">
        <f t="shared" si="76"/>
        <v>964</v>
      </c>
      <c r="S187" s="54">
        <v>2.23</v>
      </c>
      <c r="T187" s="53">
        <v>0</v>
      </c>
      <c r="U187" s="53">
        <v>0</v>
      </c>
      <c r="V187" s="53">
        <v>633</v>
      </c>
      <c r="W187" s="54">
        <v>1.89</v>
      </c>
      <c r="X187" s="53">
        <v>6</v>
      </c>
      <c r="Y187" s="53">
        <v>40</v>
      </c>
      <c r="Z187" s="29">
        <v>191</v>
      </c>
      <c r="AA187" s="29">
        <v>13.15</v>
      </c>
      <c r="AB187" s="26">
        <f t="shared" si="72"/>
        <v>1155</v>
      </c>
      <c r="AC187" s="69">
        <f t="shared" si="72"/>
        <v>15.38</v>
      </c>
      <c r="AD187" s="29">
        <v>152</v>
      </c>
      <c r="AE187" s="27">
        <f t="shared" si="68"/>
        <v>63.865546218487388</v>
      </c>
      <c r="AF187" s="29"/>
      <c r="AG187" s="29">
        <v>152</v>
      </c>
      <c r="AH187" s="29">
        <v>152</v>
      </c>
      <c r="AI187" s="29"/>
      <c r="AJ187" s="29"/>
      <c r="AK187" s="29"/>
      <c r="AL187" s="29"/>
      <c r="AM187" s="29"/>
      <c r="AN187" s="29"/>
      <c r="AO187" s="29"/>
      <c r="AP187" s="29">
        <v>11</v>
      </c>
      <c r="AQ187" s="29">
        <v>1.57</v>
      </c>
      <c r="AR187" s="29">
        <f t="shared" si="69"/>
        <v>11</v>
      </c>
      <c r="AS187" s="27">
        <f t="shared" si="69"/>
        <v>1.57</v>
      </c>
      <c r="AT187" s="29">
        <v>9.4499999999999993</v>
      </c>
      <c r="AU187" s="29">
        <v>10.01</v>
      </c>
      <c r="AV187" s="29">
        <v>1.05</v>
      </c>
      <c r="AW187" s="29">
        <v>1.9</v>
      </c>
      <c r="AX187" s="27">
        <f t="shared" si="70"/>
        <v>22.41</v>
      </c>
      <c r="AY187" s="39">
        <f t="shared" si="73"/>
        <v>23.98</v>
      </c>
      <c r="AZ187" s="29">
        <v>35.6</v>
      </c>
      <c r="BA187" s="32">
        <f t="shared" si="74"/>
        <v>59.58</v>
      </c>
      <c r="BB187" s="29"/>
      <c r="BC187" s="29"/>
      <c r="BD187" s="29"/>
    </row>
    <row r="188" spans="1:56" s="109" customFormat="1" ht="16.5">
      <c r="A188" s="44" t="s">
        <v>212</v>
      </c>
      <c r="B188" s="45" t="s">
        <v>213</v>
      </c>
      <c r="C188" s="44" t="s">
        <v>277</v>
      </c>
      <c r="D188" s="459" t="s">
        <v>1408</v>
      </c>
      <c r="E188" s="35">
        <v>68</v>
      </c>
      <c r="F188" s="36" t="s">
        <v>301</v>
      </c>
      <c r="G188" s="35">
        <v>216</v>
      </c>
      <c r="H188" s="35">
        <v>1064</v>
      </c>
      <c r="I188" s="74">
        <v>104</v>
      </c>
      <c r="J188" s="74">
        <v>0</v>
      </c>
      <c r="K188" s="74">
        <v>0</v>
      </c>
      <c r="L188" s="74">
        <v>2</v>
      </c>
      <c r="M188" s="74">
        <v>0</v>
      </c>
      <c r="N188" s="74">
        <v>0</v>
      </c>
      <c r="O188" s="29">
        <f t="shared" si="75"/>
        <v>106</v>
      </c>
      <c r="P188" s="29">
        <f t="shared" si="71"/>
        <v>0</v>
      </c>
      <c r="Q188" s="29">
        <f t="shared" si="71"/>
        <v>0</v>
      </c>
      <c r="R188" s="29">
        <f t="shared" si="76"/>
        <v>106</v>
      </c>
      <c r="S188" s="53">
        <v>2.34</v>
      </c>
      <c r="T188" s="53">
        <v>53</v>
      </c>
      <c r="U188" s="53">
        <v>0.69</v>
      </c>
      <c r="V188" s="53">
        <v>53</v>
      </c>
      <c r="W188" s="53">
        <v>1.65</v>
      </c>
      <c r="X188" s="53">
        <v>0</v>
      </c>
      <c r="Y188" s="53">
        <v>0</v>
      </c>
      <c r="Z188" s="29">
        <v>69</v>
      </c>
      <c r="AA188" s="29">
        <v>6.11</v>
      </c>
      <c r="AB188" s="26">
        <f t="shared" si="72"/>
        <v>175</v>
      </c>
      <c r="AC188" s="69">
        <f t="shared" si="72"/>
        <v>8.4499999999999993</v>
      </c>
      <c r="AD188" s="29">
        <v>140</v>
      </c>
      <c r="AE188" s="27">
        <f t="shared" si="68"/>
        <v>64.81481481481481</v>
      </c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>
        <f t="shared" si="69"/>
        <v>0</v>
      </c>
      <c r="AS188" s="27">
        <f t="shared" si="69"/>
        <v>0</v>
      </c>
      <c r="AT188" s="29"/>
      <c r="AU188" s="29"/>
      <c r="AV188" s="29"/>
      <c r="AW188" s="29"/>
      <c r="AX188" s="27">
        <f t="shared" si="70"/>
        <v>0</v>
      </c>
      <c r="AY188" s="39">
        <f t="shared" si="73"/>
        <v>0</v>
      </c>
      <c r="AZ188" s="29"/>
      <c r="BA188" s="32">
        <f t="shared" si="74"/>
        <v>0</v>
      </c>
      <c r="BB188" s="29"/>
      <c r="BC188" s="29"/>
      <c r="BD188" s="29"/>
    </row>
    <row r="189" spans="1:56" s="109" customFormat="1" ht="16.5">
      <c r="A189" s="44" t="s">
        <v>212</v>
      </c>
      <c r="B189" s="45" t="s">
        <v>213</v>
      </c>
      <c r="C189" s="44" t="s">
        <v>277</v>
      </c>
      <c r="D189" s="459" t="s">
        <v>1408</v>
      </c>
      <c r="E189" s="35">
        <v>69</v>
      </c>
      <c r="F189" s="36" t="s">
        <v>304</v>
      </c>
      <c r="G189" s="35">
        <v>170</v>
      </c>
      <c r="H189" s="35">
        <v>756</v>
      </c>
      <c r="I189" s="74">
        <v>230</v>
      </c>
      <c r="J189" s="74">
        <v>0</v>
      </c>
      <c r="K189" s="74">
        <v>142</v>
      </c>
      <c r="L189" s="74">
        <v>2</v>
      </c>
      <c r="M189" s="74">
        <v>0</v>
      </c>
      <c r="N189" s="74">
        <v>0</v>
      </c>
      <c r="O189" s="29">
        <f t="shared" si="75"/>
        <v>232</v>
      </c>
      <c r="P189" s="29">
        <f t="shared" si="71"/>
        <v>0</v>
      </c>
      <c r="Q189" s="29">
        <f t="shared" si="71"/>
        <v>142</v>
      </c>
      <c r="R189" s="29">
        <f t="shared" si="76"/>
        <v>374</v>
      </c>
      <c r="S189" s="53">
        <v>2.39</v>
      </c>
      <c r="T189" s="53">
        <v>204</v>
      </c>
      <c r="U189" s="53">
        <v>0.56999999999999995</v>
      </c>
      <c r="V189" s="53">
        <v>28</v>
      </c>
      <c r="W189" s="53">
        <v>1.82</v>
      </c>
      <c r="X189" s="53">
        <v>0</v>
      </c>
      <c r="Y189" s="53">
        <v>0</v>
      </c>
      <c r="Z189" s="29">
        <v>179</v>
      </c>
      <c r="AA189" s="29">
        <v>26.52</v>
      </c>
      <c r="AB189" s="26">
        <f t="shared" si="72"/>
        <v>553</v>
      </c>
      <c r="AC189" s="69">
        <f t="shared" si="72"/>
        <v>28.91</v>
      </c>
      <c r="AD189" s="29">
        <v>160</v>
      </c>
      <c r="AE189" s="27">
        <f t="shared" si="68"/>
        <v>94.117647058823522</v>
      </c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>
        <f t="shared" si="69"/>
        <v>0</v>
      </c>
      <c r="AS189" s="27">
        <f t="shared" si="69"/>
        <v>0</v>
      </c>
      <c r="AT189" s="29"/>
      <c r="AU189" s="29"/>
      <c r="AV189" s="29"/>
      <c r="AW189" s="29"/>
      <c r="AX189" s="27">
        <f t="shared" si="70"/>
        <v>0</v>
      </c>
      <c r="AY189" s="39">
        <f t="shared" si="73"/>
        <v>0</v>
      </c>
      <c r="AZ189" s="29"/>
      <c r="BA189" s="32">
        <f t="shared" si="74"/>
        <v>0</v>
      </c>
      <c r="BB189" s="29"/>
      <c r="BC189" s="29"/>
      <c r="BD189" s="29"/>
    </row>
    <row r="190" spans="1:56" s="109" customFormat="1" ht="16.5">
      <c r="A190" s="44" t="s">
        <v>212</v>
      </c>
      <c r="B190" s="45" t="s">
        <v>213</v>
      </c>
      <c r="C190" s="44" t="s">
        <v>277</v>
      </c>
      <c r="D190" s="111" t="s">
        <v>305</v>
      </c>
      <c r="E190" s="35">
        <v>70</v>
      </c>
      <c r="F190" s="36" t="s">
        <v>306</v>
      </c>
      <c r="G190" s="35">
        <v>222</v>
      </c>
      <c r="H190" s="35">
        <v>1291</v>
      </c>
      <c r="I190" s="74">
        <v>22</v>
      </c>
      <c r="J190" s="74">
        <v>0</v>
      </c>
      <c r="K190" s="74">
        <v>231</v>
      </c>
      <c r="L190" s="74">
        <v>0</v>
      </c>
      <c r="M190" s="74">
        <v>0</v>
      </c>
      <c r="N190" s="74">
        <v>0</v>
      </c>
      <c r="O190" s="29">
        <f t="shared" si="75"/>
        <v>22</v>
      </c>
      <c r="P190" s="29">
        <f t="shared" si="71"/>
        <v>0</v>
      </c>
      <c r="Q190" s="29">
        <f t="shared" si="71"/>
        <v>231</v>
      </c>
      <c r="R190" s="29">
        <f t="shared" si="76"/>
        <v>253</v>
      </c>
      <c r="S190" s="53">
        <v>1.66</v>
      </c>
      <c r="T190" s="53">
        <v>0</v>
      </c>
      <c r="U190" s="53">
        <v>0</v>
      </c>
      <c r="V190" s="53">
        <v>22</v>
      </c>
      <c r="W190" s="53">
        <v>0.03</v>
      </c>
      <c r="X190" s="53">
        <v>0</v>
      </c>
      <c r="Y190" s="53">
        <v>0</v>
      </c>
      <c r="Z190" s="29">
        <v>108</v>
      </c>
      <c r="AA190" s="29">
        <v>23.76</v>
      </c>
      <c r="AB190" s="26">
        <f t="shared" si="72"/>
        <v>361</v>
      </c>
      <c r="AC190" s="69">
        <f t="shared" si="72"/>
        <v>25.42</v>
      </c>
      <c r="AD190" s="29">
        <v>200</v>
      </c>
      <c r="AE190" s="27">
        <f t="shared" si="68"/>
        <v>90.090090090090087</v>
      </c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>
        <v>257</v>
      </c>
      <c r="AQ190" s="29">
        <v>10.18</v>
      </c>
      <c r="AR190" s="29">
        <f t="shared" si="69"/>
        <v>257</v>
      </c>
      <c r="AS190" s="27">
        <f t="shared" si="69"/>
        <v>10.18</v>
      </c>
      <c r="AT190" s="29"/>
      <c r="AU190" s="29"/>
      <c r="AV190" s="29"/>
      <c r="AW190" s="29"/>
      <c r="AX190" s="27">
        <f t="shared" si="70"/>
        <v>0</v>
      </c>
      <c r="AY190" s="39">
        <f t="shared" si="73"/>
        <v>10.18</v>
      </c>
      <c r="AZ190" s="29"/>
      <c r="BA190" s="32">
        <f t="shared" si="74"/>
        <v>10.18</v>
      </c>
      <c r="BB190" s="29"/>
      <c r="BC190" s="29"/>
      <c r="BD190" s="29"/>
    </row>
    <row r="191" spans="1:56" s="109" customFormat="1" ht="16.5">
      <c r="A191" s="44" t="s">
        <v>212</v>
      </c>
      <c r="B191" s="45" t="s">
        <v>213</v>
      </c>
      <c r="C191" s="44" t="s">
        <v>277</v>
      </c>
      <c r="D191" s="111" t="s">
        <v>1488</v>
      </c>
      <c r="E191" s="35">
        <v>71</v>
      </c>
      <c r="F191" s="36" t="s">
        <v>309</v>
      </c>
      <c r="G191" s="35">
        <v>172</v>
      </c>
      <c r="H191" s="35">
        <v>848</v>
      </c>
      <c r="I191" s="74">
        <v>378</v>
      </c>
      <c r="J191" s="74">
        <v>40</v>
      </c>
      <c r="K191" s="74">
        <v>400</v>
      </c>
      <c r="L191" s="74">
        <v>11</v>
      </c>
      <c r="M191" s="74">
        <v>0</v>
      </c>
      <c r="N191" s="74">
        <v>18</v>
      </c>
      <c r="O191" s="29">
        <f>I191+L191</f>
        <v>389</v>
      </c>
      <c r="P191" s="29">
        <f>M191+J191</f>
        <v>40</v>
      </c>
      <c r="Q191" s="29">
        <f>N191+K191</f>
        <v>418</v>
      </c>
      <c r="R191" s="29">
        <f>SUM(O191:Q191)</f>
        <v>847</v>
      </c>
      <c r="S191" s="53">
        <v>1.45</v>
      </c>
      <c r="T191" s="53">
        <v>306</v>
      </c>
      <c r="U191" s="53">
        <v>0.45</v>
      </c>
      <c r="V191" s="53">
        <v>83</v>
      </c>
      <c r="W191" s="53">
        <v>0.3</v>
      </c>
      <c r="X191" s="53">
        <v>0</v>
      </c>
      <c r="Y191" s="53">
        <v>0</v>
      </c>
      <c r="Z191" s="29">
        <v>36</v>
      </c>
      <c r="AA191" s="29">
        <v>1.95</v>
      </c>
      <c r="AB191" s="26">
        <f t="shared" si="72"/>
        <v>883</v>
      </c>
      <c r="AC191" s="69">
        <f t="shared" si="72"/>
        <v>3.4</v>
      </c>
      <c r="AD191" s="29">
        <v>116</v>
      </c>
      <c r="AE191" s="27">
        <f>AD191/G191*100</f>
        <v>67.441860465116278</v>
      </c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>
        <v>19</v>
      </c>
      <c r="AQ191" s="29">
        <v>19.57</v>
      </c>
      <c r="AR191" s="29">
        <f>AP191+AN191+AL191+AJ191</f>
        <v>19</v>
      </c>
      <c r="AS191" s="27">
        <f>AQ191+AO191+AM191+AK191</f>
        <v>19.57</v>
      </c>
      <c r="AT191" s="29"/>
      <c r="AU191" s="29"/>
      <c r="AV191" s="29"/>
      <c r="AW191" s="29"/>
      <c r="AX191" s="27">
        <f>SUM(AT191:AW191)</f>
        <v>0</v>
      </c>
      <c r="AY191" s="39">
        <f t="shared" si="73"/>
        <v>19.57</v>
      </c>
      <c r="AZ191" s="29"/>
      <c r="BA191" s="32">
        <f t="shared" si="74"/>
        <v>19.57</v>
      </c>
      <c r="BB191" s="29"/>
      <c r="BC191" s="29"/>
      <c r="BD191" s="29"/>
    </row>
    <row r="192" spans="1:56" s="109" customFormat="1" ht="16.5">
      <c r="A192" s="44" t="s">
        <v>212</v>
      </c>
      <c r="B192" s="45" t="s">
        <v>213</v>
      </c>
      <c r="C192" s="44" t="s">
        <v>277</v>
      </c>
      <c r="D192" s="111" t="s">
        <v>307</v>
      </c>
      <c r="E192" s="35">
        <v>72</v>
      </c>
      <c r="F192" s="36" t="s">
        <v>308</v>
      </c>
      <c r="G192" s="35">
        <v>152</v>
      </c>
      <c r="H192" s="35">
        <v>781</v>
      </c>
      <c r="I192" s="74">
        <v>200</v>
      </c>
      <c r="J192" s="74">
        <v>36</v>
      </c>
      <c r="K192" s="74">
        <v>485</v>
      </c>
      <c r="L192" s="74">
        <v>25</v>
      </c>
      <c r="M192" s="74">
        <v>0</v>
      </c>
      <c r="N192" s="74">
        <v>25</v>
      </c>
      <c r="O192" s="29">
        <f t="shared" si="75"/>
        <v>225</v>
      </c>
      <c r="P192" s="29">
        <f t="shared" si="71"/>
        <v>36</v>
      </c>
      <c r="Q192" s="29">
        <f t="shared" si="71"/>
        <v>510</v>
      </c>
      <c r="R192" s="29">
        <f t="shared" si="76"/>
        <v>771</v>
      </c>
      <c r="S192" s="53">
        <v>1.69</v>
      </c>
      <c r="T192" s="53">
        <v>225</v>
      </c>
      <c r="U192" s="53">
        <v>0.56000000000000005</v>
      </c>
      <c r="V192" s="53">
        <v>0</v>
      </c>
      <c r="W192" s="53">
        <v>0</v>
      </c>
      <c r="X192" s="53">
        <v>0</v>
      </c>
      <c r="Y192" s="53">
        <v>0</v>
      </c>
      <c r="Z192" s="29">
        <v>39</v>
      </c>
      <c r="AA192" s="29">
        <v>1.68</v>
      </c>
      <c r="AB192" s="26">
        <f t="shared" si="72"/>
        <v>810</v>
      </c>
      <c r="AC192" s="69">
        <f t="shared" si="72"/>
        <v>3.37</v>
      </c>
      <c r="AD192" s="29">
        <v>136</v>
      </c>
      <c r="AE192" s="27">
        <f t="shared" si="68"/>
        <v>89.473684210526315</v>
      </c>
      <c r="AF192" s="29"/>
      <c r="AG192" s="29">
        <v>71</v>
      </c>
      <c r="AH192" s="29">
        <v>71</v>
      </c>
      <c r="AI192" s="29"/>
      <c r="AJ192" s="29"/>
      <c r="AK192" s="29"/>
      <c r="AL192" s="29"/>
      <c r="AM192" s="29"/>
      <c r="AN192" s="29"/>
      <c r="AO192" s="29"/>
      <c r="AP192" s="29">
        <v>21</v>
      </c>
      <c r="AQ192" s="29">
        <v>20.5</v>
      </c>
      <c r="AR192" s="29">
        <f t="shared" si="69"/>
        <v>21</v>
      </c>
      <c r="AS192" s="27">
        <f t="shared" si="69"/>
        <v>20.5</v>
      </c>
      <c r="AT192" s="29"/>
      <c r="AU192" s="29"/>
      <c r="AV192" s="29"/>
      <c r="AW192" s="29"/>
      <c r="AX192" s="27">
        <f t="shared" si="70"/>
        <v>0</v>
      </c>
      <c r="AY192" s="39">
        <f t="shared" si="73"/>
        <v>20.5</v>
      </c>
      <c r="AZ192" s="29"/>
      <c r="BA192" s="32">
        <f t="shared" si="74"/>
        <v>20.5</v>
      </c>
      <c r="BB192" s="29"/>
      <c r="BC192" s="29"/>
      <c r="BD192" s="29"/>
    </row>
    <row r="193" spans="1:56" s="109" customFormat="1" ht="16.5">
      <c r="A193" s="44" t="s">
        <v>212</v>
      </c>
      <c r="B193" s="45" t="s">
        <v>213</v>
      </c>
      <c r="C193" s="44" t="s">
        <v>277</v>
      </c>
      <c r="D193" s="111" t="s">
        <v>307</v>
      </c>
      <c r="E193" s="35">
        <v>73</v>
      </c>
      <c r="F193" s="36" t="s">
        <v>310</v>
      </c>
      <c r="G193" s="35">
        <v>137</v>
      </c>
      <c r="H193" s="35">
        <v>958</v>
      </c>
      <c r="I193" s="74">
        <v>175</v>
      </c>
      <c r="J193" s="74">
        <v>25</v>
      </c>
      <c r="K193" s="74">
        <v>286</v>
      </c>
      <c r="L193" s="74">
        <v>36</v>
      </c>
      <c r="M193" s="74">
        <v>0</v>
      </c>
      <c r="N193" s="74">
        <v>48</v>
      </c>
      <c r="O193" s="29">
        <f t="shared" si="75"/>
        <v>211</v>
      </c>
      <c r="P193" s="29">
        <f t="shared" si="71"/>
        <v>25</v>
      </c>
      <c r="Q193" s="29">
        <f t="shared" si="71"/>
        <v>334</v>
      </c>
      <c r="R193" s="29">
        <f t="shared" si="76"/>
        <v>570</v>
      </c>
      <c r="S193" s="53">
        <v>0.63</v>
      </c>
      <c r="T193" s="53">
        <v>201</v>
      </c>
      <c r="U193" s="53">
        <v>0.38</v>
      </c>
      <c r="V193" s="53">
        <v>10</v>
      </c>
      <c r="W193" s="53">
        <v>0.05</v>
      </c>
      <c r="X193" s="53">
        <v>0</v>
      </c>
      <c r="Y193" s="53">
        <v>0</v>
      </c>
      <c r="Z193" s="29">
        <v>29</v>
      </c>
      <c r="AA193" s="29">
        <v>2.65</v>
      </c>
      <c r="AB193" s="26">
        <f t="shared" si="72"/>
        <v>599</v>
      </c>
      <c r="AC193" s="69">
        <f t="shared" si="72"/>
        <v>3.28</v>
      </c>
      <c r="AD193" s="29">
        <v>79</v>
      </c>
      <c r="AE193" s="27">
        <f t="shared" si="68"/>
        <v>57.664233576642332</v>
      </c>
      <c r="AF193" s="29"/>
      <c r="AG193" s="29">
        <v>22</v>
      </c>
      <c r="AH193" s="29">
        <v>22</v>
      </c>
      <c r="AI193" s="29"/>
      <c r="AJ193" s="29"/>
      <c r="AK193" s="29"/>
      <c r="AL193" s="29"/>
      <c r="AM193" s="29"/>
      <c r="AN193" s="29"/>
      <c r="AO193" s="29"/>
      <c r="AP193" s="29">
        <v>7</v>
      </c>
      <c r="AQ193" s="27">
        <v>10</v>
      </c>
      <c r="AR193" s="29">
        <f t="shared" si="69"/>
        <v>7</v>
      </c>
      <c r="AS193" s="27">
        <f t="shared" si="69"/>
        <v>10</v>
      </c>
      <c r="AT193" s="29"/>
      <c r="AU193" s="29"/>
      <c r="AV193" s="29"/>
      <c r="AW193" s="29"/>
      <c r="AX193" s="27">
        <f t="shared" si="70"/>
        <v>0</v>
      </c>
      <c r="AY193" s="39">
        <f t="shared" si="73"/>
        <v>10</v>
      </c>
      <c r="AZ193" s="29"/>
      <c r="BA193" s="32">
        <f t="shared" si="74"/>
        <v>10</v>
      </c>
      <c r="BB193" s="29"/>
      <c r="BC193" s="29"/>
      <c r="BD193" s="29"/>
    </row>
    <row r="194" spans="1:56" s="109" customFormat="1" ht="16.5">
      <c r="A194" s="44" t="s">
        <v>212</v>
      </c>
      <c r="B194" s="45" t="s">
        <v>213</v>
      </c>
      <c r="C194" s="44" t="s">
        <v>277</v>
      </c>
      <c r="D194" s="111" t="s">
        <v>307</v>
      </c>
      <c r="E194" s="35">
        <v>74</v>
      </c>
      <c r="F194" s="36" t="s">
        <v>1452</v>
      </c>
      <c r="G194" s="35">
        <v>191</v>
      </c>
      <c r="H194" s="35">
        <f>G194*3.51</f>
        <v>670.41</v>
      </c>
      <c r="I194" s="74"/>
      <c r="J194" s="74"/>
      <c r="K194" s="74"/>
      <c r="L194" s="74"/>
      <c r="M194" s="74"/>
      <c r="N194" s="74"/>
      <c r="O194" s="29">
        <f t="shared" si="75"/>
        <v>0</v>
      </c>
      <c r="P194" s="29">
        <f t="shared" si="71"/>
        <v>0</v>
      </c>
      <c r="Q194" s="29">
        <f t="shared" si="71"/>
        <v>0</v>
      </c>
      <c r="R194" s="29">
        <f t="shared" ref="R194" si="77">SUM(O194:Q194)</f>
        <v>0</v>
      </c>
      <c r="S194" s="53"/>
      <c r="T194" s="53"/>
      <c r="U194" s="53"/>
      <c r="V194" s="53"/>
      <c r="W194" s="53"/>
      <c r="X194" s="53"/>
      <c r="Y194" s="53"/>
      <c r="Z194" s="29"/>
      <c r="AA194" s="29"/>
      <c r="AB194" s="26">
        <f t="shared" si="72"/>
        <v>0</v>
      </c>
      <c r="AC194" s="69">
        <f t="shared" si="72"/>
        <v>0</v>
      </c>
      <c r="AD194" s="29"/>
      <c r="AE194" s="27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7"/>
      <c r="AR194" s="29">
        <f t="shared" si="69"/>
        <v>0</v>
      </c>
      <c r="AS194" s="27">
        <f t="shared" si="69"/>
        <v>0</v>
      </c>
      <c r="AT194" s="29"/>
      <c r="AU194" s="29"/>
      <c r="AV194" s="29"/>
      <c r="AW194" s="29"/>
      <c r="AX194" s="129">
        <f t="shared" ref="AX194" si="78">SUM(AT194+AU194+AV194+AW194)</f>
        <v>0</v>
      </c>
      <c r="AY194" s="39">
        <f t="shared" si="73"/>
        <v>0</v>
      </c>
      <c r="AZ194" s="29"/>
      <c r="BA194" s="32">
        <f t="shared" si="74"/>
        <v>0</v>
      </c>
      <c r="BB194" s="29"/>
      <c r="BC194" s="29"/>
      <c r="BD194" s="29"/>
    </row>
    <row r="195" spans="1:56" s="109" customFormat="1" ht="16.5">
      <c r="A195" s="44" t="s">
        <v>212</v>
      </c>
      <c r="B195" s="45" t="s">
        <v>213</v>
      </c>
      <c r="C195" s="44" t="s">
        <v>277</v>
      </c>
      <c r="D195" s="41" t="s">
        <v>311</v>
      </c>
      <c r="E195" s="35">
        <v>75</v>
      </c>
      <c r="F195" s="36" t="s">
        <v>312</v>
      </c>
      <c r="G195" s="35">
        <v>207</v>
      </c>
      <c r="H195" s="35">
        <v>1358</v>
      </c>
      <c r="I195" s="74">
        <v>66</v>
      </c>
      <c r="J195" s="74">
        <v>17</v>
      </c>
      <c r="K195" s="74">
        <v>122</v>
      </c>
      <c r="L195" s="74">
        <v>0</v>
      </c>
      <c r="M195" s="74">
        <v>0</v>
      </c>
      <c r="N195" s="74">
        <v>0</v>
      </c>
      <c r="O195" s="29">
        <f t="shared" si="75"/>
        <v>66</v>
      </c>
      <c r="P195" s="29">
        <f t="shared" si="71"/>
        <v>17</v>
      </c>
      <c r="Q195" s="29">
        <f t="shared" si="71"/>
        <v>122</v>
      </c>
      <c r="R195" s="29">
        <f t="shared" si="76"/>
        <v>205</v>
      </c>
      <c r="S195" s="54">
        <v>9.65</v>
      </c>
      <c r="T195" s="53">
        <v>33</v>
      </c>
      <c r="U195" s="53">
        <v>0.01</v>
      </c>
      <c r="V195" s="53">
        <v>33</v>
      </c>
      <c r="W195" s="53">
        <v>1.97</v>
      </c>
      <c r="X195" s="53">
        <v>0</v>
      </c>
      <c r="Y195" s="53">
        <v>0</v>
      </c>
      <c r="Z195" s="29">
        <v>129</v>
      </c>
      <c r="AA195" s="27">
        <v>9.34</v>
      </c>
      <c r="AB195" s="26">
        <f t="shared" si="72"/>
        <v>334</v>
      </c>
      <c r="AC195" s="69">
        <f t="shared" si="72"/>
        <v>18.990000000000002</v>
      </c>
      <c r="AD195" s="29">
        <v>207</v>
      </c>
      <c r="AE195" s="27">
        <f t="shared" si="68"/>
        <v>100</v>
      </c>
      <c r="AF195" s="29">
        <v>24</v>
      </c>
      <c r="AG195" s="29">
        <v>140</v>
      </c>
      <c r="AH195" s="29">
        <v>140</v>
      </c>
      <c r="AI195" s="29"/>
      <c r="AJ195" s="29"/>
      <c r="AK195" s="29"/>
      <c r="AL195" s="29"/>
      <c r="AM195" s="29"/>
      <c r="AN195" s="29"/>
      <c r="AO195" s="29"/>
      <c r="AP195" s="29">
        <v>12</v>
      </c>
      <c r="AQ195" s="29">
        <v>13.55</v>
      </c>
      <c r="AR195" s="29">
        <f t="shared" si="69"/>
        <v>12</v>
      </c>
      <c r="AS195" s="27">
        <f t="shared" si="69"/>
        <v>13.55</v>
      </c>
      <c r="AT195" s="29"/>
      <c r="AU195" s="29"/>
      <c r="AV195" s="29"/>
      <c r="AW195" s="29"/>
      <c r="AX195" s="27">
        <f t="shared" si="70"/>
        <v>0</v>
      </c>
      <c r="AY195" s="39">
        <f t="shared" si="73"/>
        <v>13.55</v>
      </c>
      <c r="AZ195" s="29"/>
      <c r="BA195" s="32">
        <f t="shared" si="74"/>
        <v>13.55</v>
      </c>
      <c r="BB195" s="29"/>
      <c r="BC195" s="29"/>
      <c r="BD195" s="29"/>
    </row>
    <row r="196" spans="1:56" s="109" customFormat="1" ht="16.5">
      <c r="A196" s="44" t="s">
        <v>212</v>
      </c>
      <c r="B196" s="45" t="s">
        <v>213</v>
      </c>
      <c r="C196" s="44" t="s">
        <v>277</v>
      </c>
      <c r="D196" s="41" t="s">
        <v>311</v>
      </c>
      <c r="E196" s="35">
        <v>76</v>
      </c>
      <c r="F196" s="36" t="s">
        <v>1458</v>
      </c>
      <c r="G196" s="35">
        <v>220</v>
      </c>
      <c r="H196" s="35">
        <v>772</v>
      </c>
      <c r="I196" s="108">
        <v>96</v>
      </c>
      <c r="J196" s="108">
        <v>8</v>
      </c>
      <c r="K196" s="108">
        <v>104</v>
      </c>
      <c r="L196" s="108">
        <v>3</v>
      </c>
      <c r="M196" s="108">
        <v>0</v>
      </c>
      <c r="N196" s="108">
        <v>0</v>
      </c>
      <c r="O196" s="29">
        <f t="shared" si="75"/>
        <v>99</v>
      </c>
      <c r="P196" s="29">
        <f t="shared" si="71"/>
        <v>8</v>
      </c>
      <c r="Q196" s="29">
        <f t="shared" si="71"/>
        <v>104</v>
      </c>
      <c r="R196" s="29">
        <f t="shared" si="76"/>
        <v>211</v>
      </c>
      <c r="S196" s="54">
        <v>5.35</v>
      </c>
      <c r="T196" s="53">
        <v>0</v>
      </c>
      <c r="U196" s="53">
        <v>0</v>
      </c>
      <c r="V196" s="53">
        <v>99</v>
      </c>
      <c r="W196" s="53">
        <v>2.19</v>
      </c>
      <c r="X196" s="53">
        <v>0</v>
      </c>
      <c r="Y196" s="53">
        <v>0</v>
      </c>
      <c r="Z196" s="53">
        <v>269</v>
      </c>
      <c r="AA196" s="54">
        <v>37.380000000000003</v>
      </c>
      <c r="AB196" s="26">
        <f t="shared" si="72"/>
        <v>480</v>
      </c>
      <c r="AC196" s="69">
        <f t="shared" si="72"/>
        <v>42.730000000000004</v>
      </c>
      <c r="AD196" s="53">
        <v>220</v>
      </c>
      <c r="AE196" s="54">
        <f t="shared" si="68"/>
        <v>100</v>
      </c>
      <c r="AF196" s="53">
        <v>25</v>
      </c>
      <c r="AG196" s="53"/>
      <c r="AH196" s="53"/>
      <c r="AI196" s="53"/>
      <c r="AJ196" s="53"/>
      <c r="AK196" s="53"/>
      <c r="AL196" s="53"/>
      <c r="AM196" s="53"/>
      <c r="AN196" s="53"/>
      <c r="AO196" s="53"/>
      <c r="AP196" s="53">
        <v>59</v>
      </c>
      <c r="AQ196" s="53">
        <v>48.06</v>
      </c>
      <c r="AR196" s="53">
        <f t="shared" si="69"/>
        <v>59</v>
      </c>
      <c r="AS196" s="54">
        <f t="shared" si="69"/>
        <v>48.06</v>
      </c>
      <c r="AT196" s="53"/>
      <c r="AU196" s="53"/>
      <c r="AV196" s="53"/>
      <c r="AW196" s="53"/>
      <c r="AX196" s="27">
        <f t="shared" si="70"/>
        <v>0</v>
      </c>
      <c r="AY196" s="39">
        <f t="shared" si="73"/>
        <v>48.06</v>
      </c>
      <c r="AZ196" s="29"/>
      <c r="BA196" s="32">
        <f t="shared" si="74"/>
        <v>48.06</v>
      </c>
      <c r="BB196" s="53"/>
      <c r="BC196" s="53"/>
      <c r="BD196" s="53"/>
    </row>
    <row r="197" spans="1:56" s="109" customFormat="1" ht="17.25" thickBot="1">
      <c r="A197" s="47" t="s">
        <v>212</v>
      </c>
      <c r="B197" s="48" t="s">
        <v>213</v>
      </c>
      <c r="C197" s="47" t="s">
        <v>277</v>
      </c>
      <c r="D197" s="49" t="s">
        <v>311</v>
      </c>
      <c r="E197" s="35">
        <v>77</v>
      </c>
      <c r="F197" s="84" t="s">
        <v>313</v>
      </c>
      <c r="G197" s="89">
        <v>149</v>
      </c>
      <c r="H197" s="89">
        <v>861</v>
      </c>
      <c r="I197" s="108">
        <v>149</v>
      </c>
      <c r="J197" s="108">
        <v>1</v>
      </c>
      <c r="K197" s="108">
        <v>2</v>
      </c>
      <c r="L197" s="108">
        <v>0</v>
      </c>
      <c r="M197" s="108">
        <v>0</v>
      </c>
      <c r="N197" s="108">
        <v>0</v>
      </c>
      <c r="O197" s="29">
        <f t="shared" si="75"/>
        <v>149</v>
      </c>
      <c r="P197" s="29">
        <f t="shared" si="71"/>
        <v>1</v>
      </c>
      <c r="Q197" s="29">
        <f t="shared" si="71"/>
        <v>2</v>
      </c>
      <c r="R197" s="29">
        <f t="shared" si="76"/>
        <v>152</v>
      </c>
      <c r="S197" s="53">
        <v>0.06</v>
      </c>
      <c r="T197" s="53">
        <v>142</v>
      </c>
      <c r="U197" s="53">
        <v>0.01</v>
      </c>
      <c r="V197" s="53">
        <v>7</v>
      </c>
      <c r="W197" s="53">
        <v>0.05</v>
      </c>
      <c r="X197" s="53">
        <v>0</v>
      </c>
      <c r="Y197" s="53">
        <v>0</v>
      </c>
      <c r="Z197" s="53">
        <v>14</v>
      </c>
      <c r="AA197" s="53">
        <v>0.6</v>
      </c>
      <c r="AB197" s="26">
        <f t="shared" si="72"/>
        <v>166</v>
      </c>
      <c r="AC197" s="69">
        <f t="shared" si="72"/>
        <v>0.65999999999999992</v>
      </c>
      <c r="AD197" s="53">
        <v>149</v>
      </c>
      <c r="AE197" s="54">
        <f t="shared" si="68"/>
        <v>100</v>
      </c>
      <c r="AF197" s="53">
        <v>26</v>
      </c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>
        <f t="shared" si="69"/>
        <v>0</v>
      </c>
      <c r="AS197" s="54">
        <f t="shared" si="69"/>
        <v>0</v>
      </c>
      <c r="AT197" s="53"/>
      <c r="AU197" s="53"/>
      <c r="AV197" s="53"/>
      <c r="AW197" s="53"/>
      <c r="AX197" s="54">
        <f t="shared" si="70"/>
        <v>0</v>
      </c>
      <c r="AY197" s="39">
        <f t="shared" si="73"/>
        <v>0</v>
      </c>
      <c r="AZ197" s="53"/>
      <c r="BA197" s="32">
        <f t="shared" si="74"/>
        <v>0</v>
      </c>
      <c r="BB197" s="53"/>
      <c r="BC197" s="53"/>
      <c r="BD197" s="53"/>
    </row>
    <row r="198" spans="1:56" s="465" customFormat="1" ht="17.25" customHeight="1" thickBot="1">
      <c r="A198" s="685" t="s">
        <v>316</v>
      </c>
      <c r="B198" s="686"/>
      <c r="C198" s="687"/>
      <c r="D198" s="460"/>
      <c r="E198" s="461">
        <v>77</v>
      </c>
      <c r="F198" s="462"/>
      <c r="G198" s="463">
        <f>SUM(G121:G197)</f>
        <v>14863</v>
      </c>
      <c r="H198" s="463">
        <f>SUM(H121:H197)</f>
        <v>74857.41</v>
      </c>
      <c r="I198" s="463">
        <f t="shared" ref="I198:AE198" si="79">SUM(I121:I197)</f>
        <v>9661</v>
      </c>
      <c r="J198" s="463">
        <f t="shared" si="79"/>
        <v>757</v>
      </c>
      <c r="K198" s="463">
        <f t="shared" si="79"/>
        <v>3369</v>
      </c>
      <c r="L198" s="463">
        <f t="shared" si="79"/>
        <v>324</v>
      </c>
      <c r="M198" s="463">
        <f t="shared" si="79"/>
        <v>12</v>
      </c>
      <c r="N198" s="463">
        <f t="shared" si="79"/>
        <v>113</v>
      </c>
      <c r="O198" s="463">
        <f t="shared" si="79"/>
        <v>9985</v>
      </c>
      <c r="P198" s="463">
        <f t="shared" si="79"/>
        <v>769</v>
      </c>
      <c r="Q198" s="463">
        <f t="shared" si="79"/>
        <v>3482</v>
      </c>
      <c r="R198" s="463">
        <f t="shared" si="79"/>
        <v>14236</v>
      </c>
      <c r="S198" s="464">
        <f t="shared" si="79"/>
        <v>144.25000000000003</v>
      </c>
      <c r="T198" s="463">
        <f t="shared" si="79"/>
        <v>5347</v>
      </c>
      <c r="U198" s="464">
        <f t="shared" si="79"/>
        <v>73.820000000000007</v>
      </c>
      <c r="V198" s="463">
        <f t="shared" si="79"/>
        <v>4471</v>
      </c>
      <c r="W198" s="464">
        <f t="shared" si="79"/>
        <v>35.21</v>
      </c>
      <c r="X198" s="463">
        <f t="shared" si="79"/>
        <v>6</v>
      </c>
      <c r="Y198" s="463">
        <f t="shared" si="79"/>
        <v>49</v>
      </c>
      <c r="Z198" s="463">
        <f t="shared" si="79"/>
        <v>12990</v>
      </c>
      <c r="AA198" s="464">
        <f t="shared" si="79"/>
        <v>1845.3999999999999</v>
      </c>
      <c r="AB198" s="463">
        <f t="shared" si="79"/>
        <v>27226</v>
      </c>
      <c r="AC198" s="464">
        <f t="shared" si="79"/>
        <v>1989.6500000000003</v>
      </c>
      <c r="AD198" s="463">
        <f t="shared" si="79"/>
        <v>10143</v>
      </c>
      <c r="AE198" s="464">
        <f t="shared" si="79"/>
        <v>5407.5700193987695</v>
      </c>
      <c r="AF198" s="463">
        <v>26</v>
      </c>
      <c r="AG198" s="463">
        <f t="shared" ref="AG198:BD198" si="80">SUM(AG121:AG197)</f>
        <v>2959</v>
      </c>
      <c r="AH198" s="463">
        <f t="shared" si="80"/>
        <v>2616</v>
      </c>
      <c r="AI198" s="463">
        <f t="shared" si="80"/>
        <v>566</v>
      </c>
      <c r="AJ198" s="463">
        <f t="shared" si="80"/>
        <v>0</v>
      </c>
      <c r="AK198" s="464">
        <f t="shared" si="80"/>
        <v>0</v>
      </c>
      <c r="AL198" s="463">
        <f t="shared" si="80"/>
        <v>0</v>
      </c>
      <c r="AM198" s="464">
        <f t="shared" si="80"/>
        <v>0</v>
      </c>
      <c r="AN198" s="463">
        <f t="shared" si="80"/>
        <v>29</v>
      </c>
      <c r="AO198" s="464">
        <f t="shared" si="80"/>
        <v>3.6999999999999997</v>
      </c>
      <c r="AP198" s="463">
        <f t="shared" si="80"/>
        <v>2069</v>
      </c>
      <c r="AQ198" s="464">
        <f t="shared" si="80"/>
        <v>1660.0600000000002</v>
      </c>
      <c r="AR198" s="464">
        <f t="shared" si="80"/>
        <v>2098</v>
      </c>
      <c r="AS198" s="464">
        <f t="shared" si="80"/>
        <v>1663.76</v>
      </c>
      <c r="AT198" s="464">
        <f t="shared" si="80"/>
        <v>352.37</v>
      </c>
      <c r="AU198" s="464">
        <f t="shared" si="80"/>
        <v>274.06999999999994</v>
      </c>
      <c r="AV198" s="464">
        <f t="shared" si="80"/>
        <v>28.249999999999996</v>
      </c>
      <c r="AW198" s="464">
        <f t="shared" si="80"/>
        <v>641.94999999999993</v>
      </c>
      <c r="AX198" s="464">
        <f t="shared" si="80"/>
        <v>1296.6399999999999</v>
      </c>
      <c r="AY198" s="464">
        <f t="shared" si="80"/>
        <v>2960.4</v>
      </c>
      <c r="AZ198" s="464">
        <f t="shared" si="80"/>
        <v>685.7399999999999</v>
      </c>
      <c r="BA198" s="464">
        <f t="shared" si="80"/>
        <v>3646.1400000000003</v>
      </c>
      <c r="BB198" s="463">
        <f t="shared" si="80"/>
        <v>3</v>
      </c>
      <c r="BC198" s="464">
        <f t="shared" si="80"/>
        <v>2.83</v>
      </c>
      <c r="BD198" s="464">
        <f t="shared" si="80"/>
        <v>0</v>
      </c>
    </row>
    <row r="199" spans="1:56" s="109" customFormat="1" ht="16.5" customHeight="1">
      <c r="A199" s="18" t="s">
        <v>212</v>
      </c>
      <c r="B199" s="19" t="s">
        <v>317</v>
      </c>
      <c r="C199" s="18" t="s">
        <v>318</v>
      </c>
      <c r="D199" s="20" t="s">
        <v>319</v>
      </c>
      <c r="E199" s="22">
        <v>1</v>
      </c>
      <c r="F199" s="21" t="s">
        <v>320</v>
      </c>
      <c r="G199" s="23">
        <v>205</v>
      </c>
      <c r="H199" s="23">
        <v>904</v>
      </c>
      <c r="I199" s="143"/>
      <c r="J199" s="144"/>
      <c r="K199" s="24"/>
      <c r="L199" s="24"/>
      <c r="M199" s="24"/>
      <c r="N199" s="24"/>
      <c r="O199" s="25">
        <f>I199+L199</f>
        <v>0</v>
      </c>
      <c r="P199" s="25">
        <f>M199+J199</f>
        <v>0</v>
      </c>
      <c r="Q199" s="25">
        <f>N199+K199</f>
        <v>0</v>
      </c>
      <c r="R199" s="25">
        <f>SUM(O199:Q199)</f>
        <v>0</v>
      </c>
      <c r="S199" s="25"/>
      <c r="T199" s="25"/>
      <c r="U199" s="25"/>
      <c r="V199" s="25"/>
      <c r="W199" s="25"/>
      <c r="X199" s="25"/>
      <c r="Y199" s="25"/>
      <c r="Z199" s="67"/>
      <c r="AA199" s="67"/>
      <c r="AB199" s="26">
        <f t="shared" ref="AB199:AC237" si="81">Z199+R199</f>
        <v>0</v>
      </c>
      <c r="AC199" s="69">
        <f t="shared" si="81"/>
        <v>0</v>
      </c>
      <c r="AD199" s="24"/>
      <c r="AE199" s="39">
        <f t="shared" ref="AE199:AE262" si="82">AD199/G199*100</f>
        <v>0</v>
      </c>
      <c r="AF199" s="28"/>
      <c r="AG199" s="24">
        <v>4</v>
      </c>
      <c r="AH199" s="24">
        <v>4</v>
      </c>
      <c r="AI199" s="24"/>
      <c r="AJ199" s="24"/>
      <c r="AK199" s="24"/>
      <c r="AL199" s="24"/>
      <c r="AM199" s="24"/>
      <c r="AN199" s="24"/>
      <c r="AO199" s="24"/>
      <c r="AP199" s="24"/>
      <c r="AQ199" s="24"/>
      <c r="AR199" s="145">
        <f t="shared" ref="AR199:AS262" si="83">AP199+AN199+AL199+AJ199</f>
        <v>0</v>
      </c>
      <c r="AS199" s="146">
        <f t="shared" si="83"/>
        <v>0</v>
      </c>
      <c r="AT199" s="24"/>
      <c r="AU199" s="24"/>
      <c r="AV199" s="24"/>
      <c r="AW199" s="24"/>
      <c r="AX199" s="146">
        <f>SUM(AT199+AU199+AV199+AW199)</f>
        <v>0</v>
      </c>
      <c r="AY199" s="39">
        <f t="shared" ref="AY199:AY237" si="84">AX199+AS199</f>
        <v>0</v>
      </c>
      <c r="AZ199" s="31"/>
      <c r="BA199" s="32">
        <f t="shared" ref="BA199:BA237" si="85">AZ199+AY199</f>
        <v>0</v>
      </c>
      <c r="BB199" s="25"/>
      <c r="BC199" s="25"/>
      <c r="BD199" s="25"/>
    </row>
    <row r="200" spans="1:56" ht="16.5" customHeight="1">
      <c r="A200" s="44" t="s">
        <v>212</v>
      </c>
      <c r="B200" s="45" t="s">
        <v>317</v>
      </c>
      <c r="C200" s="44" t="s">
        <v>318</v>
      </c>
      <c r="D200" s="41" t="s">
        <v>319</v>
      </c>
      <c r="E200" s="45">
        <v>2</v>
      </c>
      <c r="F200" s="36" t="s">
        <v>321</v>
      </c>
      <c r="G200" s="35">
        <v>205</v>
      </c>
      <c r="H200" s="35">
        <v>917</v>
      </c>
      <c r="I200" s="70"/>
      <c r="J200" s="70"/>
      <c r="K200" s="70"/>
      <c r="L200" s="70"/>
      <c r="M200" s="70"/>
      <c r="N200" s="70"/>
      <c r="O200" s="25">
        <f t="shared" ref="O200:O237" si="86">I200+L200</f>
        <v>0</v>
      </c>
      <c r="P200" s="25">
        <f t="shared" ref="P200:Q219" si="87">M200+J200</f>
        <v>0</v>
      </c>
      <c r="Q200" s="25">
        <f t="shared" si="87"/>
        <v>0</v>
      </c>
      <c r="R200" s="25">
        <f t="shared" ref="R200:R237" si="88">SUM(O200:Q200)</f>
        <v>0</v>
      </c>
      <c r="S200" s="29"/>
      <c r="T200" s="29"/>
      <c r="U200" s="29"/>
      <c r="V200" s="29"/>
      <c r="W200" s="29"/>
      <c r="X200" s="29"/>
      <c r="Y200" s="29"/>
      <c r="Z200" s="70"/>
      <c r="AA200" s="70"/>
      <c r="AB200" s="26">
        <f t="shared" si="81"/>
        <v>0</v>
      </c>
      <c r="AC200" s="69">
        <f t="shared" si="81"/>
        <v>0</v>
      </c>
      <c r="AD200" s="70"/>
      <c r="AE200" s="27">
        <f t="shared" si="82"/>
        <v>0</v>
      </c>
      <c r="AF200" s="70"/>
      <c r="AG200" s="70"/>
      <c r="AH200" s="24"/>
      <c r="AI200" s="70"/>
      <c r="AJ200" s="70"/>
      <c r="AK200" s="70"/>
      <c r="AL200" s="70"/>
      <c r="AM200" s="70"/>
      <c r="AN200" s="70"/>
      <c r="AO200" s="70"/>
      <c r="AP200" s="70"/>
      <c r="AQ200" s="70"/>
      <c r="AR200" s="29">
        <f t="shared" si="83"/>
        <v>0</v>
      </c>
      <c r="AS200" s="27">
        <f t="shared" si="83"/>
        <v>0</v>
      </c>
      <c r="AT200" s="70"/>
      <c r="AU200" s="70"/>
      <c r="AV200" s="70"/>
      <c r="AW200" s="70"/>
      <c r="AX200" s="27">
        <f>SUM(AT200+AU200+AV200+AW200)</f>
        <v>0</v>
      </c>
      <c r="AY200" s="39">
        <f t="shared" si="84"/>
        <v>0</v>
      </c>
      <c r="AZ200" s="70"/>
      <c r="BA200" s="32">
        <f t="shared" si="85"/>
        <v>0</v>
      </c>
      <c r="BB200" s="70"/>
      <c r="BC200" s="70"/>
      <c r="BD200" s="70"/>
    </row>
    <row r="201" spans="1:56" ht="16.5" customHeight="1">
      <c r="A201" s="44" t="s">
        <v>212</v>
      </c>
      <c r="B201" s="45" t="s">
        <v>317</v>
      </c>
      <c r="C201" s="44" t="s">
        <v>318</v>
      </c>
      <c r="D201" s="41" t="s">
        <v>319</v>
      </c>
      <c r="E201" s="22">
        <v>3</v>
      </c>
      <c r="F201" s="147" t="s">
        <v>322</v>
      </c>
      <c r="G201" s="46">
        <v>277</v>
      </c>
      <c r="H201" s="46">
        <v>1173</v>
      </c>
      <c r="I201" s="70"/>
      <c r="J201" s="70"/>
      <c r="K201" s="70"/>
      <c r="L201" s="70"/>
      <c r="M201" s="70"/>
      <c r="N201" s="70"/>
      <c r="O201" s="25">
        <f t="shared" si="86"/>
        <v>0</v>
      </c>
      <c r="P201" s="25">
        <f t="shared" si="87"/>
        <v>0</v>
      </c>
      <c r="Q201" s="25">
        <f t="shared" si="87"/>
        <v>0</v>
      </c>
      <c r="R201" s="25">
        <f t="shared" si="88"/>
        <v>0</v>
      </c>
      <c r="S201" s="29"/>
      <c r="T201" s="29"/>
      <c r="U201" s="29"/>
      <c r="V201" s="29"/>
      <c r="W201" s="29"/>
      <c r="X201" s="29"/>
      <c r="Y201" s="29"/>
      <c r="Z201" s="70"/>
      <c r="AA201" s="70"/>
      <c r="AB201" s="26">
        <f t="shared" si="81"/>
        <v>0</v>
      </c>
      <c r="AC201" s="69">
        <f t="shared" si="81"/>
        <v>0</v>
      </c>
      <c r="AD201" s="70"/>
      <c r="AE201" s="27">
        <f t="shared" si="82"/>
        <v>0</v>
      </c>
      <c r="AF201" s="70"/>
      <c r="AG201" s="24">
        <v>4</v>
      </c>
      <c r="AH201" s="24">
        <v>4</v>
      </c>
      <c r="AI201" s="70"/>
      <c r="AJ201" s="70"/>
      <c r="AK201" s="70"/>
      <c r="AL201" s="70"/>
      <c r="AM201" s="70"/>
      <c r="AN201" s="70"/>
      <c r="AO201" s="70"/>
      <c r="AP201" s="70"/>
      <c r="AQ201" s="70"/>
      <c r="AR201" s="29">
        <f t="shared" si="83"/>
        <v>0</v>
      </c>
      <c r="AS201" s="27">
        <f t="shared" si="83"/>
        <v>0</v>
      </c>
      <c r="AT201" s="70"/>
      <c r="AU201" s="70"/>
      <c r="AV201" s="70"/>
      <c r="AW201" s="70"/>
      <c r="AX201" s="27">
        <f>SUM(AT201+AU201+AV201+AW201)</f>
        <v>0</v>
      </c>
      <c r="AY201" s="39">
        <f t="shared" si="84"/>
        <v>0</v>
      </c>
      <c r="AZ201" s="70"/>
      <c r="BA201" s="32">
        <f t="shared" si="85"/>
        <v>0</v>
      </c>
      <c r="BB201" s="70"/>
      <c r="BC201" s="70"/>
      <c r="BD201" s="70"/>
    </row>
    <row r="202" spans="1:56" ht="16.5" customHeight="1">
      <c r="A202" s="18" t="s">
        <v>212</v>
      </c>
      <c r="B202" s="19" t="s">
        <v>317</v>
      </c>
      <c r="C202" s="18" t="s">
        <v>318</v>
      </c>
      <c r="D202" s="41" t="s">
        <v>323</v>
      </c>
      <c r="E202" s="22">
        <v>4</v>
      </c>
      <c r="F202" s="36" t="s">
        <v>324</v>
      </c>
      <c r="G202" s="35">
        <v>165</v>
      </c>
      <c r="H202" s="35">
        <v>883</v>
      </c>
      <c r="I202" s="496">
        <v>45</v>
      </c>
      <c r="J202" s="496">
        <v>14</v>
      </c>
      <c r="K202" s="496">
        <v>4</v>
      </c>
      <c r="L202" s="496">
        <v>24</v>
      </c>
      <c r="M202" s="496">
        <v>0</v>
      </c>
      <c r="N202" s="496">
        <v>0</v>
      </c>
      <c r="O202" s="208">
        <f t="shared" si="86"/>
        <v>69</v>
      </c>
      <c r="P202" s="208">
        <f t="shared" si="87"/>
        <v>14</v>
      </c>
      <c r="Q202" s="208">
        <f>N202+K202</f>
        <v>4</v>
      </c>
      <c r="R202" s="492">
        <f t="shared" si="88"/>
        <v>87</v>
      </c>
      <c r="S202" s="208">
        <v>0.9</v>
      </c>
      <c r="T202" s="208">
        <v>69</v>
      </c>
      <c r="U202" s="208">
        <v>0</v>
      </c>
      <c r="V202" s="208">
        <v>0</v>
      </c>
      <c r="W202" s="208">
        <v>0</v>
      </c>
      <c r="X202" s="208">
        <v>0</v>
      </c>
      <c r="Y202" s="208">
        <v>0</v>
      </c>
      <c r="Z202" s="503">
        <v>0</v>
      </c>
      <c r="AA202" s="503">
        <v>0</v>
      </c>
      <c r="AB202" s="26">
        <f t="shared" si="81"/>
        <v>87</v>
      </c>
      <c r="AC202" s="69">
        <f t="shared" si="81"/>
        <v>0.9</v>
      </c>
      <c r="AD202" s="208">
        <v>75</v>
      </c>
      <c r="AE202" s="27">
        <f t="shared" si="82"/>
        <v>45.454545454545453</v>
      </c>
      <c r="AF202" s="514"/>
      <c r="AG202" s="208"/>
      <c r="AH202" s="208"/>
      <c r="AI202" s="208"/>
      <c r="AJ202" s="208"/>
      <c r="AK202" s="208"/>
      <c r="AL202" s="208"/>
      <c r="AM202" s="208"/>
      <c r="AN202" s="208"/>
      <c r="AO202" s="208"/>
      <c r="AP202" s="208"/>
      <c r="AQ202" s="208"/>
      <c r="AR202" s="492">
        <f t="shared" si="83"/>
        <v>0</v>
      </c>
      <c r="AS202" s="510">
        <f t="shared" si="83"/>
        <v>0</v>
      </c>
      <c r="AT202" s="504"/>
      <c r="AU202" s="504"/>
      <c r="AV202" s="504"/>
      <c r="AW202" s="515"/>
      <c r="AX202" s="510">
        <f>SUM(AT202:AW202)</f>
        <v>0</v>
      </c>
      <c r="AY202" s="39">
        <f t="shared" si="84"/>
        <v>0</v>
      </c>
      <c r="AZ202" s="504"/>
      <c r="BA202" s="32">
        <f t="shared" si="85"/>
        <v>0</v>
      </c>
      <c r="BB202" s="504"/>
      <c r="BC202" s="512"/>
      <c r="BD202" s="70"/>
    </row>
    <row r="203" spans="1:56" ht="16.5" customHeight="1">
      <c r="A203" s="18" t="s">
        <v>212</v>
      </c>
      <c r="B203" s="19" t="s">
        <v>317</v>
      </c>
      <c r="C203" s="18" t="s">
        <v>318</v>
      </c>
      <c r="D203" s="41" t="s">
        <v>323</v>
      </c>
      <c r="E203" s="22">
        <v>5</v>
      </c>
      <c r="F203" s="36" t="s">
        <v>325</v>
      </c>
      <c r="G203" s="35">
        <v>224</v>
      </c>
      <c r="H203" s="35">
        <v>1103</v>
      </c>
      <c r="I203" s="496">
        <v>17</v>
      </c>
      <c r="J203" s="496">
        <v>0</v>
      </c>
      <c r="K203" s="496">
        <v>21</v>
      </c>
      <c r="L203" s="496">
        <v>1</v>
      </c>
      <c r="M203" s="496">
        <v>0</v>
      </c>
      <c r="N203" s="496">
        <v>0</v>
      </c>
      <c r="O203" s="208">
        <f t="shared" si="86"/>
        <v>18</v>
      </c>
      <c r="P203" s="208">
        <f t="shared" si="87"/>
        <v>0</v>
      </c>
      <c r="Q203" s="208">
        <f>N203+K203</f>
        <v>21</v>
      </c>
      <c r="R203" s="492">
        <f t="shared" si="88"/>
        <v>39</v>
      </c>
      <c r="S203" s="208">
        <v>1.2</v>
      </c>
      <c r="T203" s="208">
        <v>18</v>
      </c>
      <c r="U203" s="208">
        <v>0</v>
      </c>
      <c r="V203" s="208">
        <v>0</v>
      </c>
      <c r="W203" s="208">
        <v>0</v>
      </c>
      <c r="X203" s="208">
        <v>0</v>
      </c>
      <c r="Y203" s="208">
        <v>0</v>
      </c>
      <c r="Z203" s="503">
        <v>0</v>
      </c>
      <c r="AA203" s="503">
        <v>0</v>
      </c>
      <c r="AB203" s="26">
        <f t="shared" si="81"/>
        <v>39</v>
      </c>
      <c r="AC203" s="69">
        <f t="shared" si="81"/>
        <v>1.2</v>
      </c>
      <c r="AD203" s="208">
        <v>25</v>
      </c>
      <c r="AE203" s="27">
        <f t="shared" si="82"/>
        <v>11.160714285714286</v>
      </c>
      <c r="AF203" s="514"/>
      <c r="AG203" s="208">
        <v>1</v>
      </c>
      <c r="AH203" s="208">
        <v>1</v>
      </c>
      <c r="AI203" s="208"/>
      <c r="AJ203" s="208"/>
      <c r="AK203" s="208"/>
      <c r="AL203" s="208"/>
      <c r="AM203" s="208"/>
      <c r="AN203" s="208"/>
      <c r="AO203" s="208"/>
      <c r="AP203" s="208"/>
      <c r="AQ203" s="208"/>
      <c r="AR203" s="492">
        <f t="shared" si="83"/>
        <v>0</v>
      </c>
      <c r="AS203" s="510">
        <f t="shared" si="83"/>
        <v>0</v>
      </c>
      <c r="AT203" s="504"/>
      <c r="AU203" s="504"/>
      <c r="AV203" s="504"/>
      <c r="AW203" s="515"/>
      <c r="AX203" s="510">
        <f>SUM(AT203:AW203)</f>
        <v>0</v>
      </c>
      <c r="AY203" s="39">
        <f t="shared" si="84"/>
        <v>0</v>
      </c>
      <c r="AZ203" s="504"/>
      <c r="BA203" s="32">
        <f t="shared" si="85"/>
        <v>0</v>
      </c>
      <c r="BB203" s="504"/>
      <c r="BC203" s="512"/>
      <c r="BD203" s="70"/>
    </row>
    <row r="204" spans="1:56" ht="16.5" customHeight="1">
      <c r="A204" s="18" t="s">
        <v>212</v>
      </c>
      <c r="B204" s="19" t="s">
        <v>317</v>
      </c>
      <c r="C204" s="18" t="s">
        <v>318</v>
      </c>
      <c r="D204" s="41" t="s">
        <v>323</v>
      </c>
      <c r="E204" s="45">
        <v>6</v>
      </c>
      <c r="F204" s="36" t="s">
        <v>326</v>
      </c>
      <c r="G204" s="35">
        <v>146</v>
      </c>
      <c r="H204" s="35">
        <v>781</v>
      </c>
      <c r="I204" s="496">
        <v>90</v>
      </c>
      <c r="J204" s="496">
        <v>2</v>
      </c>
      <c r="K204" s="496">
        <v>10</v>
      </c>
      <c r="L204" s="496">
        <v>20</v>
      </c>
      <c r="M204" s="496">
        <v>0</v>
      </c>
      <c r="N204" s="496">
        <v>0</v>
      </c>
      <c r="O204" s="208">
        <f t="shared" si="86"/>
        <v>110</v>
      </c>
      <c r="P204" s="208">
        <f t="shared" si="87"/>
        <v>2</v>
      </c>
      <c r="Q204" s="208">
        <f>N204+K204</f>
        <v>10</v>
      </c>
      <c r="R204" s="492">
        <f t="shared" si="88"/>
        <v>122</v>
      </c>
      <c r="S204" s="208">
        <v>5.66</v>
      </c>
      <c r="T204" s="208">
        <v>110</v>
      </c>
      <c r="U204" s="208">
        <v>0</v>
      </c>
      <c r="V204" s="208">
        <v>0</v>
      </c>
      <c r="W204" s="208">
        <v>0</v>
      </c>
      <c r="X204" s="208">
        <v>0</v>
      </c>
      <c r="Y204" s="208">
        <v>0</v>
      </c>
      <c r="Z204" s="503">
        <v>0</v>
      </c>
      <c r="AA204" s="503">
        <v>0</v>
      </c>
      <c r="AB204" s="26">
        <f t="shared" si="81"/>
        <v>122</v>
      </c>
      <c r="AC204" s="69">
        <f t="shared" si="81"/>
        <v>5.66</v>
      </c>
      <c r="AD204" s="208">
        <v>100</v>
      </c>
      <c r="AE204" s="27">
        <f t="shared" si="82"/>
        <v>68.493150684931507</v>
      </c>
      <c r="AF204" s="514"/>
      <c r="AG204" s="156">
        <v>86</v>
      </c>
      <c r="AH204" s="156">
        <v>84</v>
      </c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492">
        <f t="shared" si="83"/>
        <v>0</v>
      </c>
      <c r="AS204" s="510">
        <f t="shared" si="83"/>
        <v>0</v>
      </c>
      <c r="AT204" s="504"/>
      <c r="AU204" s="504"/>
      <c r="AV204" s="504"/>
      <c r="AW204" s="515"/>
      <c r="AX204" s="510">
        <f>SUM(AT204:AW204)</f>
        <v>0</v>
      </c>
      <c r="AY204" s="39">
        <f t="shared" si="84"/>
        <v>0</v>
      </c>
      <c r="AZ204" s="504"/>
      <c r="BA204" s="32">
        <f t="shared" si="85"/>
        <v>0</v>
      </c>
      <c r="BB204" s="504"/>
      <c r="BC204" s="512"/>
      <c r="BD204" s="70"/>
    </row>
    <row r="205" spans="1:56" ht="16.5" customHeight="1">
      <c r="A205" s="18" t="s">
        <v>212</v>
      </c>
      <c r="B205" s="19" t="s">
        <v>317</v>
      </c>
      <c r="C205" s="18" t="s">
        <v>318</v>
      </c>
      <c r="D205" s="41" t="s">
        <v>327</v>
      </c>
      <c r="E205" s="22">
        <v>7</v>
      </c>
      <c r="F205" s="36" t="s">
        <v>1453</v>
      </c>
      <c r="G205" s="35">
        <v>205</v>
      </c>
      <c r="H205" s="35">
        <v>935</v>
      </c>
      <c r="I205" s="74">
        <v>280</v>
      </c>
      <c r="J205" s="74">
        <v>49</v>
      </c>
      <c r="K205" s="74">
        <v>18</v>
      </c>
      <c r="L205" s="74">
        <v>9</v>
      </c>
      <c r="M205" s="74">
        <v>0</v>
      </c>
      <c r="N205" s="74">
        <v>0</v>
      </c>
      <c r="O205" s="25">
        <f t="shared" si="86"/>
        <v>289</v>
      </c>
      <c r="P205" s="25">
        <f t="shared" si="87"/>
        <v>49</v>
      </c>
      <c r="Q205" s="25">
        <f t="shared" si="87"/>
        <v>18</v>
      </c>
      <c r="R205" s="25">
        <f t="shared" si="88"/>
        <v>356</v>
      </c>
      <c r="S205" s="29">
        <v>2.7</v>
      </c>
      <c r="T205" s="29"/>
      <c r="U205" s="29"/>
      <c r="V205" s="29"/>
      <c r="W205" s="29"/>
      <c r="X205" s="29"/>
      <c r="Y205" s="29"/>
      <c r="Z205" s="75"/>
      <c r="AA205" s="75"/>
      <c r="AB205" s="26">
        <f t="shared" si="81"/>
        <v>356</v>
      </c>
      <c r="AC205" s="69">
        <f t="shared" si="81"/>
        <v>2.7</v>
      </c>
      <c r="AD205" s="29">
        <v>205</v>
      </c>
      <c r="AE205" s="27">
        <f t="shared" si="82"/>
        <v>100</v>
      </c>
      <c r="AF205" s="29">
        <v>1</v>
      </c>
      <c r="AG205" s="29">
        <v>72</v>
      </c>
      <c r="AH205" s="29">
        <v>72</v>
      </c>
      <c r="AI205" s="29">
        <v>10</v>
      </c>
      <c r="AJ205" s="29"/>
      <c r="AK205" s="29"/>
      <c r="AL205" s="29"/>
      <c r="AM205" s="29"/>
      <c r="AN205" s="29"/>
      <c r="AO205" s="29"/>
      <c r="AP205" s="29">
        <v>20</v>
      </c>
      <c r="AQ205" s="29">
        <v>10.65</v>
      </c>
      <c r="AR205" s="29">
        <f t="shared" si="83"/>
        <v>20</v>
      </c>
      <c r="AS205" s="27">
        <f t="shared" si="83"/>
        <v>10.65</v>
      </c>
      <c r="AT205" s="29">
        <v>4.3600000000000003</v>
      </c>
      <c r="AU205" s="29">
        <v>3.89</v>
      </c>
      <c r="AV205" s="27">
        <v>0</v>
      </c>
      <c r="AW205" s="27">
        <v>0</v>
      </c>
      <c r="AX205" s="32">
        <f>SUM(AT205:AW205)</f>
        <v>8.25</v>
      </c>
      <c r="AY205" s="39">
        <f t="shared" si="84"/>
        <v>18.899999999999999</v>
      </c>
      <c r="AZ205" s="29"/>
      <c r="BA205" s="32">
        <f t="shared" si="85"/>
        <v>18.899999999999999</v>
      </c>
      <c r="BB205" s="70"/>
      <c r="BC205" s="70"/>
      <c r="BD205" s="70"/>
    </row>
    <row r="206" spans="1:56" ht="16.5" customHeight="1">
      <c r="A206" s="18" t="s">
        <v>212</v>
      </c>
      <c r="B206" s="19" t="s">
        <v>317</v>
      </c>
      <c r="C206" s="18" t="s">
        <v>318</v>
      </c>
      <c r="D206" s="148" t="s">
        <v>328</v>
      </c>
      <c r="E206" s="22">
        <v>8</v>
      </c>
      <c r="F206" s="34" t="s">
        <v>329</v>
      </c>
      <c r="G206" s="35">
        <v>136</v>
      </c>
      <c r="H206" s="35">
        <v>1235</v>
      </c>
      <c r="I206" s="74">
        <v>272</v>
      </c>
      <c r="J206" s="74">
        <v>78</v>
      </c>
      <c r="K206" s="74">
        <v>33</v>
      </c>
      <c r="L206" s="74">
        <v>1</v>
      </c>
      <c r="M206" s="74">
        <v>0</v>
      </c>
      <c r="N206" s="74">
        <v>0</v>
      </c>
      <c r="O206" s="25">
        <f t="shared" si="86"/>
        <v>273</v>
      </c>
      <c r="P206" s="25">
        <f t="shared" si="87"/>
        <v>78</v>
      </c>
      <c r="Q206" s="25">
        <f t="shared" si="87"/>
        <v>33</v>
      </c>
      <c r="R206" s="25">
        <f t="shared" si="88"/>
        <v>384</v>
      </c>
      <c r="S206" s="29">
        <v>3.26</v>
      </c>
      <c r="T206" s="29"/>
      <c r="U206" s="29"/>
      <c r="V206" s="29"/>
      <c r="W206" s="29"/>
      <c r="X206" s="29"/>
      <c r="Y206" s="29"/>
      <c r="Z206" s="75"/>
      <c r="AA206" s="75"/>
      <c r="AB206" s="26">
        <f t="shared" si="81"/>
        <v>384</v>
      </c>
      <c r="AC206" s="69">
        <f t="shared" si="81"/>
        <v>3.26</v>
      </c>
      <c r="AD206" s="29">
        <v>136</v>
      </c>
      <c r="AE206" s="27">
        <f t="shared" si="82"/>
        <v>100</v>
      </c>
      <c r="AF206" s="29">
        <v>2</v>
      </c>
      <c r="AG206" s="40">
        <v>76</v>
      </c>
      <c r="AH206" s="40">
        <v>75</v>
      </c>
      <c r="AI206" s="29">
        <v>45</v>
      </c>
      <c r="AJ206" s="29"/>
      <c r="AK206" s="29"/>
      <c r="AL206" s="29"/>
      <c r="AM206" s="29"/>
      <c r="AN206" s="29"/>
      <c r="AO206" s="29"/>
      <c r="AP206" s="29">
        <v>15</v>
      </c>
      <c r="AQ206" s="29">
        <v>20.69</v>
      </c>
      <c r="AR206" s="29">
        <f t="shared" si="83"/>
        <v>15</v>
      </c>
      <c r="AS206" s="27">
        <f t="shared" si="83"/>
        <v>20.69</v>
      </c>
      <c r="AT206" s="29">
        <v>3.85</v>
      </c>
      <c r="AU206" s="29">
        <v>4.3600000000000003</v>
      </c>
      <c r="AV206" s="27">
        <v>0</v>
      </c>
      <c r="AW206" s="27">
        <v>0</v>
      </c>
      <c r="AX206" s="32">
        <f>SUM(AT206:AW206)</f>
        <v>8.2100000000000009</v>
      </c>
      <c r="AY206" s="39">
        <f t="shared" si="84"/>
        <v>28.900000000000002</v>
      </c>
      <c r="AZ206" s="29">
        <v>20.36</v>
      </c>
      <c r="BA206" s="32">
        <f t="shared" si="85"/>
        <v>49.260000000000005</v>
      </c>
      <c r="BB206" s="70"/>
      <c r="BC206" s="70"/>
      <c r="BD206" s="70"/>
    </row>
    <row r="207" spans="1:56" ht="16.5" customHeight="1">
      <c r="A207" s="18" t="s">
        <v>212</v>
      </c>
      <c r="B207" s="19" t="s">
        <v>317</v>
      </c>
      <c r="C207" s="18" t="s">
        <v>318</v>
      </c>
      <c r="D207" s="41" t="s">
        <v>330</v>
      </c>
      <c r="E207" s="22">
        <v>9</v>
      </c>
      <c r="F207" s="36" t="s">
        <v>331</v>
      </c>
      <c r="G207" s="35">
        <v>268</v>
      </c>
      <c r="H207" s="35">
        <v>1425</v>
      </c>
      <c r="I207" s="69">
        <v>13</v>
      </c>
      <c r="J207" s="69">
        <v>5</v>
      </c>
      <c r="K207" s="69">
        <v>12</v>
      </c>
      <c r="L207" s="69">
        <v>0</v>
      </c>
      <c r="M207" s="69">
        <v>0</v>
      </c>
      <c r="N207" s="69">
        <v>0</v>
      </c>
      <c r="O207" s="25">
        <f t="shared" si="86"/>
        <v>13</v>
      </c>
      <c r="P207" s="25">
        <f t="shared" si="87"/>
        <v>5</v>
      </c>
      <c r="Q207" s="25">
        <f t="shared" si="87"/>
        <v>12</v>
      </c>
      <c r="R207" s="25">
        <f t="shared" si="88"/>
        <v>30</v>
      </c>
      <c r="S207" s="25">
        <v>0.4</v>
      </c>
      <c r="T207" s="25"/>
      <c r="U207" s="25"/>
      <c r="V207" s="25"/>
      <c r="W207" s="25"/>
      <c r="X207" s="25"/>
      <c r="Y207" s="25"/>
      <c r="Z207" s="73">
        <v>16</v>
      </c>
      <c r="AA207" s="65">
        <v>0.4</v>
      </c>
      <c r="AB207" s="26">
        <f t="shared" si="81"/>
        <v>46</v>
      </c>
      <c r="AC207" s="69">
        <f t="shared" si="81"/>
        <v>0.8</v>
      </c>
      <c r="AD207" s="69">
        <v>45</v>
      </c>
      <c r="AE207" s="27">
        <f t="shared" si="82"/>
        <v>16.791044776119403</v>
      </c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29">
        <f t="shared" si="83"/>
        <v>0</v>
      </c>
      <c r="AS207" s="27">
        <f t="shared" si="83"/>
        <v>0</v>
      </c>
      <c r="AT207" s="70"/>
      <c r="AU207" s="70"/>
      <c r="AV207" s="70"/>
      <c r="AW207" s="70"/>
      <c r="AX207" s="30">
        <f t="shared" ref="AX207:AX237" si="89">SUM(AT207+AU207+AV207+AW207)</f>
        <v>0</v>
      </c>
      <c r="AY207" s="39">
        <f t="shared" si="84"/>
        <v>0</v>
      </c>
      <c r="AZ207" s="70"/>
      <c r="BA207" s="32">
        <f t="shared" si="85"/>
        <v>0</v>
      </c>
      <c r="BB207" s="70"/>
      <c r="BC207" s="70"/>
      <c r="BD207" s="70"/>
    </row>
    <row r="208" spans="1:56" ht="16.5" customHeight="1">
      <c r="A208" s="18" t="s">
        <v>212</v>
      </c>
      <c r="B208" s="19" t="s">
        <v>317</v>
      </c>
      <c r="C208" s="18" t="s">
        <v>318</v>
      </c>
      <c r="D208" s="41" t="s">
        <v>330</v>
      </c>
      <c r="E208" s="22">
        <v>10</v>
      </c>
      <c r="F208" s="34" t="s">
        <v>332</v>
      </c>
      <c r="G208" s="35">
        <v>268</v>
      </c>
      <c r="H208" s="35">
        <v>1432</v>
      </c>
      <c r="I208" s="70"/>
      <c r="J208" s="70"/>
      <c r="K208" s="70"/>
      <c r="L208" s="70"/>
      <c r="M208" s="70"/>
      <c r="N208" s="70"/>
      <c r="O208" s="25">
        <f t="shared" si="86"/>
        <v>0</v>
      </c>
      <c r="P208" s="25">
        <f t="shared" si="87"/>
        <v>0</v>
      </c>
      <c r="Q208" s="25">
        <f t="shared" si="87"/>
        <v>0</v>
      </c>
      <c r="R208" s="25">
        <f t="shared" si="88"/>
        <v>0</v>
      </c>
      <c r="S208" s="25"/>
      <c r="T208" s="25"/>
      <c r="U208" s="25"/>
      <c r="V208" s="25"/>
      <c r="W208" s="25"/>
      <c r="X208" s="25"/>
      <c r="Y208" s="25"/>
      <c r="Z208" s="70"/>
      <c r="AA208" s="67"/>
      <c r="AB208" s="26">
        <f t="shared" si="81"/>
        <v>0</v>
      </c>
      <c r="AC208" s="69">
        <f t="shared" si="81"/>
        <v>0</v>
      </c>
      <c r="AD208" s="70"/>
      <c r="AE208" s="27">
        <f t="shared" si="82"/>
        <v>0</v>
      </c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29">
        <f t="shared" si="83"/>
        <v>0</v>
      </c>
      <c r="AS208" s="27">
        <f t="shared" si="83"/>
        <v>0</v>
      </c>
      <c r="AT208" s="70"/>
      <c r="AU208" s="70"/>
      <c r="AV208" s="70"/>
      <c r="AW208" s="70"/>
      <c r="AX208" s="30">
        <f t="shared" si="89"/>
        <v>0</v>
      </c>
      <c r="AY208" s="39">
        <f t="shared" si="84"/>
        <v>0</v>
      </c>
      <c r="AZ208" s="70"/>
      <c r="BA208" s="32">
        <f t="shared" si="85"/>
        <v>0</v>
      </c>
      <c r="BB208" s="70"/>
      <c r="BC208" s="70"/>
      <c r="BD208" s="70"/>
    </row>
    <row r="209" spans="1:56" ht="16.5" customHeight="1">
      <c r="A209" s="47" t="s">
        <v>212</v>
      </c>
      <c r="B209" s="48" t="s">
        <v>317</v>
      </c>
      <c r="C209" s="47" t="s">
        <v>318</v>
      </c>
      <c r="D209" s="49" t="s">
        <v>333</v>
      </c>
      <c r="E209" s="22">
        <v>11</v>
      </c>
      <c r="F209" s="84" t="s">
        <v>336</v>
      </c>
      <c r="G209" s="35">
        <v>214</v>
      </c>
      <c r="H209" s="35">
        <v>750</v>
      </c>
      <c r="I209" s="73">
        <v>11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25">
        <f>I209+L209</f>
        <v>11</v>
      </c>
      <c r="P209" s="25">
        <f>M209+J209</f>
        <v>0</v>
      </c>
      <c r="Q209" s="25">
        <f>N209+K209</f>
        <v>0</v>
      </c>
      <c r="R209" s="25">
        <f>SUM(O209:Q209)</f>
        <v>11</v>
      </c>
      <c r="S209" s="29">
        <v>2.16</v>
      </c>
      <c r="T209" s="29"/>
      <c r="U209" s="29"/>
      <c r="V209" s="29"/>
      <c r="W209" s="29"/>
      <c r="X209" s="29"/>
      <c r="Y209" s="29"/>
      <c r="Z209" s="69"/>
      <c r="AA209" s="69"/>
      <c r="AB209" s="26">
        <f t="shared" si="81"/>
        <v>11</v>
      </c>
      <c r="AC209" s="69">
        <f t="shared" si="81"/>
        <v>2.16</v>
      </c>
      <c r="AD209" s="69">
        <v>9</v>
      </c>
      <c r="AE209" s="27">
        <f>AD209/G209*100</f>
        <v>4.2056074766355138</v>
      </c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29">
        <f>AP209+AN209+AL209+AJ209</f>
        <v>0</v>
      </c>
      <c r="AS209" s="27">
        <f>AQ209+AO209+AM209+AK209</f>
        <v>0</v>
      </c>
      <c r="AT209" s="69"/>
      <c r="AU209" s="69"/>
      <c r="AV209" s="69"/>
      <c r="AW209" s="69"/>
      <c r="AX209" s="27">
        <f>SUM(AT209+AU209+AV209+AW209)</f>
        <v>0</v>
      </c>
      <c r="AY209" s="39">
        <f t="shared" si="84"/>
        <v>0</v>
      </c>
      <c r="AZ209" s="69"/>
      <c r="BA209" s="32">
        <f t="shared" si="85"/>
        <v>0</v>
      </c>
      <c r="BB209" s="70"/>
      <c r="BC209" s="70"/>
      <c r="BD209" s="70"/>
    </row>
    <row r="210" spans="1:56" ht="16.5" customHeight="1">
      <c r="A210" s="44" t="s">
        <v>212</v>
      </c>
      <c r="B210" s="45" t="s">
        <v>317</v>
      </c>
      <c r="C210" s="44" t="s">
        <v>318</v>
      </c>
      <c r="D210" s="49" t="s">
        <v>333</v>
      </c>
      <c r="E210" s="22">
        <v>12</v>
      </c>
      <c r="F210" s="34" t="s">
        <v>337</v>
      </c>
      <c r="G210" s="35">
        <v>179</v>
      </c>
      <c r="H210" s="35">
        <v>1099</v>
      </c>
      <c r="I210" s="73"/>
      <c r="J210" s="69"/>
      <c r="K210" s="69"/>
      <c r="L210" s="69"/>
      <c r="M210" s="69"/>
      <c r="N210" s="69"/>
      <c r="O210" s="25">
        <f t="shared" si="86"/>
        <v>0</v>
      </c>
      <c r="P210" s="25">
        <f t="shared" si="87"/>
        <v>0</v>
      </c>
      <c r="Q210" s="25">
        <f t="shared" si="87"/>
        <v>0</v>
      </c>
      <c r="R210" s="25">
        <f t="shared" si="88"/>
        <v>0</v>
      </c>
      <c r="S210" s="29"/>
      <c r="T210" s="29"/>
      <c r="U210" s="29"/>
      <c r="V210" s="29"/>
      <c r="W210" s="29"/>
      <c r="X210" s="29"/>
      <c r="Y210" s="29"/>
      <c r="Z210" s="69"/>
      <c r="AA210" s="69"/>
      <c r="AB210" s="26">
        <f t="shared" si="81"/>
        <v>0</v>
      </c>
      <c r="AC210" s="69">
        <f t="shared" si="81"/>
        <v>0</v>
      </c>
      <c r="AD210" s="69"/>
      <c r="AE210" s="27">
        <f t="shared" si="82"/>
        <v>0</v>
      </c>
      <c r="AF210" s="69"/>
      <c r="AG210" s="69">
        <v>9</v>
      </c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29">
        <f t="shared" si="83"/>
        <v>0</v>
      </c>
      <c r="AS210" s="27">
        <f t="shared" si="83"/>
        <v>0</v>
      </c>
      <c r="AT210" s="69"/>
      <c r="AU210" s="69"/>
      <c r="AV210" s="69"/>
      <c r="AW210" s="69"/>
      <c r="AX210" s="27">
        <f t="shared" si="89"/>
        <v>0</v>
      </c>
      <c r="AY210" s="39">
        <f t="shared" si="84"/>
        <v>0</v>
      </c>
      <c r="AZ210" s="69"/>
      <c r="BA210" s="32">
        <f t="shared" si="85"/>
        <v>0</v>
      </c>
      <c r="BB210" s="70"/>
      <c r="BC210" s="70"/>
      <c r="BD210" s="70"/>
    </row>
    <row r="211" spans="1:56" ht="16.5" customHeight="1">
      <c r="A211" s="18" t="s">
        <v>212</v>
      </c>
      <c r="B211" s="19" t="s">
        <v>317</v>
      </c>
      <c r="C211" s="18" t="s">
        <v>318</v>
      </c>
      <c r="D211" s="44" t="s">
        <v>1489</v>
      </c>
      <c r="E211" s="22">
        <v>13</v>
      </c>
      <c r="F211" s="36" t="s">
        <v>334</v>
      </c>
      <c r="G211" s="35">
        <v>194</v>
      </c>
      <c r="H211" s="35">
        <v>1307</v>
      </c>
      <c r="I211" s="69">
        <v>11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25">
        <f>I211+L211</f>
        <v>11</v>
      </c>
      <c r="P211" s="25">
        <f>M211+J211</f>
        <v>0</v>
      </c>
      <c r="Q211" s="25">
        <f>N211+K211</f>
        <v>0</v>
      </c>
      <c r="R211" s="25">
        <f t="shared" ref="R211:R216" si="90">SUM(O211:Q211)</f>
        <v>11</v>
      </c>
      <c r="S211" s="25">
        <v>0.57999999999999996</v>
      </c>
      <c r="T211" s="25"/>
      <c r="U211" s="25"/>
      <c r="V211" s="25"/>
      <c r="W211" s="25"/>
      <c r="X211" s="25"/>
      <c r="Y211" s="25"/>
      <c r="Z211" s="70"/>
      <c r="AA211" s="67"/>
      <c r="AB211" s="26">
        <f t="shared" si="81"/>
        <v>11</v>
      </c>
      <c r="AC211" s="69">
        <f t="shared" si="81"/>
        <v>0.57999999999999996</v>
      </c>
      <c r="AD211" s="69">
        <v>9</v>
      </c>
      <c r="AE211" s="27">
        <f>AD211/G211*100</f>
        <v>4.6391752577319592</v>
      </c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29">
        <f>AP211+AN211+AL211+AJ211</f>
        <v>0</v>
      </c>
      <c r="AS211" s="27">
        <f>AQ211+AO211+AM211+AK211</f>
        <v>0</v>
      </c>
      <c r="AT211" s="70"/>
      <c r="AU211" s="70"/>
      <c r="AV211" s="70"/>
      <c r="AW211" s="70"/>
      <c r="AX211" s="30">
        <f>SUM(AT211+AU211+AV211+AW211)</f>
        <v>0</v>
      </c>
      <c r="AY211" s="39">
        <f t="shared" si="84"/>
        <v>0</v>
      </c>
      <c r="AZ211" s="70"/>
      <c r="BA211" s="32">
        <f t="shared" si="85"/>
        <v>0</v>
      </c>
      <c r="BB211" s="70"/>
      <c r="BC211" s="70"/>
      <c r="BD211" s="70"/>
    </row>
    <row r="212" spans="1:56" ht="16.5" customHeight="1">
      <c r="A212" s="44" t="s">
        <v>212</v>
      </c>
      <c r="B212" s="45" t="s">
        <v>317</v>
      </c>
      <c r="C212" s="44" t="s">
        <v>318</v>
      </c>
      <c r="D212" s="44" t="s">
        <v>1489</v>
      </c>
      <c r="E212" s="22">
        <v>14</v>
      </c>
      <c r="F212" s="36" t="s">
        <v>335</v>
      </c>
      <c r="G212" s="35">
        <v>116</v>
      </c>
      <c r="H212" s="35">
        <v>832</v>
      </c>
      <c r="I212" s="69">
        <v>13</v>
      </c>
      <c r="J212" s="69">
        <v>0</v>
      </c>
      <c r="K212" s="69">
        <v>0</v>
      </c>
      <c r="L212" s="69">
        <v>0</v>
      </c>
      <c r="M212" s="69">
        <v>0</v>
      </c>
      <c r="N212" s="69">
        <v>0</v>
      </c>
      <c r="O212" s="25">
        <f>I212+L212</f>
        <v>13</v>
      </c>
      <c r="P212" s="25">
        <f>M212+J212</f>
        <v>0</v>
      </c>
      <c r="Q212" s="25">
        <f>N212+K212</f>
        <v>0</v>
      </c>
      <c r="R212" s="25">
        <f t="shared" si="90"/>
        <v>13</v>
      </c>
      <c r="S212" s="29">
        <v>1.08</v>
      </c>
      <c r="T212" s="29"/>
      <c r="U212" s="29"/>
      <c r="V212" s="29"/>
      <c r="W212" s="29"/>
      <c r="X212" s="29"/>
      <c r="Y212" s="29"/>
      <c r="Z212" s="70"/>
      <c r="AA212" s="70"/>
      <c r="AB212" s="26">
        <f t="shared" si="81"/>
        <v>13</v>
      </c>
      <c r="AC212" s="69">
        <f t="shared" si="81"/>
        <v>1.08</v>
      </c>
      <c r="AD212" s="69">
        <v>10</v>
      </c>
      <c r="AE212" s="27">
        <f>AD212/G212*100</f>
        <v>8.6206896551724146</v>
      </c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29">
        <f>AP212+AN212+AL212+AJ212</f>
        <v>0</v>
      </c>
      <c r="AS212" s="27">
        <f>AQ212+AO212+AM212+AK212</f>
        <v>0</v>
      </c>
      <c r="AT212" s="70"/>
      <c r="AU212" s="70"/>
      <c r="AV212" s="70"/>
      <c r="AW212" s="70"/>
      <c r="AX212" s="27">
        <f>SUM(AT212+AU212+AV212+AW212)</f>
        <v>0</v>
      </c>
      <c r="AY212" s="39">
        <f t="shared" si="84"/>
        <v>0</v>
      </c>
      <c r="AZ212" s="70"/>
      <c r="BA212" s="32">
        <f t="shared" si="85"/>
        <v>0</v>
      </c>
      <c r="BB212" s="70"/>
      <c r="BC212" s="70"/>
      <c r="BD212" s="70"/>
    </row>
    <row r="213" spans="1:56" ht="16.5" customHeight="1">
      <c r="A213" s="47" t="s">
        <v>212</v>
      </c>
      <c r="B213" s="48" t="s">
        <v>317</v>
      </c>
      <c r="C213" s="47" t="s">
        <v>318</v>
      </c>
      <c r="D213" s="49" t="s">
        <v>338</v>
      </c>
      <c r="E213" s="22">
        <v>15</v>
      </c>
      <c r="F213" s="149" t="s">
        <v>340</v>
      </c>
      <c r="G213" s="150">
        <v>233</v>
      </c>
      <c r="H213" s="150">
        <v>1197</v>
      </c>
      <c r="I213" s="208">
        <v>176</v>
      </c>
      <c r="J213" s="208">
        <v>0</v>
      </c>
      <c r="K213" s="208">
        <v>0</v>
      </c>
      <c r="L213" s="208">
        <v>19</v>
      </c>
      <c r="M213" s="208">
        <v>0</v>
      </c>
      <c r="N213" s="208">
        <v>0</v>
      </c>
      <c r="O213" s="208">
        <f t="shared" si="86"/>
        <v>195</v>
      </c>
      <c r="P213" s="208">
        <f t="shared" si="87"/>
        <v>0</v>
      </c>
      <c r="Q213" s="208">
        <f>N213+K213</f>
        <v>0</v>
      </c>
      <c r="R213" s="492">
        <f t="shared" si="90"/>
        <v>195</v>
      </c>
      <c r="S213" s="492">
        <v>1.82</v>
      </c>
      <c r="T213" s="492">
        <v>182</v>
      </c>
      <c r="U213" s="492">
        <v>1.48</v>
      </c>
      <c r="V213" s="492">
        <v>13</v>
      </c>
      <c r="W213" s="492">
        <v>0.34</v>
      </c>
      <c r="X213" s="492">
        <v>0</v>
      </c>
      <c r="Y213" s="492">
        <v>0</v>
      </c>
      <c r="Z213" s="503">
        <v>160</v>
      </c>
      <c r="AA213" s="503">
        <v>3.69</v>
      </c>
      <c r="AB213" s="26">
        <f t="shared" si="81"/>
        <v>355</v>
      </c>
      <c r="AC213" s="69">
        <f t="shared" si="81"/>
        <v>5.51</v>
      </c>
      <c r="AD213" s="208">
        <v>215</v>
      </c>
      <c r="AE213" s="27">
        <f t="shared" si="82"/>
        <v>92.274678111587988</v>
      </c>
      <c r="AF213" s="514"/>
      <c r="AG213" s="208">
        <v>3</v>
      </c>
      <c r="AH213" s="208">
        <v>3</v>
      </c>
      <c r="AI213" s="208"/>
      <c r="AJ213" s="208"/>
      <c r="AK213" s="208"/>
      <c r="AL213" s="208"/>
      <c r="AM213" s="208"/>
      <c r="AN213" s="208"/>
      <c r="AO213" s="208"/>
      <c r="AP213" s="208"/>
      <c r="AQ213" s="208"/>
      <c r="AR213" s="492">
        <f t="shared" si="83"/>
        <v>0</v>
      </c>
      <c r="AS213" s="510">
        <f t="shared" si="83"/>
        <v>0</v>
      </c>
      <c r="AT213" s="504"/>
      <c r="AU213" s="504"/>
      <c r="AV213" s="504"/>
      <c r="AW213" s="515"/>
      <c r="AX213" s="510">
        <f>SUM(AT213:AW213)</f>
        <v>0</v>
      </c>
      <c r="AY213" s="39">
        <f t="shared" si="84"/>
        <v>0</v>
      </c>
      <c r="AZ213" s="504"/>
      <c r="BA213" s="32">
        <f t="shared" si="85"/>
        <v>0</v>
      </c>
      <c r="BB213" s="504"/>
      <c r="BC213" s="512"/>
      <c r="BD213" s="70"/>
    </row>
    <row r="214" spans="1:56" ht="16.5" customHeight="1">
      <c r="A214" s="47" t="s">
        <v>212</v>
      </c>
      <c r="B214" s="48" t="s">
        <v>317</v>
      </c>
      <c r="C214" s="47" t="s">
        <v>318</v>
      </c>
      <c r="D214" s="49" t="s">
        <v>338</v>
      </c>
      <c r="E214" s="22">
        <v>16</v>
      </c>
      <c r="F214" s="131" t="s">
        <v>341</v>
      </c>
      <c r="G214" s="35">
        <v>134</v>
      </c>
      <c r="H214" s="35">
        <v>792</v>
      </c>
      <c r="I214" s="242">
        <v>117</v>
      </c>
      <c r="J214" s="242">
        <v>0</v>
      </c>
      <c r="K214" s="242">
        <v>0</v>
      </c>
      <c r="L214" s="157">
        <v>21</v>
      </c>
      <c r="M214" s="157">
        <v>0</v>
      </c>
      <c r="N214" s="157">
        <v>0</v>
      </c>
      <c r="O214" s="208">
        <f>I214+L214</f>
        <v>138</v>
      </c>
      <c r="P214" s="208">
        <f t="shared" si="87"/>
        <v>0</v>
      </c>
      <c r="Q214" s="208">
        <f>N214+K214</f>
        <v>0</v>
      </c>
      <c r="R214" s="492">
        <f t="shared" si="90"/>
        <v>138</v>
      </c>
      <c r="S214" s="492">
        <v>0.61</v>
      </c>
      <c r="T214" s="492">
        <v>106</v>
      </c>
      <c r="U214" s="492">
        <v>0.49</v>
      </c>
      <c r="V214" s="492">
        <v>32</v>
      </c>
      <c r="W214" s="492">
        <v>0.12</v>
      </c>
      <c r="X214" s="492">
        <v>0</v>
      </c>
      <c r="Y214" s="492">
        <v>0</v>
      </c>
      <c r="Z214" s="157">
        <v>83</v>
      </c>
      <c r="AA214" s="157">
        <v>1.71</v>
      </c>
      <c r="AB214" s="26">
        <f t="shared" si="81"/>
        <v>221</v>
      </c>
      <c r="AC214" s="69">
        <f t="shared" si="81"/>
        <v>2.3199999999999998</v>
      </c>
      <c r="AD214" s="157">
        <v>130</v>
      </c>
      <c r="AE214" s="27">
        <f t="shared" si="82"/>
        <v>97.014925373134332</v>
      </c>
      <c r="AF214" s="157"/>
      <c r="AG214" s="157">
        <v>11</v>
      </c>
      <c r="AH214" s="157">
        <v>11</v>
      </c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492">
        <f t="shared" si="83"/>
        <v>0</v>
      </c>
      <c r="AS214" s="510">
        <f t="shared" si="83"/>
        <v>0</v>
      </c>
      <c r="AT214" s="263"/>
      <c r="AU214" s="263"/>
      <c r="AV214" s="263"/>
      <c r="AW214" s="263"/>
      <c r="AX214" s="510">
        <f>SUM(AT214:AW214)</f>
        <v>0</v>
      </c>
      <c r="AY214" s="39">
        <f t="shared" si="84"/>
        <v>0</v>
      </c>
      <c r="AZ214" s="263"/>
      <c r="BA214" s="32">
        <f t="shared" si="85"/>
        <v>0</v>
      </c>
      <c r="BB214" s="504"/>
      <c r="BC214" s="70"/>
      <c r="BD214" s="70"/>
    </row>
    <row r="215" spans="1:56" s="33" customFormat="1" ht="16.5" customHeight="1">
      <c r="A215" s="44" t="s">
        <v>212</v>
      </c>
      <c r="B215" s="48" t="s">
        <v>317</v>
      </c>
      <c r="C215" s="47" t="s">
        <v>318</v>
      </c>
      <c r="D215" s="111" t="s">
        <v>338</v>
      </c>
      <c r="E215" s="22">
        <v>17</v>
      </c>
      <c r="F215" s="36" t="s">
        <v>342</v>
      </c>
      <c r="G215" s="35">
        <v>255</v>
      </c>
      <c r="H215" s="35">
        <v>1391</v>
      </c>
      <c r="I215" s="157">
        <v>517</v>
      </c>
      <c r="J215" s="157">
        <v>0</v>
      </c>
      <c r="K215" s="157">
        <v>0</v>
      </c>
      <c r="L215" s="208">
        <v>20</v>
      </c>
      <c r="M215" s="208">
        <v>0</v>
      </c>
      <c r="N215" s="157">
        <v>0</v>
      </c>
      <c r="O215" s="208">
        <f>I215+L215</f>
        <v>537</v>
      </c>
      <c r="P215" s="208">
        <f t="shared" si="87"/>
        <v>0</v>
      </c>
      <c r="Q215" s="208">
        <f>N215+K215</f>
        <v>0</v>
      </c>
      <c r="R215" s="492">
        <f t="shared" si="90"/>
        <v>537</v>
      </c>
      <c r="S215" s="492">
        <v>3.23</v>
      </c>
      <c r="T215" s="492">
        <v>372</v>
      </c>
      <c r="U215" s="492">
        <v>2.2799999999999998</v>
      </c>
      <c r="V215" s="492">
        <f>O215-T215</f>
        <v>165</v>
      </c>
      <c r="W215" s="492">
        <v>0.95</v>
      </c>
      <c r="X215" s="492">
        <v>0</v>
      </c>
      <c r="Y215" s="492">
        <v>0</v>
      </c>
      <c r="Z215" s="157">
        <v>305</v>
      </c>
      <c r="AA215" s="157">
        <v>5.0999999999999996</v>
      </c>
      <c r="AB215" s="26">
        <f t="shared" si="81"/>
        <v>842</v>
      </c>
      <c r="AC215" s="69">
        <f t="shared" si="81"/>
        <v>8.33</v>
      </c>
      <c r="AD215" s="157">
        <v>255</v>
      </c>
      <c r="AE215" s="27">
        <f t="shared" si="82"/>
        <v>100</v>
      </c>
      <c r="AF215" s="157">
        <v>3</v>
      </c>
      <c r="AG215" s="157">
        <v>8</v>
      </c>
      <c r="AH215" s="157">
        <v>8</v>
      </c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492">
        <f t="shared" si="83"/>
        <v>0</v>
      </c>
      <c r="AS215" s="510">
        <f t="shared" si="83"/>
        <v>0</v>
      </c>
      <c r="AT215" s="263"/>
      <c r="AU215" s="263"/>
      <c r="AV215" s="263"/>
      <c r="AW215" s="263"/>
      <c r="AX215" s="510">
        <f>SUM(AT215:AW215)</f>
        <v>0</v>
      </c>
      <c r="AY215" s="39">
        <f t="shared" si="84"/>
        <v>0</v>
      </c>
      <c r="AZ215" s="263"/>
      <c r="BA215" s="32">
        <f t="shared" si="85"/>
        <v>0</v>
      </c>
      <c r="BB215" s="504"/>
      <c r="BC215" s="40"/>
      <c r="BD215" s="40"/>
    </row>
    <row r="216" spans="1:56" s="33" customFormat="1" ht="16.5" customHeight="1">
      <c r="A216" s="44" t="s">
        <v>212</v>
      </c>
      <c r="B216" s="48" t="s">
        <v>317</v>
      </c>
      <c r="C216" s="47" t="s">
        <v>318</v>
      </c>
      <c r="D216" s="111" t="s">
        <v>338</v>
      </c>
      <c r="E216" s="22">
        <v>18</v>
      </c>
      <c r="F216" s="36" t="s">
        <v>343</v>
      </c>
      <c r="G216" s="35">
        <v>150</v>
      </c>
      <c r="H216" s="35">
        <v>858</v>
      </c>
      <c r="I216" s="157">
        <v>45</v>
      </c>
      <c r="J216" s="157">
        <v>0</v>
      </c>
      <c r="K216" s="157">
        <v>0</v>
      </c>
      <c r="L216" s="208">
        <v>17</v>
      </c>
      <c r="M216" s="208">
        <v>0</v>
      </c>
      <c r="N216" s="157">
        <v>0</v>
      </c>
      <c r="O216" s="208">
        <f>I216+L216</f>
        <v>62</v>
      </c>
      <c r="P216" s="208">
        <f t="shared" si="87"/>
        <v>0</v>
      </c>
      <c r="Q216" s="208">
        <f>N216+K216</f>
        <v>0</v>
      </c>
      <c r="R216" s="492">
        <f t="shared" si="90"/>
        <v>62</v>
      </c>
      <c r="S216" s="492">
        <v>0.31</v>
      </c>
      <c r="T216" s="492">
        <v>45</v>
      </c>
      <c r="U216" s="492">
        <v>0.18</v>
      </c>
      <c r="V216" s="492">
        <v>17</v>
      </c>
      <c r="W216" s="492">
        <v>0.13</v>
      </c>
      <c r="X216" s="492">
        <v>0</v>
      </c>
      <c r="Y216" s="492">
        <v>0</v>
      </c>
      <c r="Z216" s="157">
        <v>40</v>
      </c>
      <c r="AA216" s="157">
        <v>0.61</v>
      </c>
      <c r="AB216" s="26">
        <f t="shared" si="81"/>
        <v>102</v>
      </c>
      <c r="AC216" s="69">
        <f t="shared" si="81"/>
        <v>0.91999999999999993</v>
      </c>
      <c r="AD216" s="157">
        <v>60</v>
      </c>
      <c r="AE216" s="27">
        <f t="shared" si="82"/>
        <v>40</v>
      </c>
      <c r="AF216" s="157"/>
      <c r="AG216" s="157">
        <v>2</v>
      </c>
      <c r="AH216" s="157">
        <v>2</v>
      </c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492">
        <f t="shared" si="83"/>
        <v>0</v>
      </c>
      <c r="AS216" s="510">
        <f t="shared" si="83"/>
        <v>0</v>
      </c>
      <c r="AT216" s="263"/>
      <c r="AU216" s="263"/>
      <c r="AV216" s="263"/>
      <c r="AW216" s="263"/>
      <c r="AX216" s="510">
        <f>SUM(AT216:AW216)</f>
        <v>0</v>
      </c>
      <c r="AY216" s="39">
        <f t="shared" si="84"/>
        <v>0</v>
      </c>
      <c r="AZ216" s="263"/>
      <c r="BA216" s="32">
        <f t="shared" si="85"/>
        <v>0</v>
      </c>
      <c r="BB216" s="504"/>
      <c r="BC216" s="40"/>
      <c r="BD216" s="40"/>
    </row>
    <row r="217" spans="1:56" ht="16.5" customHeight="1">
      <c r="A217" s="47" t="s">
        <v>212</v>
      </c>
      <c r="B217" s="48" t="s">
        <v>317</v>
      </c>
      <c r="C217" s="47" t="s">
        <v>318</v>
      </c>
      <c r="D217" s="111" t="s">
        <v>344</v>
      </c>
      <c r="E217" s="22">
        <v>19</v>
      </c>
      <c r="F217" s="131" t="s">
        <v>345</v>
      </c>
      <c r="G217" s="35">
        <v>144</v>
      </c>
      <c r="H217" s="35">
        <v>782</v>
      </c>
      <c r="I217" s="73">
        <v>47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25">
        <f t="shared" si="86"/>
        <v>47</v>
      </c>
      <c r="P217" s="25">
        <f t="shared" si="87"/>
        <v>0</v>
      </c>
      <c r="Q217" s="25">
        <f t="shared" si="87"/>
        <v>0</v>
      </c>
      <c r="R217" s="25">
        <f t="shared" si="88"/>
        <v>47</v>
      </c>
      <c r="S217" s="29"/>
      <c r="T217" s="29"/>
      <c r="U217" s="29"/>
      <c r="V217" s="29"/>
      <c r="W217" s="29"/>
      <c r="X217" s="29"/>
      <c r="Y217" s="29"/>
      <c r="Z217" s="69"/>
      <c r="AA217" s="69"/>
      <c r="AB217" s="26">
        <f t="shared" si="81"/>
        <v>47</v>
      </c>
      <c r="AC217" s="69">
        <f t="shared" si="81"/>
        <v>0</v>
      </c>
      <c r="AD217" s="69">
        <v>35</v>
      </c>
      <c r="AE217" s="27">
        <f t="shared" si="82"/>
        <v>24.305555555555554</v>
      </c>
      <c r="AF217" s="69"/>
      <c r="AG217" s="69">
        <v>32</v>
      </c>
      <c r="AH217" s="69">
        <v>32</v>
      </c>
      <c r="AI217" s="69"/>
      <c r="AJ217" s="69"/>
      <c r="AK217" s="69"/>
      <c r="AL217" s="69"/>
      <c r="AM217" s="69"/>
      <c r="AN217" s="69"/>
      <c r="AO217" s="69"/>
      <c r="AP217" s="69"/>
      <c r="AQ217" s="69"/>
      <c r="AR217" s="29">
        <f t="shared" si="83"/>
        <v>0</v>
      </c>
      <c r="AS217" s="27">
        <f t="shared" si="83"/>
        <v>0</v>
      </c>
      <c r="AT217" s="69"/>
      <c r="AU217" s="69"/>
      <c r="AV217" s="69"/>
      <c r="AW217" s="69"/>
      <c r="AX217" s="27">
        <f t="shared" si="89"/>
        <v>0</v>
      </c>
      <c r="AY217" s="39">
        <f t="shared" si="84"/>
        <v>0</v>
      </c>
      <c r="AZ217" s="69"/>
      <c r="BA217" s="32">
        <f t="shared" si="85"/>
        <v>0</v>
      </c>
      <c r="BB217" s="70"/>
      <c r="BC217" s="70"/>
      <c r="BD217" s="70"/>
    </row>
    <row r="218" spans="1:56" ht="16.5" customHeight="1">
      <c r="A218" s="47" t="s">
        <v>212</v>
      </c>
      <c r="B218" s="48" t="s">
        <v>317</v>
      </c>
      <c r="C218" s="47" t="s">
        <v>318</v>
      </c>
      <c r="D218" s="111" t="s">
        <v>344</v>
      </c>
      <c r="E218" s="22">
        <v>20</v>
      </c>
      <c r="F218" s="131" t="s">
        <v>346</v>
      </c>
      <c r="G218" s="35">
        <v>126</v>
      </c>
      <c r="H218" s="35">
        <v>733</v>
      </c>
      <c r="I218" s="73">
        <v>79</v>
      </c>
      <c r="J218" s="69">
        <v>0</v>
      </c>
      <c r="K218" s="69">
        <v>0</v>
      </c>
      <c r="L218" s="69">
        <v>44</v>
      </c>
      <c r="M218" s="69">
        <v>0</v>
      </c>
      <c r="N218" s="69">
        <v>0</v>
      </c>
      <c r="O218" s="25">
        <f t="shared" si="86"/>
        <v>123</v>
      </c>
      <c r="P218" s="25">
        <f t="shared" si="87"/>
        <v>0</v>
      </c>
      <c r="Q218" s="25">
        <f t="shared" si="87"/>
        <v>0</v>
      </c>
      <c r="R218" s="25">
        <f t="shared" si="88"/>
        <v>123</v>
      </c>
      <c r="S218" s="29"/>
      <c r="T218" s="29"/>
      <c r="U218" s="29"/>
      <c r="V218" s="29"/>
      <c r="W218" s="29"/>
      <c r="X218" s="29"/>
      <c r="Y218" s="29"/>
      <c r="Z218" s="69"/>
      <c r="AA218" s="69"/>
      <c r="AB218" s="26">
        <f t="shared" si="81"/>
        <v>123</v>
      </c>
      <c r="AC218" s="69">
        <f t="shared" si="81"/>
        <v>0</v>
      </c>
      <c r="AD218" s="69">
        <v>100</v>
      </c>
      <c r="AE218" s="27">
        <f t="shared" si="82"/>
        <v>79.365079365079367</v>
      </c>
      <c r="AF218" s="69"/>
      <c r="AG218" s="69">
        <v>241</v>
      </c>
      <c r="AH218" s="219">
        <v>242</v>
      </c>
      <c r="AI218" s="69"/>
      <c r="AJ218" s="69"/>
      <c r="AK218" s="69"/>
      <c r="AL218" s="69"/>
      <c r="AM218" s="69"/>
      <c r="AN218" s="69"/>
      <c r="AO218" s="69"/>
      <c r="AP218" s="69"/>
      <c r="AQ218" s="69"/>
      <c r="AR218" s="29">
        <f t="shared" si="83"/>
        <v>0</v>
      </c>
      <c r="AS218" s="27">
        <f t="shared" si="83"/>
        <v>0</v>
      </c>
      <c r="AT218" s="69"/>
      <c r="AU218" s="69"/>
      <c r="AV218" s="69"/>
      <c r="AW218" s="69"/>
      <c r="AX218" s="27">
        <f t="shared" si="89"/>
        <v>0</v>
      </c>
      <c r="AY218" s="39">
        <f t="shared" si="84"/>
        <v>0</v>
      </c>
      <c r="AZ218" s="69"/>
      <c r="BA218" s="32">
        <f t="shared" si="85"/>
        <v>0</v>
      </c>
      <c r="BB218" s="70"/>
      <c r="BC218" s="70"/>
      <c r="BD218" s="70"/>
    </row>
    <row r="219" spans="1:56" ht="16.5" customHeight="1">
      <c r="A219" s="47" t="s">
        <v>212</v>
      </c>
      <c r="B219" s="48" t="s">
        <v>317</v>
      </c>
      <c r="C219" s="47" t="s">
        <v>318</v>
      </c>
      <c r="D219" s="111" t="s">
        <v>1409</v>
      </c>
      <c r="E219" s="22">
        <v>21</v>
      </c>
      <c r="F219" s="131" t="s">
        <v>347</v>
      </c>
      <c r="G219" s="35">
        <v>234</v>
      </c>
      <c r="H219" s="35">
        <v>1273</v>
      </c>
      <c r="I219" s="73">
        <v>125</v>
      </c>
      <c r="J219" s="69">
        <v>0</v>
      </c>
      <c r="K219" s="69">
        <v>0</v>
      </c>
      <c r="L219" s="69">
        <v>4</v>
      </c>
      <c r="M219" s="69">
        <v>0</v>
      </c>
      <c r="N219" s="69">
        <v>0</v>
      </c>
      <c r="O219" s="25">
        <f t="shared" si="86"/>
        <v>129</v>
      </c>
      <c r="P219" s="25">
        <f t="shared" si="87"/>
        <v>0</v>
      </c>
      <c r="Q219" s="25">
        <f t="shared" si="87"/>
        <v>0</v>
      </c>
      <c r="R219" s="25">
        <f t="shared" si="88"/>
        <v>129</v>
      </c>
      <c r="S219" s="29"/>
      <c r="T219" s="29"/>
      <c r="U219" s="29"/>
      <c r="V219" s="29"/>
      <c r="W219" s="29"/>
      <c r="X219" s="29"/>
      <c r="Y219" s="29"/>
      <c r="Z219" s="69"/>
      <c r="AA219" s="69"/>
      <c r="AB219" s="26">
        <f t="shared" si="81"/>
        <v>129</v>
      </c>
      <c r="AC219" s="69">
        <f t="shared" si="81"/>
        <v>0</v>
      </c>
      <c r="AD219" s="69">
        <v>100</v>
      </c>
      <c r="AE219" s="27">
        <f t="shared" si="82"/>
        <v>42.735042735042732</v>
      </c>
      <c r="AF219" s="69"/>
      <c r="AG219" s="69">
        <v>76</v>
      </c>
      <c r="AH219" s="69">
        <v>75</v>
      </c>
      <c r="AI219" s="69"/>
      <c r="AJ219" s="69"/>
      <c r="AK219" s="69"/>
      <c r="AL219" s="69"/>
      <c r="AM219" s="69"/>
      <c r="AN219" s="69"/>
      <c r="AO219" s="69"/>
      <c r="AP219" s="69"/>
      <c r="AQ219" s="69"/>
      <c r="AR219" s="29">
        <f t="shared" si="83"/>
        <v>0</v>
      </c>
      <c r="AS219" s="27">
        <f t="shared" si="83"/>
        <v>0</v>
      </c>
      <c r="AT219" s="69"/>
      <c r="AU219" s="69"/>
      <c r="AV219" s="69"/>
      <c r="AW219" s="69"/>
      <c r="AX219" s="27">
        <f t="shared" si="89"/>
        <v>0</v>
      </c>
      <c r="AY219" s="39">
        <f t="shared" si="84"/>
        <v>0</v>
      </c>
      <c r="AZ219" s="69"/>
      <c r="BA219" s="32">
        <f t="shared" si="85"/>
        <v>0</v>
      </c>
      <c r="BB219" s="70"/>
      <c r="BC219" s="70"/>
      <c r="BD219" s="70"/>
    </row>
    <row r="220" spans="1:56" s="33" customFormat="1" ht="16.5" customHeight="1">
      <c r="A220" s="44" t="s">
        <v>212</v>
      </c>
      <c r="B220" s="48" t="s">
        <v>317</v>
      </c>
      <c r="C220" s="47" t="s">
        <v>318</v>
      </c>
      <c r="D220" s="41" t="s">
        <v>261</v>
      </c>
      <c r="E220" s="22">
        <v>22</v>
      </c>
      <c r="F220" s="36" t="s">
        <v>262</v>
      </c>
      <c r="G220" s="35">
        <v>206</v>
      </c>
      <c r="H220" s="35">
        <v>1020</v>
      </c>
      <c r="I220" s="42">
        <v>29</v>
      </c>
      <c r="J220" s="42">
        <v>0</v>
      </c>
      <c r="K220" s="42">
        <v>0</v>
      </c>
      <c r="L220" s="42">
        <v>1</v>
      </c>
      <c r="M220" s="42">
        <v>0</v>
      </c>
      <c r="N220" s="42">
        <v>0</v>
      </c>
      <c r="O220" s="29">
        <f>I220+L220</f>
        <v>30</v>
      </c>
      <c r="P220" s="29">
        <f t="shared" ref="P220:Q235" si="91">M220+J220</f>
        <v>0</v>
      </c>
      <c r="Q220" s="29">
        <f t="shared" si="91"/>
        <v>0</v>
      </c>
      <c r="R220" s="29">
        <f>SUM(O220:Q220)</f>
        <v>30</v>
      </c>
      <c r="S220" s="29">
        <v>1.33</v>
      </c>
      <c r="T220" s="29">
        <v>0</v>
      </c>
      <c r="U220" s="29">
        <v>0</v>
      </c>
      <c r="V220" s="29">
        <v>30</v>
      </c>
      <c r="W220" s="29">
        <v>1.33</v>
      </c>
      <c r="X220" s="29">
        <v>0</v>
      </c>
      <c r="Y220" s="29">
        <v>0</v>
      </c>
      <c r="Z220" s="42">
        <v>111</v>
      </c>
      <c r="AA220" s="42">
        <v>10.92</v>
      </c>
      <c r="AB220" s="26">
        <f t="shared" si="81"/>
        <v>141</v>
      </c>
      <c r="AC220" s="69">
        <f t="shared" si="81"/>
        <v>12.25</v>
      </c>
      <c r="AD220" s="42">
        <v>90</v>
      </c>
      <c r="AE220" s="27">
        <f>AD220/G220*100</f>
        <v>43.689320388349515</v>
      </c>
      <c r="AF220" s="43"/>
      <c r="AG220" s="42">
        <v>2</v>
      </c>
      <c r="AH220" s="42">
        <v>2</v>
      </c>
      <c r="AI220" s="42"/>
      <c r="AJ220" s="42"/>
      <c r="AK220" s="42"/>
      <c r="AL220" s="42"/>
      <c r="AM220" s="42"/>
      <c r="AN220" s="42">
        <v>2</v>
      </c>
      <c r="AO220" s="42">
        <v>0.3</v>
      </c>
      <c r="AP220" s="42">
        <v>64</v>
      </c>
      <c r="AQ220" s="42">
        <v>55.62</v>
      </c>
      <c r="AR220" s="48">
        <f t="shared" si="83"/>
        <v>66</v>
      </c>
      <c r="AS220" s="129">
        <f t="shared" si="83"/>
        <v>55.919999999999995</v>
      </c>
      <c r="AT220" s="42">
        <v>6.03</v>
      </c>
      <c r="AU220" s="130">
        <v>0</v>
      </c>
      <c r="AV220" s="130">
        <v>0</v>
      </c>
      <c r="AW220" s="130">
        <v>4.5599999999999996</v>
      </c>
      <c r="AX220" s="129">
        <f>SUM(AT220+AU220+AV220+AW220)</f>
        <v>10.59</v>
      </c>
      <c r="AY220" s="39">
        <f t="shared" si="84"/>
        <v>66.509999999999991</v>
      </c>
      <c r="AZ220" s="40"/>
      <c r="BA220" s="32">
        <f t="shared" si="85"/>
        <v>66.509999999999991</v>
      </c>
      <c r="BB220" s="40"/>
      <c r="BC220" s="40"/>
      <c r="BD220" s="40"/>
    </row>
    <row r="221" spans="1:56" s="33" customFormat="1" ht="16.5" customHeight="1">
      <c r="A221" s="44" t="s">
        <v>212</v>
      </c>
      <c r="B221" s="48" t="s">
        <v>317</v>
      </c>
      <c r="C221" s="47" t="s">
        <v>318</v>
      </c>
      <c r="D221" s="41" t="s">
        <v>261</v>
      </c>
      <c r="E221" s="22">
        <v>23</v>
      </c>
      <c r="F221" s="131" t="s">
        <v>263</v>
      </c>
      <c r="G221" s="35">
        <v>111</v>
      </c>
      <c r="H221" s="35">
        <v>1009</v>
      </c>
      <c r="I221" s="42">
        <v>51</v>
      </c>
      <c r="J221" s="42">
        <v>0</v>
      </c>
      <c r="K221" s="42">
        <v>21</v>
      </c>
      <c r="L221" s="42">
        <v>0</v>
      </c>
      <c r="M221" s="42">
        <v>0</v>
      </c>
      <c r="N221" s="42">
        <v>0</v>
      </c>
      <c r="O221" s="29">
        <f>I221+L221</f>
        <v>51</v>
      </c>
      <c r="P221" s="29">
        <f t="shared" si="91"/>
        <v>0</v>
      </c>
      <c r="Q221" s="29">
        <f t="shared" si="91"/>
        <v>21</v>
      </c>
      <c r="R221" s="29">
        <f>SUM(O221:Q221)</f>
        <v>72</v>
      </c>
      <c r="S221" s="29">
        <v>0.36</v>
      </c>
      <c r="T221" s="29">
        <v>0</v>
      </c>
      <c r="U221" s="29">
        <v>0</v>
      </c>
      <c r="V221" s="29">
        <v>51</v>
      </c>
      <c r="W221" s="29">
        <v>0.25</v>
      </c>
      <c r="X221" s="29">
        <v>0</v>
      </c>
      <c r="Y221" s="29">
        <v>0</v>
      </c>
      <c r="Z221" s="42">
        <v>190</v>
      </c>
      <c r="AA221" s="42">
        <v>25.41</v>
      </c>
      <c r="AB221" s="26">
        <f t="shared" si="81"/>
        <v>262</v>
      </c>
      <c r="AC221" s="69">
        <f t="shared" si="81"/>
        <v>25.77</v>
      </c>
      <c r="AD221" s="42">
        <v>110</v>
      </c>
      <c r="AE221" s="27">
        <f>AD221/G221*100</f>
        <v>99.099099099099092</v>
      </c>
      <c r="AF221" s="43"/>
      <c r="AG221" s="42">
        <v>20</v>
      </c>
      <c r="AH221" s="42">
        <v>20</v>
      </c>
      <c r="AI221" s="42"/>
      <c r="AJ221" s="42"/>
      <c r="AK221" s="42"/>
      <c r="AL221" s="42"/>
      <c r="AM221" s="42"/>
      <c r="AN221" s="42"/>
      <c r="AO221" s="42"/>
      <c r="AP221" s="42">
        <v>92</v>
      </c>
      <c r="AQ221" s="42">
        <v>75.290000000000006</v>
      </c>
      <c r="AR221" s="48">
        <f t="shared" si="83"/>
        <v>92</v>
      </c>
      <c r="AS221" s="129">
        <f t="shared" si="83"/>
        <v>75.290000000000006</v>
      </c>
      <c r="AT221" s="42">
        <v>82.32</v>
      </c>
      <c r="AU221" s="130">
        <v>0</v>
      </c>
      <c r="AV221" s="130">
        <v>0</v>
      </c>
      <c r="AW221" s="130">
        <v>2.67</v>
      </c>
      <c r="AX221" s="129">
        <f>SUM(AT221+AU221+AV221+AW221)</f>
        <v>84.99</v>
      </c>
      <c r="AY221" s="39">
        <f t="shared" si="84"/>
        <v>160.28</v>
      </c>
      <c r="AZ221" s="40">
        <v>13.57</v>
      </c>
      <c r="BA221" s="32">
        <f t="shared" si="85"/>
        <v>173.85</v>
      </c>
      <c r="BB221" s="40"/>
      <c r="BC221" s="40"/>
      <c r="BD221" s="40"/>
    </row>
    <row r="222" spans="1:56" s="33" customFormat="1" ht="16.5" customHeight="1">
      <c r="A222" s="44" t="s">
        <v>212</v>
      </c>
      <c r="B222" s="48" t="s">
        <v>317</v>
      </c>
      <c r="C222" s="47" t="s">
        <v>318</v>
      </c>
      <c r="D222" s="41" t="s">
        <v>261</v>
      </c>
      <c r="E222" s="22">
        <v>24</v>
      </c>
      <c r="F222" s="131" t="s">
        <v>264</v>
      </c>
      <c r="G222" s="35">
        <v>159</v>
      </c>
      <c r="H222" s="35">
        <v>866</v>
      </c>
      <c r="I222" s="42">
        <v>98</v>
      </c>
      <c r="J222" s="42">
        <v>0</v>
      </c>
      <c r="K222" s="42">
        <v>34</v>
      </c>
      <c r="L222" s="42">
        <v>0</v>
      </c>
      <c r="M222" s="42">
        <v>0</v>
      </c>
      <c r="N222" s="42">
        <v>0</v>
      </c>
      <c r="O222" s="29">
        <f>I222+L222</f>
        <v>98</v>
      </c>
      <c r="P222" s="29">
        <f t="shared" si="91"/>
        <v>0</v>
      </c>
      <c r="Q222" s="29">
        <f t="shared" si="91"/>
        <v>34</v>
      </c>
      <c r="R222" s="29">
        <f>SUM(O222:Q222)</f>
        <v>132</v>
      </c>
      <c r="S222" s="29">
        <v>2.21</v>
      </c>
      <c r="T222" s="29">
        <v>4</v>
      </c>
      <c r="U222" s="29">
        <v>0.01</v>
      </c>
      <c r="V222" s="29">
        <v>94</v>
      </c>
      <c r="W222" s="29">
        <v>1.75</v>
      </c>
      <c r="X222" s="29">
        <v>0</v>
      </c>
      <c r="Y222" s="29">
        <v>0</v>
      </c>
      <c r="Z222" s="42">
        <v>185</v>
      </c>
      <c r="AA222" s="42">
        <v>37.630000000000003</v>
      </c>
      <c r="AB222" s="26">
        <f t="shared" si="81"/>
        <v>317</v>
      </c>
      <c r="AC222" s="69">
        <f t="shared" si="81"/>
        <v>39.840000000000003</v>
      </c>
      <c r="AD222" s="42">
        <v>158</v>
      </c>
      <c r="AE222" s="27">
        <f>AD222/G222*100</f>
        <v>99.371069182389931</v>
      </c>
      <c r="AF222" s="43"/>
      <c r="AG222" s="42">
        <v>28</v>
      </c>
      <c r="AH222" s="42">
        <v>28</v>
      </c>
      <c r="AI222" s="42"/>
      <c r="AJ222" s="42"/>
      <c r="AK222" s="42"/>
      <c r="AL222" s="42"/>
      <c r="AM222" s="42"/>
      <c r="AN222" s="42">
        <v>1</v>
      </c>
      <c r="AO222" s="42">
        <v>0.15</v>
      </c>
      <c r="AP222" s="42">
        <v>20</v>
      </c>
      <c r="AQ222" s="42">
        <v>20.25</v>
      </c>
      <c r="AR222" s="48">
        <f t="shared" si="83"/>
        <v>21</v>
      </c>
      <c r="AS222" s="129">
        <f t="shared" si="83"/>
        <v>20.399999999999999</v>
      </c>
      <c r="AT222" s="42">
        <v>13.18</v>
      </c>
      <c r="AU222" s="130">
        <v>0</v>
      </c>
      <c r="AV222" s="130">
        <v>0</v>
      </c>
      <c r="AW222" s="130">
        <v>9.2200000000000006</v>
      </c>
      <c r="AX222" s="129">
        <f>SUM(AT222+AU222+AV222+AW222)</f>
        <v>22.4</v>
      </c>
      <c r="AY222" s="39">
        <f t="shared" si="84"/>
        <v>42.8</v>
      </c>
      <c r="AZ222" s="40">
        <v>12.32</v>
      </c>
      <c r="BA222" s="32">
        <f t="shared" si="85"/>
        <v>55.12</v>
      </c>
      <c r="BB222" s="40"/>
      <c r="BC222" s="40"/>
      <c r="BD222" s="40"/>
    </row>
    <row r="223" spans="1:56" s="33" customFormat="1" ht="16.5" customHeight="1">
      <c r="A223" s="44" t="s">
        <v>212</v>
      </c>
      <c r="B223" s="48" t="s">
        <v>317</v>
      </c>
      <c r="C223" s="47" t="s">
        <v>318</v>
      </c>
      <c r="D223" s="41" t="s">
        <v>261</v>
      </c>
      <c r="E223" s="22">
        <v>25</v>
      </c>
      <c r="F223" s="36" t="s">
        <v>265</v>
      </c>
      <c r="G223" s="35">
        <v>159</v>
      </c>
      <c r="H223" s="35">
        <v>1060</v>
      </c>
      <c r="I223" s="42">
        <v>28</v>
      </c>
      <c r="J223" s="42">
        <v>0</v>
      </c>
      <c r="K223" s="42">
        <v>1</v>
      </c>
      <c r="L223" s="42">
        <v>1</v>
      </c>
      <c r="M223" s="42">
        <v>0</v>
      </c>
      <c r="N223" s="42">
        <v>0</v>
      </c>
      <c r="O223" s="29">
        <f>I223+L223</f>
        <v>29</v>
      </c>
      <c r="P223" s="29">
        <f t="shared" si="91"/>
        <v>0</v>
      </c>
      <c r="Q223" s="29">
        <f t="shared" si="91"/>
        <v>1</v>
      </c>
      <c r="R223" s="29">
        <f>SUM(O223:Q223)</f>
        <v>30</v>
      </c>
      <c r="S223" s="29">
        <v>1.81</v>
      </c>
      <c r="T223" s="29">
        <v>0</v>
      </c>
      <c r="U223" s="29">
        <v>0</v>
      </c>
      <c r="V223" s="29">
        <v>29</v>
      </c>
      <c r="W223" s="29">
        <v>1.75</v>
      </c>
      <c r="X223" s="29">
        <v>0</v>
      </c>
      <c r="Y223" s="29">
        <v>0</v>
      </c>
      <c r="Z223" s="42">
        <v>177</v>
      </c>
      <c r="AA223" s="42">
        <v>13.1</v>
      </c>
      <c r="AB223" s="26">
        <f t="shared" si="81"/>
        <v>207</v>
      </c>
      <c r="AC223" s="69">
        <f t="shared" si="81"/>
        <v>14.91</v>
      </c>
      <c r="AD223" s="42">
        <v>150</v>
      </c>
      <c r="AE223" s="27">
        <f>AD223/G223*100</f>
        <v>94.339622641509436</v>
      </c>
      <c r="AF223" s="43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>
        <v>52</v>
      </c>
      <c r="AQ223" s="42">
        <v>73.760000000000005</v>
      </c>
      <c r="AR223" s="48">
        <f t="shared" si="83"/>
        <v>52</v>
      </c>
      <c r="AS223" s="129">
        <f t="shared" si="83"/>
        <v>73.760000000000005</v>
      </c>
      <c r="AT223" s="42">
        <v>9.68</v>
      </c>
      <c r="AU223" s="130">
        <v>0</v>
      </c>
      <c r="AV223" s="130">
        <v>0</v>
      </c>
      <c r="AW223" s="130">
        <v>0.76</v>
      </c>
      <c r="AX223" s="129">
        <f>SUM(AT223+AU223+AV223+AW223)</f>
        <v>10.44</v>
      </c>
      <c r="AY223" s="39">
        <f t="shared" si="84"/>
        <v>84.2</v>
      </c>
      <c r="AZ223" s="191">
        <v>2</v>
      </c>
      <c r="BA223" s="32">
        <f t="shared" si="85"/>
        <v>86.2</v>
      </c>
      <c r="BB223" s="40"/>
      <c r="BC223" s="40"/>
      <c r="BD223" s="40"/>
    </row>
    <row r="224" spans="1:56" ht="16.5" customHeight="1">
      <c r="A224" s="47" t="s">
        <v>212</v>
      </c>
      <c r="B224" s="48" t="s">
        <v>317</v>
      </c>
      <c r="C224" s="47" t="s">
        <v>318</v>
      </c>
      <c r="D224" s="112" t="s">
        <v>348</v>
      </c>
      <c r="E224" s="22">
        <v>26</v>
      </c>
      <c r="F224" s="50" t="s">
        <v>349</v>
      </c>
      <c r="G224" s="89">
        <v>246</v>
      </c>
      <c r="H224" s="89">
        <v>1138</v>
      </c>
      <c r="I224" s="151">
        <v>47</v>
      </c>
      <c r="J224" s="83">
        <v>6</v>
      </c>
      <c r="K224" s="83">
        <v>0</v>
      </c>
      <c r="L224" s="83">
        <v>0</v>
      </c>
      <c r="M224" s="83">
        <v>0</v>
      </c>
      <c r="N224" s="83">
        <v>0</v>
      </c>
      <c r="O224" s="25">
        <f t="shared" si="86"/>
        <v>47</v>
      </c>
      <c r="P224" s="25">
        <f>M224+J224</f>
        <v>6</v>
      </c>
      <c r="Q224" s="25">
        <f t="shared" si="91"/>
        <v>0</v>
      </c>
      <c r="R224" s="25">
        <f t="shared" si="88"/>
        <v>53</v>
      </c>
      <c r="S224" s="53">
        <v>7.0000000000000007E-2</v>
      </c>
      <c r="T224" s="53"/>
      <c r="U224" s="53"/>
      <c r="V224" s="53"/>
      <c r="W224" s="53"/>
      <c r="X224" s="53"/>
      <c r="Y224" s="53"/>
      <c r="Z224" s="83">
        <v>93</v>
      </c>
      <c r="AA224" s="83">
        <v>0.74</v>
      </c>
      <c r="AB224" s="26">
        <f t="shared" si="81"/>
        <v>146</v>
      </c>
      <c r="AC224" s="69">
        <f t="shared" si="81"/>
        <v>0.81</v>
      </c>
      <c r="AD224" s="83">
        <v>53</v>
      </c>
      <c r="AE224" s="54">
        <f t="shared" si="82"/>
        <v>21.544715447154474</v>
      </c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53">
        <f t="shared" si="83"/>
        <v>0</v>
      </c>
      <c r="AS224" s="27">
        <f t="shared" si="83"/>
        <v>0</v>
      </c>
      <c r="AT224" s="304">
        <v>1</v>
      </c>
      <c r="AU224" s="304">
        <v>0</v>
      </c>
      <c r="AV224" s="304">
        <v>0</v>
      </c>
      <c r="AW224" s="304">
        <v>0</v>
      </c>
      <c r="AX224" s="54">
        <f t="shared" si="89"/>
        <v>1</v>
      </c>
      <c r="AY224" s="39">
        <f t="shared" si="84"/>
        <v>1</v>
      </c>
      <c r="AZ224" s="83"/>
      <c r="BA224" s="32">
        <f t="shared" si="85"/>
        <v>1</v>
      </c>
      <c r="BB224" s="70"/>
      <c r="BC224" s="70"/>
      <c r="BD224" s="70"/>
    </row>
    <row r="225" spans="1:56" ht="16.5" customHeight="1">
      <c r="A225" s="47" t="s">
        <v>212</v>
      </c>
      <c r="B225" s="48" t="s">
        <v>317</v>
      </c>
      <c r="C225" s="47" t="s">
        <v>318</v>
      </c>
      <c r="D225" s="112" t="s">
        <v>348</v>
      </c>
      <c r="E225" s="22">
        <v>27</v>
      </c>
      <c r="F225" s="36" t="s">
        <v>350</v>
      </c>
      <c r="G225" s="35">
        <v>134</v>
      </c>
      <c r="H225" s="35">
        <v>781</v>
      </c>
      <c r="I225" s="151"/>
      <c r="J225" s="83"/>
      <c r="K225" s="83"/>
      <c r="L225" s="83"/>
      <c r="M225" s="83"/>
      <c r="N225" s="83"/>
      <c r="O225" s="25">
        <f t="shared" si="86"/>
        <v>0</v>
      </c>
      <c r="P225" s="25">
        <f>M225+J225</f>
        <v>0</v>
      </c>
      <c r="Q225" s="25">
        <f t="shared" si="91"/>
        <v>0</v>
      </c>
      <c r="R225" s="25">
        <f t="shared" si="88"/>
        <v>0</v>
      </c>
      <c r="S225" s="53"/>
      <c r="T225" s="53"/>
      <c r="U225" s="53"/>
      <c r="V225" s="53"/>
      <c r="W225" s="53"/>
      <c r="X225" s="53"/>
      <c r="Y225" s="53"/>
      <c r="Z225" s="83"/>
      <c r="AA225" s="83"/>
      <c r="AB225" s="26">
        <f t="shared" si="81"/>
        <v>0</v>
      </c>
      <c r="AC225" s="69">
        <f t="shared" si="81"/>
        <v>0</v>
      </c>
      <c r="AD225" s="83"/>
      <c r="AE225" s="54">
        <f t="shared" si="82"/>
        <v>0</v>
      </c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53">
        <f t="shared" si="83"/>
        <v>0</v>
      </c>
      <c r="AS225" s="27">
        <f t="shared" si="83"/>
        <v>0</v>
      </c>
      <c r="AT225" s="83"/>
      <c r="AU225" s="83"/>
      <c r="AV225" s="83"/>
      <c r="AW225" s="83"/>
      <c r="AX225" s="54">
        <f t="shared" si="89"/>
        <v>0</v>
      </c>
      <c r="AY225" s="39">
        <f t="shared" si="84"/>
        <v>0</v>
      </c>
      <c r="AZ225" s="83"/>
      <c r="BA225" s="32">
        <f t="shared" si="85"/>
        <v>0</v>
      </c>
      <c r="BB225" s="70"/>
      <c r="BC225" s="70"/>
      <c r="BD225" s="70"/>
    </row>
    <row r="226" spans="1:56" s="33" customFormat="1" ht="16.5" customHeight="1">
      <c r="A226" s="44" t="s">
        <v>212</v>
      </c>
      <c r="B226" s="48" t="s">
        <v>317</v>
      </c>
      <c r="C226" s="47" t="s">
        <v>318</v>
      </c>
      <c r="D226" s="41" t="s">
        <v>351</v>
      </c>
      <c r="E226" s="22">
        <v>28</v>
      </c>
      <c r="F226" s="36" t="s">
        <v>352</v>
      </c>
      <c r="G226" s="35">
        <v>175</v>
      </c>
      <c r="H226" s="35">
        <v>939</v>
      </c>
      <c r="I226" s="42">
        <v>210</v>
      </c>
      <c r="J226" s="42">
        <v>8</v>
      </c>
      <c r="K226" s="42">
        <v>7</v>
      </c>
      <c r="L226" s="42">
        <v>0</v>
      </c>
      <c r="M226" s="42">
        <v>0</v>
      </c>
      <c r="N226" s="42">
        <v>0</v>
      </c>
      <c r="O226" s="25">
        <f t="shared" si="86"/>
        <v>210</v>
      </c>
      <c r="P226" s="25">
        <f>M226+J226</f>
        <v>8</v>
      </c>
      <c r="Q226" s="25">
        <f t="shared" si="91"/>
        <v>7</v>
      </c>
      <c r="R226" s="25">
        <f t="shared" si="88"/>
        <v>225</v>
      </c>
      <c r="S226" s="29">
        <v>1.88</v>
      </c>
      <c r="T226" s="29">
        <v>96</v>
      </c>
      <c r="U226" s="29">
        <v>0.9</v>
      </c>
      <c r="V226" s="29">
        <v>114</v>
      </c>
      <c r="W226" s="29">
        <v>0.75</v>
      </c>
      <c r="X226" s="29">
        <v>0</v>
      </c>
      <c r="Y226" s="29">
        <v>0</v>
      </c>
      <c r="Z226" s="42"/>
      <c r="AA226" s="42"/>
      <c r="AB226" s="26">
        <f t="shared" si="81"/>
        <v>225</v>
      </c>
      <c r="AC226" s="69">
        <f t="shared" si="81"/>
        <v>1.88</v>
      </c>
      <c r="AD226" s="42">
        <v>150</v>
      </c>
      <c r="AE226" s="27">
        <f t="shared" si="82"/>
        <v>85.714285714285708</v>
      </c>
      <c r="AF226" s="43"/>
      <c r="AG226" s="42">
        <v>3</v>
      </c>
      <c r="AH226" s="42">
        <v>3</v>
      </c>
      <c r="AI226" s="42"/>
      <c r="AJ226" s="42"/>
      <c r="AK226" s="42"/>
      <c r="AL226" s="42"/>
      <c r="AM226" s="42"/>
      <c r="AN226" s="42"/>
      <c r="AO226" s="42"/>
      <c r="AP226" s="42"/>
      <c r="AQ226" s="42"/>
      <c r="AR226" s="45">
        <f t="shared" si="83"/>
        <v>0</v>
      </c>
      <c r="AS226" s="27">
        <f t="shared" si="83"/>
        <v>0</v>
      </c>
      <c r="AT226" s="42"/>
      <c r="AU226" s="42"/>
      <c r="AV226" s="42"/>
      <c r="AW226" s="42"/>
      <c r="AX226" s="54">
        <f t="shared" si="89"/>
        <v>0</v>
      </c>
      <c r="AY226" s="39">
        <f t="shared" si="84"/>
        <v>0</v>
      </c>
      <c r="AZ226" s="83"/>
      <c r="BA226" s="32">
        <f t="shared" si="85"/>
        <v>0</v>
      </c>
      <c r="BB226" s="40"/>
      <c r="BC226" s="40"/>
      <c r="BD226" s="40"/>
    </row>
    <row r="227" spans="1:56" s="33" customFormat="1" ht="16.5" customHeight="1">
      <c r="A227" s="44" t="s">
        <v>212</v>
      </c>
      <c r="B227" s="48" t="s">
        <v>317</v>
      </c>
      <c r="C227" s="47" t="s">
        <v>318</v>
      </c>
      <c r="D227" s="41" t="s">
        <v>351</v>
      </c>
      <c r="E227" s="22">
        <v>29</v>
      </c>
      <c r="F227" s="131" t="s">
        <v>353</v>
      </c>
      <c r="G227" s="35">
        <v>224</v>
      </c>
      <c r="H227" s="35">
        <v>1215</v>
      </c>
      <c r="I227" s="42">
        <v>474</v>
      </c>
      <c r="J227" s="42">
        <v>18</v>
      </c>
      <c r="K227" s="42">
        <v>18</v>
      </c>
      <c r="L227" s="42">
        <v>0</v>
      </c>
      <c r="M227" s="42">
        <v>0</v>
      </c>
      <c r="N227" s="42">
        <v>0</v>
      </c>
      <c r="O227" s="25">
        <f t="shared" si="86"/>
        <v>474</v>
      </c>
      <c r="P227" s="25">
        <f>M227+J227</f>
        <v>18</v>
      </c>
      <c r="Q227" s="25">
        <f t="shared" si="91"/>
        <v>18</v>
      </c>
      <c r="R227" s="25">
        <f t="shared" si="88"/>
        <v>510</v>
      </c>
      <c r="S227" s="29">
        <v>3.91</v>
      </c>
      <c r="T227" s="29">
        <v>301</v>
      </c>
      <c r="U227" s="29">
        <v>2.06</v>
      </c>
      <c r="V227" s="29">
        <v>173</v>
      </c>
      <c r="W227" s="27">
        <v>1</v>
      </c>
      <c r="X227" s="29">
        <v>0</v>
      </c>
      <c r="Y227" s="29">
        <v>0</v>
      </c>
      <c r="Z227" s="42"/>
      <c r="AA227" s="42"/>
      <c r="AB227" s="26">
        <f t="shared" si="81"/>
        <v>510</v>
      </c>
      <c r="AC227" s="69">
        <f t="shared" si="81"/>
        <v>3.91</v>
      </c>
      <c r="AD227" s="42">
        <v>210</v>
      </c>
      <c r="AE227" s="27">
        <f t="shared" si="82"/>
        <v>93.75</v>
      </c>
      <c r="AF227" s="43"/>
      <c r="AG227" s="42">
        <v>15</v>
      </c>
      <c r="AH227" s="564">
        <v>17</v>
      </c>
      <c r="AI227" s="42"/>
      <c r="AJ227" s="42"/>
      <c r="AK227" s="42"/>
      <c r="AL227" s="42"/>
      <c r="AM227" s="42"/>
      <c r="AN227" s="42"/>
      <c r="AO227" s="42"/>
      <c r="AP227" s="42"/>
      <c r="AQ227" s="42"/>
      <c r="AR227" s="45">
        <f t="shared" si="83"/>
        <v>0</v>
      </c>
      <c r="AS227" s="27">
        <f t="shared" si="83"/>
        <v>0</v>
      </c>
      <c r="AT227" s="42"/>
      <c r="AU227" s="42"/>
      <c r="AV227" s="42"/>
      <c r="AW227" s="42"/>
      <c r="AX227" s="152">
        <f t="shared" si="89"/>
        <v>0</v>
      </c>
      <c r="AY227" s="39">
        <f t="shared" si="84"/>
        <v>0</v>
      </c>
      <c r="AZ227" s="40"/>
      <c r="BA227" s="32">
        <f t="shared" si="85"/>
        <v>0</v>
      </c>
      <c r="BB227" s="40"/>
      <c r="BC227" s="40"/>
      <c r="BD227" s="40"/>
    </row>
    <row r="228" spans="1:56" s="33" customFormat="1" ht="16.5" customHeight="1">
      <c r="A228" s="47" t="s">
        <v>212</v>
      </c>
      <c r="B228" s="48" t="s">
        <v>317</v>
      </c>
      <c r="C228" s="47" t="s">
        <v>318</v>
      </c>
      <c r="D228" s="49" t="s">
        <v>351</v>
      </c>
      <c r="E228" s="22">
        <v>30</v>
      </c>
      <c r="F228" s="50" t="s">
        <v>354</v>
      </c>
      <c r="G228" s="89">
        <v>210</v>
      </c>
      <c r="H228" s="89">
        <v>1279</v>
      </c>
      <c r="I228" s="52">
        <v>175</v>
      </c>
      <c r="J228" s="52">
        <v>5</v>
      </c>
      <c r="K228" s="52">
        <v>1</v>
      </c>
      <c r="L228" s="52">
        <v>11</v>
      </c>
      <c r="M228" s="52">
        <v>0</v>
      </c>
      <c r="N228" s="52">
        <v>0</v>
      </c>
      <c r="O228" s="25">
        <f t="shared" si="86"/>
        <v>186</v>
      </c>
      <c r="P228" s="25">
        <f>M228+J228</f>
        <v>5</v>
      </c>
      <c r="Q228" s="25">
        <f t="shared" si="91"/>
        <v>1</v>
      </c>
      <c r="R228" s="25">
        <f t="shared" si="88"/>
        <v>192</v>
      </c>
      <c r="S228" s="53">
        <v>1.83</v>
      </c>
      <c r="T228" s="53">
        <v>95</v>
      </c>
      <c r="U228" s="54">
        <v>1.28</v>
      </c>
      <c r="V228" s="53">
        <v>91</v>
      </c>
      <c r="W228" s="53">
        <v>0.55000000000000004</v>
      </c>
      <c r="X228" s="53">
        <v>0</v>
      </c>
      <c r="Y228" s="53">
        <v>0</v>
      </c>
      <c r="Z228" s="52"/>
      <c r="AA228" s="52"/>
      <c r="AB228" s="26">
        <f t="shared" si="81"/>
        <v>192</v>
      </c>
      <c r="AC228" s="69">
        <f t="shared" si="81"/>
        <v>1.83</v>
      </c>
      <c r="AD228" s="52">
        <v>100</v>
      </c>
      <c r="AE228" s="54">
        <f t="shared" si="82"/>
        <v>47.619047619047613</v>
      </c>
      <c r="AF228" s="55"/>
      <c r="AG228" s="52">
        <v>6</v>
      </c>
      <c r="AH228" s="52">
        <v>6</v>
      </c>
      <c r="AI228" s="52"/>
      <c r="AJ228" s="52"/>
      <c r="AK228" s="52"/>
      <c r="AL228" s="52"/>
      <c r="AM228" s="52"/>
      <c r="AN228" s="52"/>
      <c r="AO228" s="52"/>
      <c r="AP228" s="52"/>
      <c r="AQ228" s="52"/>
      <c r="AR228" s="48">
        <f t="shared" si="83"/>
        <v>0</v>
      </c>
      <c r="AS228" s="27">
        <f t="shared" si="83"/>
        <v>0</v>
      </c>
      <c r="AT228" s="52"/>
      <c r="AU228" s="52"/>
      <c r="AV228" s="52"/>
      <c r="AW228" s="52"/>
      <c r="AX228" s="129">
        <f t="shared" si="89"/>
        <v>0</v>
      </c>
      <c r="AY228" s="39">
        <f t="shared" si="84"/>
        <v>0</v>
      </c>
      <c r="AZ228" s="56"/>
      <c r="BA228" s="32">
        <f t="shared" si="85"/>
        <v>0</v>
      </c>
      <c r="BB228" s="56"/>
      <c r="BC228" s="56"/>
      <c r="BD228" s="40"/>
    </row>
    <row r="229" spans="1:56" s="109" customFormat="1" ht="16.5">
      <c r="A229" s="47" t="s">
        <v>212</v>
      </c>
      <c r="B229" s="48" t="s">
        <v>317</v>
      </c>
      <c r="C229" s="47" t="s">
        <v>318</v>
      </c>
      <c r="D229" s="68" t="s">
        <v>1447</v>
      </c>
      <c r="E229" s="22">
        <v>31</v>
      </c>
      <c r="F229" s="131" t="s">
        <v>296</v>
      </c>
      <c r="G229" s="35">
        <v>195</v>
      </c>
      <c r="H229" s="35">
        <v>1073</v>
      </c>
      <c r="I229" s="74">
        <v>4</v>
      </c>
      <c r="J229" s="74">
        <v>0</v>
      </c>
      <c r="K229" s="74">
        <v>0</v>
      </c>
      <c r="L229" s="74">
        <v>2</v>
      </c>
      <c r="M229" s="74">
        <v>0</v>
      </c>
      <c r="N229" s="74">
        <v>0</v>
      </c>
      <c r="O229" s="29">
        <f>I229+L229</f>
        <v>6</v>
      </c>
      <c r="P229" s="29">
        <f t="shared" ref="P229:Q237" si="92">M229+J229</f>
        <v>0</v>
      </c>
      <c r="Q229" s="29">
        <f t="shared" si="92"/>
        <v>0</v>
      </c>
      <c r="R229" s="29">
        <f>SUM(O229:Q229)</f>
        <v>6</v>
      </c>
      <c r="S229" s="53">
        <v>0.06</v>
      </c>
      <c r="T229" s="53"/>
      <c r="U229" s="53"/>
      <c r="V229" s="53"/>
      <c r="W229" s="53"/>
      <c r="X229" s="53"/>
      <c r="Y229" s="53"/>
      <c r="Z229" s="29">
        <v>122</v>
      </c>
      <c r="AA229" s="29">
        <v>29.13</v>
      </c>
      <c r="AB229" s="26">
        <f t="shared" si="81"/>
        <v>128</v>
      </c>
      <c r="AC229" s="69">
        <f t="shared" si="81"/>
        <v>29.189999999999998</v>
      </c>
      <c r="AD229" s="29">
        <v>80</v>
      </c>
      <c r="AE229" s="27">
        <f>AD229/G229*100</f>
        <v>41.025641025641022</v>
      </c>
      <c r="AF229" s="29"/>
      <c r="AG229" s="29">
        <v>5</v>
      </c>
      <c r="AH229" s="29">
        <v>5</v>
      </c>
      <c r="AI229" s="29"/>
      <c r="AJ229" s="29"/>
      <c r="AK229" s="29"/>
      <c r="AL229" s="29"/>
      <c r="AM229" s="29"/>
      <c r="AN229" s="29"/>
      <c r="AO229" s="29"/>
      <c r="AP229" s="29">
        <v>30</v>
      </c>
      <c r="AQ229" s="29">
        <v>65.14</v>
      </c>
      <c r="AR229" s="29">
        <f t="shared" si="83"/>
        <v>30</v>
      </c>
      <c r="AS229" s="27">
        <f t="shared" si="83"/>
        <v>65.14</v>
      </c>
      <c r="AT229" s="29"/>
      <c r="AU229" s="29"/>
      <c r="AV229" s="29"/>
      <c r="AW229" s="29"/>
      <c r="AX229" s="27">
        <f>SUM(AT229:AW229)</f>
        <v>0</v>
      </c>
      <c r="AY229" s="39">
        <f t="shared" si="84"/>
        <v>65.14</v>
      </c>
      <c r="AZ229" s="29">
        <v>3.7</v>
      </c>
      <c r="BA229" s="32">
        <f t="shared" si="85"/>
        <v>68.84</v>
      </c>
      <c r="BB229" s="29"/>
      <c r="BC229" s="29"/>
      <c r="BD229" s="29"/>
    </row>
    <row r="230" spans="1:56" s="109" customFormat="1" ht="16.5">
      <c r="A230" s="47" t="s">
        <v>212</v>
      </c>
      <c r="B230" s="48" t="s">
        <v>317</v>
      </c>
      <c r="C230" s="47" t="s">
        <v>318</v>
      </c>
      <c r="D230" s="68" t="s">
        <v>1447</v>
      </c>
      <c r="E230" s="22">
        <v>32</v>
      </c>
      <c r="F230" s="131" t="s">
        <v>297</v>
      </c>
      <c r="G230" s="35">
        <v>247</v>
      </c>
      <c r="H230" s="35">
        <v>1412</v>
      </c>
      <c r="I230" s="74">
        <v>3</v>
      </c>
      <c r="J230" s="74">
        <v>0</v>
      </c>
      <c r="K230" s="74">
        <v>0</v>
      </c>
      <c r="L230" s="74">
        <v>3</v>
      </c>
      <c r="M230" s="74">
        <v>0</v>
      </c>
      <c r="N230" s="74">
        <v>0</v>
      </c>
      <c r="O230" s="29">
        <f>I230+L230</f>
        <v>6</v>
      </c>
      <c r="P230" s="29">
        <f t="shared" si="92"/>
        <v>0</v>
      </c>
      <c r="Q230" s="29">
        <f t="shared" si="92"/>
        <v>0</v>
      </c>
      <c r="R230" s="29">
        <f>SUM(O230:Q230)</f>
        <v>6</v>
      </c>
      <c r="S230" s="53">
        <v>0.05</v>
      </c>
      <c r="T230" s="53"/>
      <c r="U230" s="53"/>
      <c r="V230" s="53"/>
      <c r="W230" s="53"/>
      <c r="X230" s="53"/>
      <c r="Y230" s="53"/>
      <c r="Z230" s="29">
        <v>20</v>
      </c>
      <c r="AA230" s="29">
        <v>3.48</v>
      </c>
      <c r="AB230" s="26">
        <f t="shared" si="81"/>
        <v>26</v>
      </c>
      <c r="AC230" s="69">
        <f t="shared" si="81"/>
        <v>3.53</v>
      </c>
      <c r="AD230" s="29">
        <v>16</v>
      </c>
      <c r="AE230" s="27">
        <f>AD230/G230*100</f>
        <v>6.4777327935222671</v>
      </c>
      <c r="AF230" s="29"/>
      <c r="AG230" s="29">
        <v>50</v>
      </c>
      <c r="AH230" s="29">
        <v>49</v>
      </c>
      <c r="AI230" s="29"/>
      <c r="AJ230" s="29"/>
      <c r="AK230" s="29"/>
      <c r="AL230" s="29"/>
      <c r="AM230" s="29"/>
      <c r="AN230" s="29"/>
      <c r="AO230" s="29"/>
      <c r="AP230" s="29">
        <v>6</v>
      </c>
      <c r="AQ230" s="29">
        <v>14.13</v>
      </c>
      <c r="AR230" s="29">
        <f t="shared" si="83"/>
        <v>6</v>
      </c>
      <c r="AS230" s="27">
        <f t="shared" si="83"/>
        <v>14.13</v>
      </c>
      <c r="AT230" s="29"/>
      <c r="AU230" s="29"/>
      <c r="AV230" s="29"/>
      <c r="AW230" s="29"/>
      <c r="AX230" s="27">
        <f>SUM(AT230:AW230)</f>
        <v>0</v>
      </c>
      <c r="AY230" s="39">
        <f t="shared" si="84"/>
        <v>14.13</v>
      </c>
      <c r="AZ230" s="29"/>
      <c r="BA230" s="32">
        <f t="shared" si="85"/>
        <v>14.13</v>
      </c>
      <c r="BB230" s="29"/>
      <c r="BC230" s="29"/>
      <c r="BD230" s="29"/>
    </row>
    <row r="231" spans="1:56" s="109" customFormat="1" ht="16.5">
      <c r="A231" s="44" t="s">
        <v>212</v>
      </c>
      <c r="B231" s="48" t="s">
        <v>317</v>
      </c>
      <c r="C231" s="47" t="s">
        <v>318</v>
      </c>
      <c r="D231" s="68" t="s">
        <v>1447</v>
      </c>
      <c r="E231" s="22">
        <v>33</v>
      </c>
      <c r="F231" s="131" t="s">
        <v>298</v>
      </c>
      <c r="G231" s="35">
        <v>177</v>
      </c>
      <c r="H231" s="35">
        <v>1128</v>
      </c>
      <c r="I231" s="74">
        <v>2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29">
        <f>I231+L231</f>
        <v>2</v>
      </c>
      <c r="P231" s="29">
        <f t="shared" si="92"/>
        <v>0</v>
      </c>
      <c r="Q231" s="29">
        <f t="shared" si="92"/>
        <v>0</v>
      </c>
      <c r="R231" s="29">
        <f>SUM(O231:Q231)</f>
        <v>2</v>
      </c>
      <c r="S231" s="53">
        <v>0.03</v>
      </c>
      <c r="T231" s="53"/>
      <c r="U231" s="53"/>
      <c r="V231" s="53"/>
      <c r="W231" s="53"/>
      <c r="X231" s="53"/>
      <c r="Y231" s="53"/>
      <c r="Z231" s="29">
        <v>11</v>
      </c>
      <c r="AA231" s="29">
        <v>4.58</v>
      </c>
      <c r="AB231" s="26">
        <f t="shared" si="81"/>
        <v>13</v>
      </c>
      <c r="AC231" s="69">
        <f t="shared" si="81"/>
        <v>4.6100000000000003</v>
      </c>
      <c r="AD231" s="29">
        <v>8</v>
      </c>
      <c r="AE231" s="27">
        <f>AD231/G231*100</f>
        <v>4.5197740112994351</v>
      </c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>
        <v>4</v>
      </c>
      <c r="AQ231" s="29">
        <v>7.62</v>
      </c>
      <c r="AR231" s="29">
        <f t="shared" si="83"/>
        <v>4</v>
      </c>
      <c r="AS231" s="27">
        <f t="shared" si="83"/>
        <v>7.62</v>
      </c>
      <c r="AT231" s="29"/>
      <c r="AU231" s="29"/>
      <c r="AV231" s="29"/>
      <c r="AW231" s="29"/>
      <c r="AX231" s="27">
        <f>SUM(AT231:AW231)</f>
        <v>0</v>
      </c>
      <c r="AY231" s="39">
        <f t="shared" si="84"/>
        <v>7.62</v>
      </c>
      <c r="AZ231" s="29"/>
      <c r="BA231" s="32">
        <f t="shared" si="85"/>
        <v>7.62</v>
      </c>
      <c r="BB231" s="29"/>
      <c r="BC231" s="29"/>
      <c r="BD231" s="29"/>
    </row>
    <row r="232" spans="1:56" s="159" customFormat="1" ht="17.100000000000001" customHeight="1">
      <c r="A232" s="47" t="s">
        <v>212</v>
      </c>
      <c r="B232" s="48" t="s">
        <v>317</v>
      </c>
      <c r="C232" s="153" t="s">
        <v>355</v>
      </c>
      <c r="D232" s="153" t="s">
        <v>356</v>
      </c>
      <c r="E232" s="22">
        <v>34</v>
      </c>
      <c r="F232" s="154" t="s">
        <v>357</v>
      </c>
      <c r="G232" s="155">
        <v>173</v>
      </c>
      <c r="H232" s="155">
        <v>848</v>
      </c>
      <c r="I232" s="155">
        <v>14</v>
      </c>
      <c r="J232" s="155">
        <v>31</v>
      </c>
      <c r="K232" s="155">
        <v>0</v>
      </c>
      <c r="L232" s="156">
        <v>0</v>
      </c>
      <c r="M232" s="156">
        <v>0</v>
      </c>
      <c r="N232" s="156">
        <v>0</v>
      </c>
      <c r="O232" s="25">
        <f t="shared" si="86"/>
        <v>14</v>
      </c>
      <c r="P232" s="25">
        <f t="shared" si="92"/>
        <v>31</v>
      </c>
      <c r="Q232" s="25">
        <f t="shared" si="91"/>
        <v>0</v>
      </c>
      <c r="R232" s="25">
        <f t="shared" si="88"/>
        <v>45</v>
      </c>
      <c r="S232" s="157">
        <v>0.14000000000000001</v>
      </c>
      <c r="T232" s="157">
        <v>4</v>
      </c>
      <c r="U232" s="157">
        <v>0</v>
      </c>
      <c r="V232" s="157">
        <v>10</v>
      </c>
      <c r="W232" s="157">
        <v>0.14000000000000001</v>
      </c>
      <c r="X232" s="157">
        <v>0</v>
      </c>
      <c r="Y232" s="157">
        <v>0</v>
      </c>
      <c r="Z232" s="157">
        <v>224</v>
      </c>
      <c r="AA232" s="157">
        <v>1.25</v>
      </c>
      <c r="AB232" s="26">
        <f t="shared" si="81"/>
        <v>269</v>
      </c>
      <c r="AC232" s="69">
        <f t="shared" si="81"/>
        <v>1.3900000000000001</v>
      </c>
      <c r="AD232" s="157">
        <v>150</v>
      </c>
      <c r="AE232" s="54">
        <f t="shared" si="82"/>
        <v>86.705202312138724</v>
      </c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7">
        <v>1</v>
      </c>
      <c r="AQ232" s="157">
        <v>0.22</v>
      </c>
      <c r="AR232" s="48">
        <f t="shared" si="83"/>
        <v>1</v>
      </c>
      <c r="AS232" s="27">
        <f t="shared" si="83"/>
        <v>0.22</v>
      </c>
      <c r="AT232" s="137">
        <v>2</v>
      </c>
      <c r="AU232" s="137">
        <v>0</v>
      </c>
      <c r="AV232" s="137">
        <v>0</v>
      </c>
      <c r="AW232" s="137">
        <v>53.11</v>
      </c>
      <c r="AX232" s="129">
        <f t="shared" si="89"/>
        <v>55.11</v>
      </c>
      <c r="AY232" s="39">
        <f t="shared" si="84"/>
        <v>55.33</v>
      </c>
      <c r="AZ232" s="56"/>
      <c r="BA232" s="32">
        <f t="shared" si="85"/>
        <v>55.33</v>
      </c>
      <c r="BB232" s="158"/>
      <c r="BC232" s="158"/>
      <c r="BD232" s="158"/>
    </row>
    <row r="233" spans="1:56" s="136" customFormat="1" ht="17.100000000000001" customHeight="1">
      <c r="A233" s="47" t="s">
        <v>212</v>
      </c>
      <c r="B233" s="48" t="s">
        <v>317</v>
      </c>
      <c r="C233" s="153" t="s">
        <v>355</v>
      </c>
      <c r="D233" s="107" t="s">
        <v>314</v>
      </c>
      <c r="E233" s="22">
        <v>35</v>
      </c>
      <c r="F233" s="134" t="s">
        <v>315</v>
      </c>
      <c r="G233" s="46">
        <v>180</v>
      </c>
      <c r="H233" s="46">
        <v>924</v>
      </c>
      <c r="I233" s="46">
        <v>534</v>
      </c>
      <c r="J233" s="46">
        <v>0</v>
      </c>
      <c r="K233" s="46">
        <v>0</v>
      </c>
      <c r="L233" s="142">
        <v>6</v>
      </c>
      <c r="M233" s="69">
        <v>0</v>
      </c>
      <c r="N233" s="69">
        <v>0</v>
      </c>
      <c r="O233" s="29">
        <f>I233+L233</f>
        <v>540</v>
      </c>
      <c r="P233" s="29">
        <f t="shared" si="92"/>
        <v>0</v>
      </c>
      <c r="Q233" s="29">
        <f>N233+K233</f>
        <v>0</v>
      </c>
      <c r="R233" s="29">
        <f>SUM(O233:Q233)</f>
        <v>540</v>
      </c>
      <c r="S233" s="54">
        <v>19.55</v>
      </c>
      <c r="T233" s="53">
        <v>81</v>
      </c>
      <c r="U233" s="53">
        <v>0</v>
      </c>
      <c r="V233" s="53">
        <v>459</v>
      </c>
      <c r="W233" s="53">
        <v>19.55</v>
      </c>
      <c r="X233" s="69">
        <v>0</v>
      </c>
      <c r="Y233" s="69">
        <v>0</v>
      </c>
      <c r="Z233" s="69">
        <v>0</v>
      </c>
      <c r="AA233" s="69">
        <v>0</v>
      </c>
      <c r="AB233" s="26">
        <f t="shared" si="81"/>
        <v>540</v>
      </c>
      <c r="AC233" s="69">
        <f t="shared" si="81"/>
        <v>19.55</v>
      </c>
      <c r="AD233" s="69">
        <v>150</v>
      </c>
      <c r="AE233" s="54">
        <f>AD233/G233*100</f>
        <v>83.333333333333343</v>
      </c>
      <c r="AF233" s="135"/>
      <c r="AG233" s="29">
        <v>64</v>
      </c>
      <c r="AH233" s="135"/>
      <c r="AI233" s="135"/>
      <c r="AJ233" s="135"/>
      <c r="AK233" s="135"/>
      <c r="AL233" s="135"/>
      <c r="AM233" s="135"/>
      <c r="AN233" s="135"/>
      <c r="AO233" s="135"/>
      <c r="AP233" s="69">
        <v>14</v>
      </c>
      <c r="AQ233" s="71">
        <v>22</v>
      </c>
      <c r="AR233" s="53">
        <f>AP233+AN233+AL233+AJ233</f>
        <v>14</v>
      </c>
      <c r="AS233" s="54">
        <f>AQ233+AO233+AM233+AK233</f>
        <v>22</v>
      </c>
      <c r="AT233" s="135"/>
      <c r="AU233" s="135"/>
      <c r="AV233" s="135"/>
      <c r="AW233" s="135"/>
      <c r="AX233" s="54">
        <f>SUM(AT233:AW233)</f>
        <v>0</v>
      </c>
      <c r="AY233" s="39">
        <f t="shared" si="84"/>
        <v>22</v>
      </c>
      <c r="AZ233" s="135"/>
      <c r="BA233" s="32">
        <f t="shared" si="85"/>
        <v>22</v>
      </c>
      <c r="BB233" s="135"/>
      <c r="BC233" s="135"/>
      <c r="BD233" s="135"/>
    </row>
    <row r="234" spans="1:56" ht="16.5" customHeight="1">
      <c r="A234" s="47" t="s">
        <v>212</v>
      </c>
      <c r="B234" s="48" t="s">
        <v>317</v>
      </c>
      <c r="C234" s="47" t="s">
        <v>318</v>
      </c>
      <c r="D234" s="107" t="s">
        <v>314</v>
      </c>
      <c r="E234" s="22">
        <v>36</v>
      </c>
      <c r="F234" s="149" t="s">
        <v>339</v>
      </c>
      <c r="G234" s="150">
        <v>163</v>
      </c>
      <c r="H234" s="150">
        <v>897</v>
      </c>
      <c r="I234" s="73"/>
      <c r="J234" s="69"/>
      <c r="K234" s="69"/>
      <c r="L234" s="69"/>
      <c r="M234" s="69"/>
      <c r="N234" s="69"/>
      <c r="O234" s="25">
        <f>I234+L234</f>
        <v>0</v>
      </c>
      <c r="P234" s="25">
        <f t="shared" si="92"/>
        <v>0</v>
      </c>
      <c r="Q234" s="25">
        <f>N234+K234</f>
        <v>0</v>
      </c>
      <c r="R234" s="25">
        <f>SUM(O234:Q234)</f>
        <v>0</v>
      </c>
      <c r="S234" s="29"/>
      <c r="T234" s="29"/>
      <c r="U234" s="29"/>
      <c r="V234" s="29"/>
      <c r="W234" s="29"/>
      <c r="X234" s="29"/>
      <c r="Y234" s="29"/>
      <c r="Z234" s="69"/>
      <c r="AA234" s="69"/>
      <c r="AB234" s="26">
        <f t="shared" si="81"/>
        <v>0</v>
      </c>
      <c r="AC234" s="69">
        <f t="shared" si="81"/>
        <v>0</v>
      </c>
      <c r="AD234" s="69"/>
      <c r="AE234" s="27">
        <f>AD234/G234*100</f>
        <v>0</v>
      </c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29">
        <f>AP234+AN234+AL234+AJ234</f>
        <v>0</v>
      </c>
      <c r="AS234" s="27">
        <f>AQ234+AO234+AM234+AK234</f>
        <v>0</v>
      </c>
      <c r="AT234" s="69"/>
      <c r="AU234" s="69"/>
      <c r="AV234" s="69"/>
      <c r="AW234" s="69"/>
      <c r="AX234" s="27">
        <f>SUM(AT234+AU234+AV234+AW234)</f>
        <v>0</v>
      </c>
      <c r="AY234" s="39">
        <f t="shared" si="84"/>
        <v>0</v>
      </c>
      <c r="AZ234" s="69"/>
      <c r="BA234" s="32">
        <f t="shared" si="85"/>
        <v>0</v>
      </c>
      <c r="BB234" s="70"/>
      <c r="BC234" s="70"/>
      <c r="BD234" s="70"/>
    </row>
    <row r="235" spans="1:56" s="159" customFormat="1" ht="17.100000000000001" customHeight="1">
      <c r="A235" s="47" t="s">
        <v>212</v>
      </c>
      <c r="B235" s="48" t="s">
        <v>317</v>
      </c>
      <c r="C235" s="153" t="s">
        <v>355</v>
      </c>
      <c r="D235" s="153" t="s">
        <v>358</v>
      </c>
      <c r="E235" s="22">
        <v>37</v>
      </c>
      <c r="F235" s="154" t="s">
        <v>359</v>
      </c>
      <c r="G235" s="155">
        <v>135</v>
      </c>
      <c r="H235" s="155">
        <v>1093</v>
      </c>
      <c r="I235" s="155"/>
      <c r="J235" s="155"/>
      <c r="K235" s="155"/>
      <c r="L235" s="154"/>
      <c r="M235" s="158"/>
      <c r="N235" s="154"/>
      <c r="O235" s="25">
        <f t="shared" si="86"/>
        <v>0</v>
      </c>
      <c r="P235" s="25">
        <f t="shared" si="92"/>
        <v>0</v>
      </c>
      <c r="Q235" s="25">
        <f t="shared" si="91"/>
        <v>0</v>
      </c>
      <c r="R235" s="25">
        <f t="shared" si="88"/>
        <v>0</v>
      </c>
      <c r="S235" s="158"/>
      <c r="T235" s="158"/>
      <c r="U235" s="158"/>
      <c r="V235" s="158"/>
      <c r="W235" s="158"/>
      <c r="X235" s="158"/>
      <c r="Y235" s="158"/>
      <c r="Z235" s="158"/>
      <c r="AA235" s="158"/>
      <c r="AB235" s="26">
        <f t="shared" si="81"/>
        <v>0</v>
      </c>
      <c r="AC235" s="69">
        <f t="shared" si="81"/>
        <v>0</v>
      </c>
      <c r="AD235" s="158"/>
      <c r="AE235" s="54">
        <f t="shared" si="82"/>
        <v>0</v>
      </c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  <c r="AP235" s="158"/>
      <c r="AQ235" s="158"/>
      <c r="AR235" s="48">
        <f t="shared" si="83"/>
        <v>0</v>
      </c>
      <c r="AS235" s="27">
        <f t="shared" si="83"/>
        <v>0</v>
      </c>
      <c r="AT235" s="52"/>
      <c r="AU235" s="52"/>
      <c r="AV235" s="52"/>
      <c r="AW235" s="52"/>
      <c r="AX235" s="129">
        <f t="shared" si="89"/>
        <v>0</v>
      </c>
      <c r="AY235" s="39">
        <f t="shared" si="84"/>
        <v>0</v>
      </c>
      <c r="AZ235" s="56"/>
      <c r="BA235" s="32">
        <f t="shared" si="85"/>
        <v>0</v>
      </c>
      <c r="BB235" s="158"/>
      <c r="BC235" s="158"/>
      <c r="BD235" s="158"/>
    </row>
    <row r="236" spans="1:56" s="159" customFormat="1" ht="17.100000000000001" customHeight="1">
      <c r="A236" s="47" t="s">
        <v>212</v>
      </c>
      <c r="B236" s="48" t="s">
        <v>317</v>
      </c>
      <c r="C236" s="153" t="s">
        <v>355</v>
      </c>
      <c r="D236" s="153" t="s">
        <v>358</v>
      </c>
      <c r="E236" s="22">
        <v>38</v>
      </c>
      <c r="F236" s="154" t="s">
        <v>360</v>
      </c>
      <c r="G236" s="155">
        <v>146</v>
      </c>
      <c r="H236" s="155">
        <v>1050</v>
      </c>
      <c r="I236" s="155"/>
      <c r="J236" s="155"/>
      <c r="K236" s="155"/>
      <c r="L236" s="154"/>
      <c r="M236" s="158"/>
      <c r="N236" s="154"/>
      <c r="O236" s="25">
        <f t="shared" si="86"/>
        <v>0</v>
      </c>
      <c r="P236" s="25">
        <f t="shared" si="92"/>
        <v>0</v>
      </c>
      <c r="Q236" s="25">
        <f t="shared" si="92"/>
        <v>0</v>
      </c>
      <c r="R236" s="25">
        <f t="shared" si="88"/>
        <v>0</v>
      </c>
      <c r="S236" s="158"/>
      <c r="T236" s="158"/>
      <c r="U236" s="158"/>
      <c r="V236" s="158"/>
      <c r="W236" s="158"/>
      <c r="X236" s="158"/>
      <c r="Y236" s="158"/>
      <c r="Z236" s="158"/>
      <c r="AA236" s="158"/>
      <c r="AB236" s="26">
        <f t="shared" si="81"/>
        <v>0</v>
      </c>
      <c r="AC236" s="69">
        <f t="shared" si="81"/>
        <v>0</v>
      </c>
      <c r="AD236" s="158"/>
      <c r="AE236" s="54">
        <f t="shared" si="82"/>
        <v>0</v>
      </c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158"/>
      <c r="AR236" s="48">
        <f t="shared" si="83"/>
        <v>0</v>
      </c>
      <c r="AS236" s="27">
        <f t="shared" si="83"/>
        <v>0</v>
      </c>
      <c r="AT236" s="52"/>
      <c r="AU236" s="52"/>
      <c r="AV236" s="52"/>
      <c r="AW236" s="52"/>
      <c r="AX236" s="129">
        <f t="shared" si="89"/>
        <v>0</v>
      </c>
      <c r="AY236" s="39">
        <f t="shared" si="84"/>
        <v>0</v>
      </c>
      <c r="AZ236" s="56"/>
      <c r="BA236" s="32">
        <f t="shared" si="85"/>
        <v>0</v>
      </c>
      <c r="BB236" s="158"/>
      <c r="BC236" s="158"/>
      <c r="BD236" s="160"/>
    </row>
    <row r="237" spans="1:56" s="159" customFormat="1" ht="17.100000000000001" customHeight="1" thickBot="1">
      <c r="A237" s="47" t="s">
        <v>212</v>
      </c>
      <c r="B237" s="48" t="s">
        <v>317</v>
      </c>
      <c r="C237" s="153" t="s">
        <v>355</v>
      </c>
      <c r="D237" s="153" t="s">
        <v>358</v>
      </c>
      <c r="E237" s="22">
        <v>39</v>
      </c>
      <c r="F237" s="154" t="s">
        <v>358</v>
      </c>
      <c r="G237" s="155">
        <v>169</v>
      </c>
      <c r="H237" s="155">
        <v>996</v>
      </c>
      <c r="I237" s="155"/>
      <c r="J237" s="155"/>
      <c r="K237" s="155"/>
      <c r="L237" s="154"/>
      <c r="M237" s="158"/>
      <c r="N237" s="154"/>
      <c r="O237" s="25">
        <f t="shared" si="86"/>
        <v>0</v>
      </c>
      <c r="P237" s="25">
        <f t="shared" si="92"/>
        <v>0</v>
      </c>
      <c r="Q237" s="25">
        <f t="shared" si="92"/>
        <v>0</v>
      </c>
      <c r="R237" s="25">
        <f t="shared" si="88"/>
        <v>0</v>
      </c>
      <c r="S237" s="158"/>
      <c r="T237" s="158"/>
      <c r="U237" s="158"/>
      <c r="V237" s="158"/>
      <c r="W237" s="158"/>
      <c r="X237" s="158"/>
      <c r="Y237" s="158"/>
      <c r="Z237" s="158"/>
      <c r="AA237" s="158"/>
      <c r="AB237" s="26">
        <f t="shared" si="81"/>
        <v>0</v>
      </c>
      <c r="AC237" s="69">
        <f t="shared" si="81"/>
        <v>0</v>
      </c>
      <c r="AD237" s="158"/>
      <c r="AE237" s="54">
        <f t="shared" si="82"/>
        <v>0</v>
      </c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158"/>
      <c r="AR237" s="48">
        <f t="shared" si="83"/>
        <v>0</v>
      </c>
      <c r="AS237" s="27">
        <f t="shared" si="83"/>
        <v>0</v>
      </c>
      <c r="AT237" s="52"/>
      <c r="AU237" s="52"/>
      <c r="AV237" s="52"/>
      <c r="AW237" s="52"/>
      <c r="AX237" s="129">
        <f t="shared" si="89"/>
        <v>0</v>
      </c>
      <c r="AY237" s="39">
        <f t="shared" si="84"/>
        <v>0</v>
      </c>
      <c r="AZ237" s="56"/>
      <c r="BA237" s="32">
        <f t="shared" si="85"/>
        <v>0</v>
      </c>
      <c r="BB237" s="158"/>
      <c r="BC237" s="158"/>
      <c r="BD237" s="161"/>
    </row>
    <row r="238" spans="1:56" s="102" customFormat="1" ht="17.25" customHeight="1" thickBot="1">
      <c r="A238" s="644" t="s">
        <v>361</v>
      </c>
      <c r="B238" s="645"/>
      <c r="C238" s="646"/>
      <c r="D238" s="96"/>
      <c r="E238" s="97">
        <v>39</v>
      </c>
      <c r="F238" s="98"/>
      <c r="G238" s="99">
        <f t="shared" ref="G238:AD238" si="93">SUM(G199:G237)</f>
        <v>7287</v>
      </c>
      <c r="H238" s="99">
        <f t="shared" si="93"/>
        <v>40530</v>
      </c>
      <c r="I238" s="99">
        <f t="shared" si="93"/>
        <v>3527</v>
      </c>
      <c r="J238" s="99">
        <f t="shared" si="93"/>
        <v>216</v>
      </c>
      <c r="K238" s="99">
        <f t="shared" si="93"/>
        <v>180</v>
      </c>
      <c r="L238" s="99">
        <f t="shared" si="93"/>
        <v>204</v>
      </c>
      <c r="M238" s="99">
        <f t="shared" si="93"/>
        <v>0</v>
      </c>
      <c r="N238" s="99">
        <f t="shared" si="93"/>
        <v>0</v>
      </c>
      <c r="O238" s="99">
        <f t="shared" si="93"/>
        <v>3731</v>
      </c>
      <c r="P238" s="99">
        <f t="shared" si="93"/>
        <v>216</v>
      </c>
      <c r="Q238" s="99">
        <f t="shared" si="93"/>
        <v>180</v>
      </c>
      <c r="R238" s="99">
        <f t="shared" si="93"/>
        <v>4127</v>
      </c>
      <c r="S238" s="100">
        <f t="shared" si="93"/>
        <v>57.139999999999986</v>
      </c>
      <c r="T238" s="99">
        <f t="shared" si="93"/>
        <v>1483</v>
      </c>
      <c r="U238" s="100">
        <f t="shared" si="93"/>
        <v>8.68</v>
      </c>
      <c r="V238" s="99">
        <f t="shared" si="93"/>
        <v>1278</v>
      </c>
      <c r="W238" s="100">
        <f t="shared" si="93"/>
        <v>28.610000000000003</v>
      </c>
      <c r="X238" s="99">
        <f t="shared" si="93"/>
        <v>0</v>
      </c>
      <c r="Y238" s="99">
        <f t="shared" si="93"/>
        <v>0</v>
      </c>
      <c r="Z238" s="99">
        <f t="shared" si="93"/>
        <v>1737</v>
      </c>
      <c r="AA238" s="100">
        <f t="shared" si="93"/>
        <v>137.75</v>
      </c>
      <c r="AB238" s="99">
        <f t="shared" si="93"/>
        <v>5864</v>
      </c>
      <c r="AC238" s="100">
        <f t="shared" si="93"/>
        <v>194.89000000000001</v>
      </c>
      <c r="AD238" s="99">
        <f t="shared" si="93"/>
        <v>2934</v>
      </c>
      <c r="AE238" s="100">
        <f t="shared" si="82"/>
        <v>40.263482914779743</v>
      </c>
      <c r="AF238" s="99">
        <v>3</v>
      </c>
      <c r="AG238" s="99">
        <f t="shared" ref="AG238:BD238" si="94">SUM(AG199:AG237)</f>
        <v>818</v>
      </c>
      <c r="AH238" s="99">
        <f t="shared" si="94"/>
        <v>743</v>
      </c>
      <c r="AI238" s="99">
        <f t="shared" si="94"/>
        <v>55</v>
      </c>
      <c r="AJ238" s="99">
        <f t="shared" si="94"/>
        <v>0</v>
      </c>
      <c r="AK238" s="100">
        <f t="shared" si="94"/>
        <v>0</v>
      </c>
      <c r="AL238" s="99">
        <f t="shared" si="94"/>
        <v>0</v>
      </c>
      <c r="AM238" s="100">
        <f t="shared" si="94"/>
        <v>0</v>
      </c>
      <c r="AN238" s="99">
        <f t="shared" si="94"/>
        <v>3</v>
      </c>
      <c r="AO238" s="100">
        <f t="shared" si="94"/>
        <v>0.44999999999999996</v>
      </c>
      <c r="AP238" s="99">
        <f t="shared" si="94"/>
        <v>318</v>
      </c>
      <c r="AQ238" s="100">
        <f t="shared" si="94"/>
        <v>365.37</v>
      </c>
      <c r="AR238" s="99">
        <f t="shared" si="94"/>
        <v>321</v>
      </c>
      <c r="AS238" s="100">
        <f t="shared" si="94"/>
        <v>365.82000000000005</v>
      </c>
      <c r="AT238" s="100">
        <f t="shared" si="94"/>
        <v>122.42000000000002</v>
      </c>
      <c r="AU238" s="100">
        <f t="shared" si="94"/>
        <v>8.25</v>
      </c>
      <c r="AV238" s="100">
        <f t="shared" si="94"/>
        <v>0</v>
      </c>
      <c r="AW238" s="100">
        <f t="shared" si="94"/>
        <v>70.319999999999993</v>
      </c>
      <c r="AX238" s="100">
        <f t="shared" si="94"/>
        <v>200.99</v>
      </c>
      <c r="AY238" s="100">
        <f t="shared" si="94"/>
        <v>566.80999999999995</v>
      </c>
      <c r="AZ238" s="100">
        <f t="shared" si="94"/>
        <v>51.95</v>
      </c>
      <c r="BA238" s="101">
        <f t="shared" si="94"/>
        <v>618.76</v>
      </c>
      <c r="BB238" s="99">
        <f t="shared" si="94"/>
        <v>0</v>
      </c>
      <c r="BC238" s="100">
        <f t="shared" si="94"/>
        <v>0</v>
      </c>
      <c r="BD238" s="162">
        <f t="shared" si="94"/>
        <v>0</v>
      </c>
    </row>
    <row r="239" spans="1:56" s="523" customFormat="1" ht="16.5">
      <c r="A239" s="516" t="s">
        <v>1393</v>
      </c>
      <c r="B239" s="45" t="s">
        <v>362</v>
      </c>
      <c r="C239" s="517" t="s">
        <v>363</v>
      </c>
      <c r="D239" s="517" t="s">
        <v>411</v>
      </c>
      <c r="E239" s="518">
        <v>1</v>
      </c>
      <c r="F239" s="516" t="s">
        <v>412</v>
      </c>
      <c r="G239" s="519">
        <v>175</v>
      </c>
      <c r="H239" s="519">
        <v>1139</v>
      </c>
      <c r="I239" s="518">
        <v>40</v>
      </c>
      <c r="J239" s="518">
        <v>65</v>
      </c>
      <c r="K239" s="518">
        <v>35</v>
      </c>
      <c r="L239" s="518">
        <v>0</v>
      </c>
      <c r="M239" s="518">
        <v>0</v>
      </c>
      <c r="N239" s="518">
        <v>35</v>
      </c>
      <c r="O239" s="25">
        <f t="shared" ref="O239:O289" si="95">I239+L239</f>
        <v>40</v>
      </c>
      <c r="P239" s="25">
        <f t="shared" ref="P239:Q289" si="96">M239+J239</f>
        <v>65</v>
      </c>
      <c r="Q239" s="25">
        <f t="shared" si="96"/>
        <v>70</v>
      </c>
      <c r="R239" s="25">
        <f t="shared" ref="R239:R289" si="97">SUM(O239:Q239)</f>
        <v>175</v>
      </c>
      <c r="S239" s="520">
        <v>0.56000000000000005</v>
      </c>
      <c r="T239" s="518">
        <v>0</v>
      </c>
      <c r="U239" s="520">
        <v>0</v>
      </c>
      <c r="V239" s="518">
        <v>40</v>
      </c>
      <c r="W239" s="520">
        <v>0</v>
      </c>
      <c r="X239" s="518">
        <v>0</v>
      </c>
      <c r="Y239" s="518">
        <v>0</v>
      </c>
      <c r="Z239" s="521"/>
      <c r="AA239" s="521"/>
      <c r="AB239" s="26">
        <f t="shared" ref="AB239:AC289" si="98">Z239+R239</f>
        <v>175</v>
      </c>
      <c r="AC239" s="69">
        <f t="shared" si="98"/>
        <v>0.56000000000000005</v>
      </c>
      <c r="AD239" s="521">
        <v>60</v>
      </c>
      <c r="AE239" s="54">
        <f t="shared" si="82"/>
        <v>34.285714285714285</v>
      </c>
      <c r="AF239" s="521"/>
      <c r="AG239" s="521"/>
      <c r="AH239" s="521"/>
      <c r="AI239" s="521"/>
      <c r="AJ239" s="521"/>
      <c r="AK239" s="521"/>
      <c r="AL239" s="521"/>
      <c r="AM239" s="521"/>
      <c r="AN239" s="521"/>
      <c r="AO239" s="521"/>
      <c r="AP239" s="521"/>
      <c r="AQ239" s="521"/>
      <c r="AR239" s="48">
        <f t="shared" si="83"/>
        <v>0</v>
      </c>
      <c r="AS239" s="27">
        <f t="shared" si="83"/>
        <v>0</v>
      </c>
      <c r="AT239" s="522"/>
      <c r="AU239" s="522"/>
      <c r="AV239" s="522"/>
      <c r="AW239" s="522"/>
      <c r="AX239" s="129">
        <f t="shared" ref="AX239:AX289" si="99">SUM(AT239+AU239+AV239+AW239)</f>
        <v>0</v>
      </c>
      <c r="AY239" s="39">
        <f t="shared" ref="AY239:AY289" si="100">AX239+AS239</f>
        <v>0</v>
      </c>
      <c r="AZ239" s="522"/>
      <c r="BA239" s="32">
        <f t="shared" ref="BA239:BA289" si="101">AZ239+AY239</f>
        <v>0</v>
      </c>
      <c r="BB239" s="520"/>
      <c r="BC239" s="521"/>
      <c r="BD239" s="521"/>
    </row>
    <row r="240" spans="1:56" s="523" customFormat="1" ht="16.5">
      <c r="A240" s="516" t="s">
        <v>1393</v>
      </c>
      <c r="B240" s="45" t="s">
        <v>362</v>
      </c>
      <c r="C240" s="517" t="s">
        <v>363</v>
      </c>
      <c r="D240" s="517" t="s">
        <v>1459</v>
      </c>
      <c r="E240" s="518">
        <v>2</v>
      </c>
      <c r="F240" s="516" t="s">
        <v>417</v>
      </c>
      <c r="G240" s="519">
        <v>225</v>
      </c>
      <c r="H240" s="519">
        <v>1146</v>
      </c>
      <c r="I240" s="518">
        <v>3</v>
      </c>
      <c r="J240" s="518">
        <v>0</v>
      </c>
      <c r="K240" s="518">
        <v>0</v>
      </c>
      <c r="L240" s="518">
        <v>12</v>
      </c>
      <c r="M240" s="518">
        <v>0</v>
      </c>
      <c r="N240" s="518">
        <v>0</v>
      </c>
      <c r="O240" s="25">
        <f t="shared" si="95"/>
        <v>15</v>
      </c>
      <c r="P240" s="25">
        <f t="shared" si="96"/>
        <v>0</v>
      </c>
      <c r="Q240" s="25">
        <f t="shared" si="96"/>
        <v>0</v>
      </c>
      <c r="R240" s="25">
        <f t="shared" si="97"/>
        <v>15</v>
      </c>
      <c r="S240" s="520">
        <v>0.06</v>
      </c>
      <c r="T240" s="518"/>
      <c r="U240" s="518"/>
      <c r="V240" s="518"/>
      <c r="W240" s="518"/>
      <c r="X240" s="518"/>
      <c r="Y240" s="518"/>
      <c r="Z240" s="521"/>
      <c r="AA240" s="521"/>
      <c r="AB240" s="26">
        <f t="shared" si="98"/>
        <v>15</v>
      </c>
      <c r="AC240" s="69">
        <f t="shared" si="98"/>
        <v>0.06</v>
      </c>
      <c r="AD240" s="521">
        <v>10</v>
      </c>
      <c r="AE240" s="54">
        <f t="shared" si="82"/>
        <v>4.4444444444444446</v>
      </c>
      <c r="AF240" s="521"/>
      <c r="AG240" s="521"/>
      <c r="AH240" s="521"/>
      <c r="AI240" s="521"/>
      <c r="AJ240" s="521"/>
      <c r="AK240" s="521"/>
      <c r="AL240" s="521"/>
      <c r="AM240" s="521"/>
      <c r="AN240" s="521"/>
      <c r="AO240" s="521"/>
      <c r="AP240" s="521"/>
      <c r="AQ240" s="521"/>
      <c r="AR240" s="48">
        <f t="shared" si="83"/>
        <v>0</v>
      </c>
      <c r="AS240" s="27">
        <f t="shared" si="83"/>
        <v>0</v>
      </c>
      <c r="AT240" s="522"/>
      <c r="AU240" s="522"/>
      <c r="AV240" s="522"/>
      <c r="AW240" s="522"/>
      <c r="AX240" s="129">
        <f t="shared" si="99"/>
        <v>0</v>
      </c>
      <c r="AY240" s="39">
        <f t="shared" si="100"/>
        <v>0</v>
      </c>
      <c r="AZ240" s="522"/>
      <c r="BA240" s="32">
        <f t="shared" si="101"/>
        <v>0</v>
      </c>
      <c r="BB240" s="520"/>
      <c r="BC240" s="521"/>
      <c r="BD240" s="521"/>
    </row>
    <row r="241" spans="1:56" s="523" customFormat="1" ht="16.5">
      <c r="A241" s="516" t="s">
        <v>1393</v>
      </c>
      <c r="B241" s="45" t="s">
        <v>362</v>
      </c>
      <c r="C241" s="524" t="s">
        <v>363</v>
      </c>
      <c r="D241" s="517" t="s">
        <v>393</v>
      </c>
      <c r="E241" s="518">
        <v>3</v>
      </c>
      <c r="F241" s="524" t="s">
        <v>394</v>
      </c>
      <c r="G241" s="525">
        <v>194</v>
      </c>
      <c r="H241" s="525">
        <v>948</v>
      </c>
      <c r="I241" s="518">
        <v>195</v>
      </c>
      <c r="J241" s="518">
        <v>0</v>
      </c>
      <c r="K241" s="518">
        <v>86</v>
      </c>
      <c r="L241" s="518">
        <v>5</v>
      </c>
      <c r="M241" s="518">
        <v>5</v>
      </c>
      <c r="N241" s="518">
        <v>0</v>
      </c>
      <c r="O241" s="25">
        <f t="shared" si="95"/>
        <v>200</v>
      </c>
      <c r="P241" s="25">
        <f t="shared" si="96"/>
        <v>5</v>
      </c>
      <c r="Q241" s="25">
        <f t="shared" si="96"/>
        <v>86</v>
      </c>
      <c r="R241" s="25">
        <f t="shared" si="97"/>
        <v>291</v>
      </c>
      <c r="S241" s="518">
        <v>0.97</v>
      </c>
      <c r="T241" s="518">
        <v>24</v>
      </c>
      <c r="U241" s="518">
        <v>0.03</v>
      </c>
      <c r="V241" s="518">
        <v>176</v>
      </c>
      <c r="W241" s="518">
        <v>0.87</v>
      </c>
      <c r="X241" s="518">
        <v>0</v>
      </c>
      <c r="Y241" s="521">
        <v>0</v>
      </c>
      <c r="Z241" s="521"/>
      <c r="AA241" s="521"/>
      <c r="AB241" s="26">
        <f t="shared" si="98"/>
        <v>291</v>
      </c>
      <c r="AC241" s="69">
        <f t="shared" si="98"/>
        <v>0.97</v>
      </c>
      <c r="AD241" s="521">
        <v>78</v>
      </c>
      <c r="AE241" s="54">
        <f t="shared" si="82"/>
        <v>40.206185567010309</v>
      </c>
      <c r="AF241" s="521"/>
      <c r="AG241" s="521"/>
      <c r="AH241" s="521"/>
      <c r="AI241" s="521"/>
      <c r="AJ241" s="521"/>
      <c r="AK241" s="521"/>
      <c r="AL241" s="521"/>
      <c r="AM241" s="521"/>
      <c r="AN241" s="521"/>
      <c r="AO241" s="521"/>
      <c r="AP241" s="521">
        <v>128</v>
      </c>
      <c r="AQ241" s="521">
        <v>78.319999999999993</v>
      </c>
      <c r="AR241" s="48">
        <f t="shared" si="83"/>
        <v>128</v>
      </c>
      <c r="AS241" s="27">
        <f t="shared" si="83"/>
        <v>78.319999999999993</v>
      </c>
      <c r="AT241" s="522">
        <v>84.34</v>
      </c>
      <c r="AU241" s="522">
        <v>0</v>
      </c>
      <c r="AV241" s="522">
        <v>0</v>
      </c>
      <c r="AW241" s="522">
        <v>6.23</v>
      </c>
      <c r="AX241" s="129">
        <f t="shared" si="99"/>
        <v>90.570000000000007</v>
      </c>
      <c r="AY241" s="39">
        <f t="shared" si="100"/>
        <v>168.89</v>
      </c>
      <c r="AZ241" s="522">
        <v>89.03</v>
      </c>
      <c r="BA241" s="32">
        <f t="shared" si="101"/>
        <v>257.91999999999996</v>
      </c>
      <c r="BB241" s="520"/>
      <c r="BC241" s="521"/>
      <c r="BD241" s="521"/>
    </row>
    <row r="242" spans="1:56" s="523" customFormat="1" ht="16.5">
      <c r="A242" s="516" t="s">
        <v>1393</v>
      </c>
      <c r="B242" s="45" t="s">
        <v>362</v>
      </c>
      <c r="C242" s="524" t="s">
        <v>363</v>
      </c>
      <c r="D242" s="517" t="s">
        <v>393</v>
      </c>
      <c r="E242" s="518">
        <v>4</v>
      </c>
      <c r="F242" s="524" t="s">
        <v>395</v>
      </c>
      <c r="G242" s="525">
        <v>178</v>
      </c>
      <c r="H242" s="525">
        <v>880</v>
      </c>
      <c r="I242" s="518">
        <v>290</v>
      </c>
      <c r="J242" s="518">
        <v>0</v>
      </c>
      <c r="K242" s="518">
        <v>57</v>
      </c>
      <c r="L242" s="518">
        <v>4</v>
      </c>
      <c r="M242" s="518">
        <v>3</v>
      </c>
      <c r="N242" s="518">
        <v>0</v>
      </c>
      <c r="O242" s="25">
        <f t="shared" si="95"/>
        <v>294</v>
      </c>
      <c r="P242" s="25">
        <f t="shared" si="96"/>
        <v>3</v>
      </c>
      <c r="Q242" s="25">
        <f t="shared" si="96"/>
        <v>57</v>
      </c>
      <c r="R242" s="25">
        <f t="shared" si="97"/>
        <v>354</v>
      </c>
      <c r="S242" s="518">
        <v>0.92</v>
      </c>
      <c r="T242" s="518">
        <v>40</v>
      </c>
      <c r="U242" s="518">
        <v>0.06</v>
      </c>
      <c r="V242" s="518">
        <v>254</v>
      </c>
      <c r="W242" s="518">
        <v>0.79</v>
      </c>
      <c r="X242" s="518">
        <v>0</v>
      </c>
      <c r="Y242" s="521">
        <v>0</v>
      </c>
      <c r="Z242" s="521"/>
      <c r="AA242" s="521"/>
      <c r="AB242" s="26">
        <f t="shared" si="98"/>
        <v>354</v>
      </c>
      <c r="AC242" s="69">
        <f t="shared" si="98"/>
        <v>0.92</v>
      </c>
      <c r="AD242" s="521">
        <v>68</v>
      </c>
      <c r="AE242" s="54">
        <f t="shared" si="82"/>
        <v>38.202247191011232</v>
      </c>
      <c r="AF242" s="521"/>
      <c r="AG242" s="521">
        <v>85</v>
      </c>
      <c r="AH242" s="521">
        <v>85</v>
      </c>
      <c r="AI242" s="521"/>
      <c r="AJ242" s="521"/>
      <c r="AK242" s="521"/>
      <c r="AL242" s="521"/>
      <c r="AM242" s="521"/>
      <c r="AN242" s="521"/>
      <c r="AO242" s="521"/>
      <c r="AP242" s="521">
        <v>118</v>
      </c>
      <c r="AQ242" s="521">
        <v>62.02</v>
      </c>
      <c r="AR242" s="48">
        <f t="shared" si="83"/>
        <v>118</v>
      </c>
      <c r="AS242" s="27">
        <f t="shared" si="83"/>
        <v>62.02</v>
      </c>
      <c r="AT242" s="522">
        <v>62.02</v>
      </c>
      <c r="AU242" s="522">
        <v>0</v>
      </c>
      <c r="AV242" s="522">
        <v>0</v>
      </c>
      <c r="AW242" s="522">
        <v>17.34</v>
      </c>
      <c r="AX242" s="129">
        <f t="shared" si="99"/>
        <v>79.36</v>
      </c>
      <c r="AY242" s="39">
        <f t="shared" si="100"/>
        <v>141.38</v>
      </c>
      <c r="AZ242" s="522">
        <v>78.23</v>
      </c>
      <c r="BA242" s="32">
        <f t="shared" si="101"/>
        <v>219.61</v>
      </c>
      <c r="BB242" s="520"/>
      <c r="BC242" s="521"/>
      <c r="BD242" s="521"/>
    </row>
    <row r="243" spans="1:56" s="523" customFormat="1" ht="16.5">
      <c r="A243" s="516" t="s">
        <v>1393</v>
      </c>
      <c r="B243" s="45" t="s">
        <v>362</v>
      </c>
      <c r="C243" s="524" t="s">
        <v>363</v>
      </c>
      <c r="D243" s="517" t="s">
        <v>393</v>
      </c>
      <c r="E243" s="518">
        <v>5</v>
      </c>
      <c r="F243" s="524" t="s">
        <v>396</v>
      </c>
      <c r="G243" s="525">
        <v>186</v>
      </c>
      <c r="H243" s="525">
        <v>981</v>
      </c>
      <c r="I243" s="518">
        <v>205</v>
      </c>
      <c r="J243" s="518">
        <v>0</v>
      </c>
      <c r="K243" s="518">
        <v>92</v>
      </c>
      <c r="L243" s="518">
        <v>2</v>
      </c>
      <c r="M243" s="518">
        <v>4</v>
      </c>
      <c r="N243" s="518">
        <v>0</v>
      </c>
      <c r="O243" s="25">
        <f t="shared" si="95"/>
        <v>207</v>
      </c>
      <c r="P243" s="25">
        <f t="shared" si="96"/>
        <v>4</v>
      </c>
      <c r="Q243" s="25">
        <f t="shared" si="96"/>
        <v>92</v>
      </c>
      <c r="R243" s="25">
        <f t="shared" si="97"/>
        <v>303</v>
      </c>
      <c r="S243" s="518">
        <v>0.85</v>
      </c>
      <c r="T243" s="518">
        <v>14</v>
      </c>
      <c r="U243" s="518">
        <v>0.9</v>
      </c>
      <c r="V243" s="518">
        <v>193</v>
      </c>
      <c r="W243" s="518">
        <v>0.69</v>
      </c>
      <c r="X243" s="518">
        <v>0</v>
      </c>
      <c r="Y243" s="521">
        <v>0</v>
      </c>
      <c r="Z243" s="521"/>
      <c r="AA243" s="521"/>
      <c r="AB243" s="26">
        <f t="shared" si="98"/>
        <v>303</v>
      </c>
      <c r="AC243" s="69">
        <f t="shared" si="98"/>
        <v>0.85</v>
      </c>
      <c r="AD243" s="521">
        <v>96</v>
      </c>
      <c r="AE243" s="54">
        <f t="shared" si="82"/>
        <v>51.612903225806448</v>
      </c>
      <c r="AF243" s="521"/>
      <c r="AG243" s="521"/>
      <c r="AH243" s="521"/>
      <c r="AI243" s="521"/>
      <c r="AJ243" s="521"/>
      <c r="AK243" s="521"/>
      <c r="AL243" s="521"/>
      <c r="AM243" s="521"/>
      <c r="AN243" s="521"/>
      <c r="AO243" s="521"/>
      <c r="AP243" s="521">
        <v>134</v>
      </c>
      <c r="AQ243" s="521">
        <v>62.3</v>
      </c>
      <c r="AR243" s="48">
        <f t="shared" si="83"/>
        <v>134</v>
      </c>
      <c r="AS243" s="27">
        <f t="shared" si="83"/>
        <v>62.3</v>
      </c>
      <c r="AT243" s="522">
        <v>62.3</v>
      </c>
      <c r="AU243" s="522">
        <v>0</v>
      </c>
      <c r="AV243" s="522">
        <v>0</v>
      </c>
      <c r="AW243" s="522">
        <v>9.9</v>
      </c>
      <c r="AX243" s="129">
        <f t="shared" si="99"/>
        <v>72.2</v>
      </c>
      <c r="AY243" s="39">
        <f t="shared" si="100"/>
        <v>134.5</v>
      </c>
      <c r="AZ243" s="522">
        <v>22.08</v>
      </c>
      <c r="BA243" s="32">
        <f t="shared" si="101"/>
        <v>156.57999999999998</v>
      </c>
      <c r="BB243" s="520"/>
      <c r="BC243" s="521"/>
      <c r="BD243" s="521"/>
    </row>
    <row r="244" spans="1:56" s="523" customFormat="1" ht="16.5">
      <c r="A244" s="516" t="s">
        <v>1393</v>
      </c>
      <c r="B244" s="45" t="s">
        <v>362</v>
      </c>
      <c r="C244" s="524" t="s">
        <v>363</v>
      </c>
      <c r="D244" s="517" t="s">
        <v>393</v>
      </c>
      <c r="E244" s="518">
        <v>6</v>
      </c>
      <c r="F244" s="524" t="s">
        <v>397</v>
      </c>
      <c r="G244" s="525">
        <v>241</v>
      </c>
      <c r="H244" s="525">
        <v>1167</v>
      </c>
      <c r="I244" s="518">
        <v>246</v>
      </c>
      <c r="J244" s="518">
        <v>0</v>
      </c>
      <c r="K244" s="518">
        <v>98</v>
      </c>
      <c r="L244" s="518">
        <v>5</v>
      </c>
      <c r="M244" s="518">
        <v>2</v>
      </c>
      <c r="N244" s="518">
        <v>0</v>
      </c>
      <c r="O244" s="25">
        <f t="shared" si="95"/>
        <v>251</v>
      </c>
      <c r="P244" s="25">
        <f t="shared" si="96"/>
        <v>2</v>
      </c>
      <c r="Q244" s="25">
        <f t="shared" si="96"/>
        <v>98</v>
      </c>
      <c r="R244" s="25">
        <f t="shared" si="97"/>
        <v>351</v>
      </c>
      <c r="S244" s="518">
        <v>1.1100000000000001</v>
      </c>
      <c r="T244" s="518">
        <v>25</v>
      </c>
      <c r="U244" s="518">
        <v>0.06</v>
      </c>
      <c r="V244" s="518">
        <v>226</v>
      </c>
      <c r="W244" s="518">
        <v>0.96</v>
      </c>
      <c r="X244" s="518">
        <v>0</v>
      </c>
      <c r="Y244" s="521">
        <v>0</v>
      </c>
      <c r="Z244" s="521"/>
      <c r="AA244" s="521"/>
      <c r="AB244" s="26">
        <f t="shared" si="98"/>
        <v>351</v>
      </c>
      <c r="AC244" s="69">
        <f t="shared" si="98"/>
        <v>1.1100000000000001</v>
      </c>
      <c r="AD244" s="521">
        <v>118</v>
      </c>
      <c r="AE244" s="54">
        <f t="shared" si="82"/>
        <v>48.962655601659748</v>
      </c>
      <c r="AF244" s="521"/>
      <c r="AG244" s="521"/>
      <c r="AH244" s="521"/>
      <c r="AI244" s="521"/>
      <c r="AJ244" s="521"/>
      <c r="AK244" s="521"/>
      <c r="AL244" s="521"/>
      <c r="AM244" s="521"/>
      <c r="AN244" s="521"/>
      <c r="AO244" s="521"/>
      <c r="AP244" s="521">
        <v>141</v>
      </c>
      <c r="AQ244" s="521">
        <v>63.12</v>
      </c>
      <c r="AR244" s="48">
        <f t="shared" si="83"/>
        <v>141</v>
      </c>
      <c r="AS244" s="27">
        <f t="shared" si="83"/>
        <v>63.12</v>
      </c>
      <c r="AT244" s="522">
        <v>67.23</v>
      </c>
      <c r="AU244" s="522">
        <v>0</v>
      </c>
      <c r="AV244" s="522">
        <v>13.5</v>
      </c>
      <c r="AW244" s="522">
        <v>35.74</v>
      </c>
      <c r="AX244" s="129">
        <f t="shared" si="99"/>
        <v>116.47</v>
      </c>
      <c r="AY244" s="39">
        <f t="shared" si="100"/>
        <v>179.59</v>
      </c>
      <c r="AZ244" s="522">
        <v>14.87</v>
      </c>
      <c r="BA244" s="32">
        <f t="shared" si="101"/>
        <v>194.46</v>
      </c>
      <c r="BB244" s="520"/>
      <c r="BC244" s="521"/>
      <c r="BD244" s="521"/>
    </row>
    <row r="245" spans="1:56" s="523" customFormat="1" ht="16.5">
      <c r="A245" s="516" t="s">
        <v>1393</v>
      </c>
      <c r="B245" s="45" t="s">
        <v>362</v>
      </c>
      <c r="C245" s="524" t="s">
        <v>363</v>
      </c>
      <c r="D245" s="516" t="s">
        <v>1429</v>
      </c>
      <c r="E245" s="518">
        <v>7</v>
      </c>
      <c r="F245" s="524" t="s">
        <v>418</v>
      </c>
      <c r="G245" s="525">
        <v>115</v>
      </c>
      <c r="H245" s="525">
        <v>724</v>
      </c>
      <c r="I245" s="518">
        <v>25</v>
      </c>
      <c r="J245" s="518">
        <v>0</v>
      </c>
      <c r="K245" s="518">
        <v>0</v>
      </c>
      <c r="L245" s="518">
        <v>12</v>
      </c>
      <c r="M245" s="518">
        <v>2</v>
      </c>
      <c r="N245" s="518">
        <v>2</v>
      </c>
      <c r="O245" s="25">
        <f t="shared" si="95"/>
        <v>37</v>
      </c>
      <c r="P245" s="25">
        <f t="shared" si="96"/>
        <v>2</v>
      </c>
      <c r="Q245" s="25">
        <f t="shared" si="96"/>
        <v>2</v>
      </c>
      <c r="R245" s="25">
        <f t="shared" si="97"/>
        <v>41</v>
      </c>
      <c r="S245" s="518">
        <v>0.25</v>
      </c>
      <c r="T245" s="518"/>
      <c r="U245" s="518"/>
      <c r="V245" s="518"/>
      <c r="W245" s="518"/>
      <c r="X245" s="518"/>
      <c r="Y245" s="526"/>
      <c r="Z245" s="526"/>
      <c r="AA245" s="526"/>
      <c r="AB245" s="26">
        <f t="shared" si="98"/>
        <v>41</v>
      </c>
      <c r="AC245" s="69">
        <f t="shared" si="98"/>
        <v>0.25</v>
      </c>
      <c r="AD245" s="521">
        <v>35</v>
      </c>
      <c r="AE245" s="54">
        <f t="shared" si="82"/>
        <v>30.434782608695656</v>
      </c>
      <c r="AF245" s="526"/>
      <c r="AG245" s="526"/>
      <c r="AH245" s="526"/>
      <c r="AI245" s="526"/>
      <c r="AJ245" s="526"/>
      <c r="AK245" s="526"/>
      <c r="AL245" s="526"/>
      <c r="AM245" s="526"/>
      <c r="AN245" s="526"/>
      <c r="AO245" s="526"/>
      <c r="AP245" s="526"/>
      <c r="AQ245" s="526"/>
      <c r="AR245" s="48">
        <f t="shared" si="83"/>
        <v>0</v>
      </c>
      <c r="AS245" s="27">
        <f t="shared" si="83"/>
        <v>0</v>
      </c>
      <c r="AT245" s="526"/>
      <c r="AU245" s="526"/>
      <c r="AV245" s="526"/>
      <c r="AW245" s="526"/>
      <c r="AX245" s="129">
        <f t="shared" si="99"/>
        <v>0</v>
      </c>
      <c r="AY245" s="39">
        <f t="shared" si="100"/>
        <v>0</v>
      </c>
      <c r="AZ245" s="526"/>
      <c r="BA245" s="32">
        <f t="shared" si="101"/>
        <v>0</v>
      </c>
      <c r="BB245" s="526"/>
      <c r="BC245" s="526"/>
      <c r="BD245" s="526"/>
    </row>
    <row r="246" spans="1:56" s="523" customFormat="1" ht="16.5">
      <c r="A246" s="516" t="s">
        <v>1393</v>
      </c>
      <c r="B246" s="45" t="s">
        <v>362</v>
      </c>
      <c r="C246" s="517" t="s">
        <v>363</v>
      </c>
      <c r="D246" s="517" t="s">
        <v>368</v>
      </c>
      <c r="E246" s="518">
        <v>8</v>
      </c>
      <c r="F246" s="517" t="s">
        <v>369</v>
      </c>
      <c r="G246" s="525">
        <v>182</v>
      </c>
      <c r="H246" s="525">
        <v>951</v>
      </c>
      <c r="I246" s="518">
        <v>961</v>
      </c>
      <c r="J246" s="518">
        <v>30</v>
      </c>
      <c r="K246" s="518">
        <v>60</v>
      </c>
      <c r="L246" s="518">
        <v>12</v>
      </c>
      <c r="M246" s="518">
        <v>1</v>
      </c>
      <c r="N246" s="518">
        <v>5</v>
      </c>
      <c r="O246" s="25">
        <f t="shared" si="95"/>
        <v>973</v>
      </c>
      <c r="P246" s="25">
        <f t="shared" si="96"/>
        <v>31</v>
      </c>
      <c r="Q246" s="25">
        <f t="shared" si="96"/>
        <v>65</v>
      </c>
      <c r="R246" s="25">
        <f t="shared" si="97"/>
        <v>1069</v>
      </c>
      <c r="S246" s="520">
        <v>56</v>
      </c>
      <c r="T246" s="518">
        <v>22</v>
      </c>
      <c r="U246" s="520">
        <v>4</v>
      </c>
      <c r="V246" s="518">
        <v>951</v>
      </c>
      <c r="W246" s="520">
        <v>52</v>
      </c>
      <c r="X246" s="518">
        <v>0</v>
      </c>
      <c r="Y246" s="518">
        <v>0</v>
      </c>
      <c r="Z246" s="521"/>
      <c r="AA246" s="521"/>
      <c r="AB246" s="26">
        <f t="shared" si="98"/>
        <v>1069</v>
      </c>
      <c r="AC246" s="69">
        <f t="shared" si="98"/>
        <v>56</v>
      </c>
      <c r="AD246" s="521">
        <v>182</v>
      </c>
      <c r="AE246" s="54">
        <f t="shared" si="82"/>
        <v>100</v>
      </c>
      <c r="AF246" s="521">
        <v>1</v>
      </c>
      <c r="AG246" s="521"/>
      <c r="AH246" s="521"/>
      <c r="AI246" s="521"/>
      <c r="AJ246" s="521"/>
      <c r="AK246" s="521"/>
      <c r="AL246" s="521"/>
      <c r="AM246" s="521"/>
      <c r="AN246" s="521">
        <v>3</v>
      </c>
      <c r="AO246" s="522">
        <v>0</v>
      </c>
      <c r="AP246" s="521">
        <v>20</v>
      </c>
      <c r="AQ246" s="522">
        <v>40</v>
      </c>
      <c r="AR246" s="48">
        <f t="shared" si="83"/>
        <v>23</v>
      </c>
      <c r="AS246" s="27">
        <f t="shared" si="83"/>
        <v>40</v>
      </c>
      <c r="AT246" s="522">
        <v>20</v>
      </c>
      <c r="AU246" s="522">
        <v>2</v>
      </c>
      <c r="AV246" s="522">
        <v>5</v>
      </c>
      <c r="AW246" s="522">
        <v>2</v>
      </c>
      <c r="AX246" s="129">
        <f t="shared" si="99"/>
        <v>29</v>
      </c>
      <c r="AY246" s="39">
        <f t="shared" si="100"/>
        <v>69</v>
      </c>
      <c r="AZ246" s="522">
        <v>0</v>
      </c>
      <c r="BA246" s="32">
        <f t="shared" si="101"/>
        <v>69</v>
      </c>
      <c r="BB246" s="520"/>
      <c r="BC246" s="521"/>
      <c r="BD246" s="521"/>
    </row>
    <row r="247" spans="1:56" s="523" customFormat="1" ht="16.5">
      <c r="A247" s="516" t="s">
        <v>1393</v>
      </c>
      <c r="B247" s="45" t="s">
        <v>362</v>
      </c>
      <c r="C247" s="517" t="s">
        <v>363</v>
      </c>
      <c r="D247" s="517" t="s">
        <v>368</v>
      </c>
      <c r="E247" s="518">
        <v>9</v>
      </c>
      <c r="F247" s="517" t="s">
        <v>370</v>
      </c>
      <c r="G247" s="525">
        <v>210</v>
      </c>
      <c r="H247" s="525">
        <v>1091</v>
      </c>
      <c r="I247" s="518">
        <v>1054</v>
      </c>
      <c r="J247" s="518">
        <v>51</v>
      </c>
      <c r="K247" s="518">
        <v>61</v>
      </c>
      <c r="L247" s="518">
        <v>10</v>
      </c>
      <c r="M247" s="518">
        <v>2</v>
      </c>
      <c r="N247" s="518">
        <v>4</v>
      </c>
      <c r="O247" s="25">
        <f t="shared" si="95"/>
        <v>1064</v>
      </c>
      <c r="P247" s="25">
        <f t="shared" si="96"/>
        <v>53</v>
      </c>
      <c r="Q247" s="25">
        <f t="shared" si="96"/>
        <v>65</v>
      </c>
      <c r="R247" s="25">
        <f t="shared" si="97"/>
        <v>1182</v>
      </c>
      <c r="S247" s="520">
        <v>67</v>
      </c>
      <c r="T247" s="518">
        <v>33</v>
      </c>
      <c r="U247" s="520">
        <v>3</v>
      </c>
      <c r="V247" s="518">
        <v>1031</v>
      </c>
      <c r="W247" s="520">
        <v>64</v>
      </c>
      <c r="X247" s="518">
        <v>0</v>
      </c>
      <c r="Y247" s="518">
        <v>0</v>
      </c>
      <c r="Z247" s="521"/>
      <c r="AA247" s="521"/>
      <c r="AB247" s="26">
        <f t="shared" si="98"/>
        <v>1182</v>
      </c>
      <c r="AC247" s="69">
        <f t="shared" si="98"/>
        <v>67</v>
      </c>
      <c r="AD247" s="521">
        <v>210</v>
      </c>
      <c r="AE247" s="54">
        <f t="shared" si="82"/>
        <v>100</v>
      </c>
      <c r="AF247" s="521">
        <v>2</v>
      </c>
      <c r="AG247" s="521"/>
      <c r="AH247" s="521"/>
      <c r="AI247" s="521"/>
      <c r="AJ247" s="521"/>
      <c r="AK247" s="521"/>
      <c r="AL247" s="521"/>
      <c r="AM247" s="521"/>
      <c r="AN247" s="521">
        <v>1</v>
      </c>
      <c r="AO247" s="522">
        <v>0</v>
      </c>
      <c r="AP247" s="521">
        <v>23</v>
      </c>
      <c r="AQ247" s="522">
        <v>42</v>
      </c>
      <c r="AR247" s="48">
        <f t="shared" si="83"/>
        <v>24</v>
      </c>
      <c r="AS247" s="27">
        <f t="shared" si="83"/>
        <v>42</v>
      </c>
      <c r="AT247" s="522">
        <v>24</v>
      </c>
      <c r="AU247" s="522">
        <v>1</v>
      </c>
      <c r="AV247" s="522">
        <v>16</v>
      </c>
      <c r="AW247" s="522">
        <v>1</v>
      </c>
      <c r="AX247" s="129">
        <f t="shared" si="99"/>
        <v>42</v>
      </c>
      <c r="AY247" s="39">
        <f t="shared" si="100"/>
        <v>84</v>
      </c>
      <c r="AZ247" s="522"/>
      <c r="BA247" s="32">
        <f t="shared" si="101"/>
        <v>84</v>
      </c>
      <c r="BB247" s="520"/>
      <c r="BC247" s="521"/>
      <c r="BD247" s="521"/>
    </row>
    <row r="248" spans="1:56" s="523" customFormat="1" ht="16.5">
      <c r="A248" s="516" t="s">
        <v>1393</v>
      </c>
      <c r="B248" s="45" t="s">
        <v>362</v>
      </c>
      <c r="C248" s="517" t="s">
        <v>363</v>
      </c>
      <c r="D248" s="517" t="s">
        <v>368</v>
      </c>
      <c r="E248" s="518">
        <v>10</v>
      </c>
      <c r="F248" s="517" t="s">
        <v>371</v>
      </c>
      <c r="G248" s="525">
        <v>255</v>
      </c>
      <c r="H248" s="525">
        <v>1147</v>
      </c>
      <c r="I248" s="518">
        <v>1078</v>
      </c>
      <c r="J248" s="518">
        <v>43</v>
      </c>
      <c r="K248" s="518">
        <v>56</v>
      </c>
      <c r="L248" s="518">
        <v>12</v>
      </c>
      <c r="M248" s="518">
        <v>1</v>
      </c>
      <c r="N248" s="518">
        <v>5</v>
      </c>
      <c r="O248" s="25">
        <f t="shared" si="95"/>
        <v>1090</v>
      </c>
      <c r="P248" s="25">
        <f t="shared" si="96"/>
        <v>44</v>
      </c>
      <c r="Q248" s="25">
        <f t="shared" si="96"/>
        <v>61</v>
      </c>
      <c r="R248" s="25">
        <f t="shared" si="97"/>
        <v>1195</v>
      </c>
      <c r="S248" s="520">
        <v>76</v>
      </c>
      <c r="T248" s="518">
        <v>17</v>
      </c>
      <c r="U248" s="520">
        <v>1</v>
      </c>
      <c r="V248" s="518">
        <v>1073</v>
      </c>
      <c r="W248" s="520">
        <v>75</v>
      </c>
      <c r="X248" s="518">
        <v>0</v>
      </c>
      <c r="Y248" s="518">
        <v>0</v>
      </c>
      <c r="Z248" s="521"/>
      <c r="AA248" s="521"/>
      <c r="AB248" s="26">
        <f t="shared" si="98"/>
        <v>1195</v>
      </c>
      <c r="AC248" s="69">
        <f t="shared" si="98"/>
        <v>76</v>
      </c>
      <c r="AD248" s="521">
        <v>255</v>
      </c>
      <c r="AE248" s="54">
        <f t="shared" si="82"/>
        <v>100</v>
      </c>
      <c r="AF248" s="521">
        <v>3</v>
      </c>
      <c r="AG248" s="521"/>
      <c r="AH248" s="521"/>
      <c r="AI248" s="521"/>
      <c r="AJ248" s="521"/>
      <c r="AK248" s="521"/>
      <c r="AL248" s="521"/>
      <c r="AM248" s="521"/>
      <c r="AN248" s="521">
        <v>1</v>
      </c>
      <c r="AO248" s="522">
        <v>0</v>
      </c>
      <c r="AP248" s="521">
        <v>15</v>
      </c>
      <c r="AQ248" s="522">
        <v>31</v>
      </c>
      <c r="AR248" s="48">
        <f t="shared" si="83"/>
        <v>16</v>
      </c>
      <c r="AS248" s="27">
        <f t="shared" si="83"/>
        <v>31</v>
      </c>
      <c r="AT248" s="522">
        <v>34</v>
      </c>
      <c r="AU248" s="522">
        <v>1</v>
      </c>
      <c r="AV248" s="522">
        <v>3</v>
      </c>
      <c r="AW248" s="522">
        <v>1</v>
      </c>
      <c r="AX248" s="129">
        <f t="shared" si="99"/>
        <v>39</v>
      </c>
      <c r="AY248" s="39">
        <f t="shared" si="100"/>
        <v>70</v>
      </c>
      <c r="AZ248" s="522"/>
      <c r="BA248" s="32">
        <f t="shared" si="101"/>
        <v>70</v>
      </c>
      <c r="BB248" s="520"/>
      <c r="BC248" s="521"/>
      <c r="BD248" s="521"/>
    </row>
    <row r="249" spans="1:56" s="523" customFormat="1" ht="16.5">
      <c r="A249" s="516" t="s">
        <v>1393</v>
      </c>
      <c r="B249" s="45" t="s">
        <v>362</v>
      </c>
      <c r="C249" s="517" t="s">
        <v>363</v>
      </c>
      <c r="D249" s="517" t="s">
        <v>1430</v>
      </c>
      <c r="E249" s="518">
        <v>11</v>
      </c>
      <c r="F249" s="517" t="s">
        <v>372</v>
      </c>
      <c r="G249" s="525">
        <v>180</v>
      </c>
      <c r="H249" s="525">
        <v>787</v>
      </c>
      <c r="I249" s="518">
        <v>930</v>
      </c>
      <c r="J249" s="518">
        <v>53</v>
      </c>
      <c r="K249" s="518">
        <v>45</v>
      </c>
      <c r="L249" s="518">
        <v>14</v>
      </c>
      <c r="M249" s="518">
        <v>0</v>
      </c>
      <c r="N249" s="518">
        <v>3</v>
      </c>
      <c r="O249" s="25">
        <f t="shared" si="95"/>
        <v>944</v>
      </c>
      <c r="P249" s="25">
        <f t="shared" si="96"/>
        <v>53</v>
      </c>
      <c r="Q249" s="25">
        <f t="shared" si="96"/>
        <v>48</v>
      </c>
      <c r="R249" s="25">
        <f t="shared" si="97"/>
        <v>1045</v>
      </c>
      <c r="S249" s="520">
        <v>60</v>
      </c>
      <c r="T249" s="518">
        <v>12</v>
      </c>
      <c r="U249" s="520">
        <v>2</v>
      </c>
      <c r="V249" s="518">
        <v>932</v>
      </c>
      <c r="W249" s="520">
        <v>58</v>
      </c>
      <c r="X249" s="518">
        <v>0</v>
      </c>
      <c r="Y249" s="518">
        <v>0</v>
      </c>
      <c r="Z249" s="521"/>
      <c r="AA249" s="521"/>
      <c r="AB249" s="26">
        <f t="shared" si="98"/>
        <v>1045</v>
      </c>
      <c r="AC249" s="69">
        <f t="shared" si="98"/>
        <v>60</v>
      </c>
      <c r="AD249" s="521">
        <v>180</v>
      </c>
      <c r="AE249" s="54">
        <f t="shared" si="82"/>
        <v>100</v>
      </c>
      <c r="AF249" s="521">
        <v>4</v>
      </c>
      <c r="AG249" s="521"/>
      <c r="AH249" s="521"/>
      <c r="AI249" s="521"/>
      <c r="AJ249" s="521"/>
      <c r="AK249" s="521"/>
      <c r="AL249" s="521"/>
      <c r="AM249" s="521"/>
      <c r="AN249" s="521">
        <v>1</v>
      </c>
      <c r="AO249" s="522">
        <v>0</v>
      </c>
      <c r="AP249" s="521">
        <v>9</v>
      </c>
      <c r="AQ249" s="522">
        <v>21</v>
      </c>
      <c r="AR249" s="48">
        <f t="shared" si="83"/>
        <v>10</v>
      </c>
      <c r="AS249" s="27">
        <f t="shared" si="83"/>
        <v>21</v>
      </c>
      <c r="AT249" s="522">
        <v>20</v>
      </c>
      <c r="AU249" s="522">
        <v>2</v>
      </c>
      <c r="AV249" s="522">
        <v>6</v>
      </c>
      <c r="AW249" s="522">
        <v>0</v>
      </c>
      <c r="AX249" s="129">
        <f t="shared" si="99"/>
        <v>28</v>
      </c>
      <c r="AY249" s="39">
        <f t="shared" si="100"/>
        <v>49</v>
      </c>
      <c r="AZ249" s="522"/>
      <c r="BA249" s="32">
        <f t="shared" si="101"/>
        <v>49</v>
      </c>
      <c r="BB249" s="520"/>
      <c r="BC249" s="521"/>
      <c r="BD249" s="521"/>
    </row>
    <row r="250" spans="1:56" s="523" customFormat="1" ht="16.5">
      <c r="A250" s="516" t="s">
        <v>1393</v>
      </c>
      <c r="B250" s="45" t="s">
        <v>362</v>
      </c>
      <c r="C250" s="517" t="s">
        <v>363</v>
      </c>
      <c r="D250" s="517" t="s">
        <v>1430</v>
      </c>
      <c r="E250" s="518">
        <v>12</v>
      </c>
      <c r="F250" s="524" t="s">
        <v>374</v>
      </c>
      <c r="G250" s="525">
        <v>163</v>
      </c>
      <c r="H250" s="525">
        <v>780</v>
      </c>
      <c r="I250" s="518">
        <v>814</v>
      </c>
      <c r="J250" s="518">
        <v>54</v>
      </c>
      <c r="K250" s="518">
        <v>32</v>
      </c>
      <c r="L250" s="518">
        <v>13</v>
      </c>
      <c r="M250" s="518">
        <v>0</v>
      </c>
      <c r="N250" s="518">
        <v>7</v>
      </c>
      <c r="O250" s="25">
        <f t="shared" si="95"/>
        <v>827</v>
      </c>
      <c r="P250" s="25">
        <f t="shared" si="96"/>
        <v>54</v>
      </c>
      <c r="Q250" s="25">
        <f t="shared" si="96"/>
        <v>39</v>
      </c>
      <c r="R250" s="25">
        <f t="shared" si="97"/>
        <v>920</v>
      </c>
      <c r="S250" s="520">
        <v>45</v>
      </c>
      <c r="T250" s="518">
        <v>25</v>
      </c>
      <c r="U250" s="520">
        <v>1</v>
      </c>
      <c r="V250" s="518">
        <v>802</v>
      </c>
      <c r="W250" s="520">
        <v>44</v>
      </c>
      <c r="X250" s="518">
        <v>0</v>
      </c>
      <c r="Y250" s="521">
        <v>0</v>
      </c>
      <c r="Z250" s="526"/>
      <c r="AA250" s="526"/>
      <c r="AB250" s="26">
        <f t="shared" si="98"/>
        <v>920</v>
      </c>
      <c r="AC250" s="69">
        <f t="shared" si="98"/>
        <v>45</v>
      </c>
      <c r="AD250" s="521">
        <v>163</v>
      </c>
      <c r="AE250" s="54">
        <f t="shared" si="82"/>
        <v>100</v>
      </c>
      <c r="AF250" s="521">
        <v>5</v>
      </c>
      <c r="AG250" s="526"/>
      <c r="AH250" s="526"/>
      <c r="AI250" s="526"/>
      <c r="AJ250" s="526"/>
      <c r="AK250" s="526"/>
      <c r="AL250" s="526"/>
      <c r="AM250" s="526"/>
      <c r="AN250" s="526"/>
      <c r="AO250" s="526"/>
      <c r="AP250" s="521">
        <v>17</v>
      </c>
      <c r="AQ250" s="522">
        <v>40</v>
      </c>
      <c r="AR250" s="48">
        <f t="shared" si="83"/>
        <v>17</v>
      </c>
      <c r="AS250" s="27">
        <f t="shared" si="83"/>
        <v>40</v>
      </c>
      <c r="AT250" s="522">
        <v>35</v>
      </c>
      <c r="AU250" s="522">
        <v>1</v>
      </c>
      <c r="AV250" s="522">
        <v>6</v>
      </c>
      <c r="AW250" s="522">
        <v>2</v>
      </c>
      <c r="AX250" s="129">
        <f t="shared" si="99"/>
        <v>44</v>
      </c>
      <c r="AY250" s="39">
        <f t="shared" si="100"/>
        <v>84</v>
      </c>
      <c r="AZ250" s="526"/>
      <c r="BA250" s="32">
        <f t="shared" si="101"/>
        <v>84</v>
      </c>
      <c r="BB250" s="526"/>
      <c r="BC250" s="526"/>
      <c r="BD250" s="526"/>
    </row>
    <row r="251" spans="1:56" s="523" customFormat="1" ht="16.5">
      <c r="A251" s="516" t="s">
        <v>1393</v>
      </c>
      <c r="B251" s="45" t="s">
        <v>362</v>
      </c>
      <c r="C251" s="517" t="s">
        <v>363</v>
      </c>
      <c r="D251" s="517" t="s">
        <v>1430</v>
      </c>
      <c r="E251" s="518">
        <v>13</v>
      </c>
      <c r="F251" s="524" t="s">
        <v>373</v>
      </c>
      <c r="G251" s="525">
        <v>181</v>
      </c>
      <c r="H251" s="525">
        <v>894</v>
      </c>
      <c r="I251" s="518">
        <v>994</v>
      </c>
      <c r="J251" s="518">
        <v>63</v>
      </c>
      <c r="K251" s="518">
        <v>51</v>
      </c>
      <c r="L251" s="518">
        <v>13</v>
      </c>
      <c r="M251" s="518">
        <v>0</v>
      </c>
      <c r="N251" s="518">
        <v>3</v>
      </c>
      <c r="O251" s="25">
        <f t="shared" si="95"/>
        <v>1007</v>
      </c>
      <c r="P251" s="25">
        <f t="shared" si="96"/>
        <v>63</v>
      </c>
      <c r="Q251" s="25">
        <f t="shared" si="96"/>
        <v>54</v>
      </c>
      <c r="R251" s="25">
        <f t="shared" si="97"/>
        <v>1124</v>
      </c>
      <c r="S251" s="520">
        <v>79</v>
      </c>
      <c r="T251" s="518">
        <v>13</v>
      </c>
      <c r="U251" s="520">
        <v>0.9</v>
      </c>
      <c r="V251" s="518">
        <v>994</v>
      </c>
      <c r="W251" s="520">
        <v>78.099999999999994</v>
      </c>
      <c r="X251" s="518">
        <v>0</v>
      </c>
      <c r="Y251" s="521">
        <v>0</v>
      </c>
      <c r="Z251" s="526"/>
      <c r="AA251" s="526"/>
      <c r="AB251" s="26">
        <f t="shared" si="98"/>
        <v>1124</v>
      </c>
      <c r="AC251" s="69">
        <f t="shared" si="98"/>
        <v>79</v>
      </c>
      <c r="AD251" s="521">
        <v>181</v>
      </c>
      <c r="AE251" s="54">
        <f t="shared" si="82"/>
        <v>100</v>
      </c>
      <c r="AF251" s="521">
        <v>6</v>
      </c>
      <c r="AG251" s="526"/>
      <c r="AH251" s="526"/>
      <c r="AI251" s="526"/>
      <c r="AJ251" s="526"/>
      <c r="AK251" s="526"/>
      <c r="AL251" s="526"/>
      <c r="AM251" s="526"/>
      <c r="AN251" s="521">
        <v>2</v>
      </c>
      <c r="AO251" s="522">
        <v>0</v>
      </c>
      <c r="AP251" s="521">
        <v>25</v>
      </c>
      <c r="AQ251" s="522">
        <v>37</v>
      </c>
      <c r="AR251" s="48">
        <f t="shared" si="83"/>
        <v>27</v>
      </c>
      <c r="AS251" s="27">
        <f t="shared" si="83"/>
        <v>37</v>
      </c>
      <c r="AT251" s="522">
        <v>46</v>
      </c>
      <c r="AU251" s="522">
        <v>2</v>
      </c>
      <c r="AV251" s="522">
        <v>9</v>
      </c>
      <c r="AW251" s="522">
        <v>9</v>
      </c>
      <c r="AX251" s="129">
        <f t="shared" si="99"/>
        <v>66</v>
      </c>
      <c r="AY251" s="39">
        <f t="shared" si="100"/>
        <v>103</v>
      </c>
      <c r="AZ251" s="526"/>
      <c r="BA251" s="32">
        <f t="shared" si="101"/>
        <v>103</v>
      </c>
      <c r="BB251" s="526"/>
      <c r="BC251" s="526"/>
      <c r="BD251" s="526"/>
    </row>
    <row r="252" spans="1:56" s="523" customFormat="1" ht="16.5">
      <c r="A252" s="516" t="s">
        <v>1393</v>
      </c>
      <c r="B252" s="45" t="s">
        <v>362</v>
      </c>
      <c r="C252" s="527" t="s">
        <v>363</v>
      </c>
      <c r="D252" s="528" t="s">
        <v>1431</v>
      </c>
      <c r="E252" s="518">
        <v>14</v>
      </c>
      <c r="F252" s="516" t="s">
        <v>404</v>
      </c>
      <c r="G252" s="519">
        <v>209</v>
      </c>
      <c r="H252" s="519">
        <v>869</v>
      </c>
      <c r="I252" s="518">
        <v>57</v>
      </c>
      <c r="J252" s="518">
        <v>0</v>
      </c>
      <c r="K252" s="518">
        <v>4</v>
      </c>
      <c r="L252" s="518">
        <v>5</v>
      </c>
      <c r="M252" s="518">
        <v>0</v>
      </c>
      <c r="N252" s="518">
        <v>8</v>
      </c>
      <c r="O252" s="25">
        <f t="shared" si="95"/>
        <v>62</v>
      </c>
      <c r="P252" s="25">
        <f t="shared" si="96"/>
        <v>0</v>
      </c>
      <c r="Q252" s="25">
        <f t="shared" si="96"/>
        <v>12</v>
      </c>
      <c r="R252" s="25">
        <f t="shared" si="97"/>
        <v>74</v>
      </c>
      <c r="S252" s="518">
        <v>0.54</v>
      </c>
      <c r="T252" s="518"/>
      <c r="U252" s="518"/>
      <c r="V252" s="518"/>
      <c r="W252" s="518"/>
      <c r="X252" s="518"/>
      <c r="Y252" s="518"/>
      <c r="Z252" s="529">
        <v>162</v>
      </c>
      <c r="AA252" s="529"/>
      <c r="AB252" s="26">
        <f t="shared" si="98"/>
        <v>236</v>
      </c>
      <c r="AC252" s="69">
        <f t="shared" si="98"/>
        <v>0.54</v>
      </c>
      <c r="AD252" s="518">
        <v>150</v>
      </c>
      <c r="AE252" s="54">
        <f t="shared" si="82"/>
        <v>71.770334928229659</v>
      </c>
      <c r="AF252" s="530"/>
      <c r="AG252" s="518"/>
      <c r="AH252" s="529"/>
      <c r="AI252" s="529"/>
      <c r="AJ252" s="529"/>
      <c r="AK252" s="529"/>
      <c r="AL252" s="529"/>
      <c r="AM252" s="529"/>
      <c r="AN252" s="529"/>
      <c r="AO252" s="529"/>
      <c r="AP252" s="529"/>
      <c r="AQ252" s="529"/>
      <c r="AR252" s="48">
        <f t="shared" si="83"/>
        <v>0</v>
      </c>
      <c r="AS252" s="27">
        <f t="shared" si="83"/>
        <v>0</v>
      </c>
      <c r="AT252" s="520"/>
      <c r="AU252" s="520"/>
      <c r="AV252" s="520"/>
      <c r="AW252" s="520"/>
      <c r="AX252" s="129">
        <f t="shared" si="99"/>
        <v>0</v>
      </c>
      <c r="AY252" s="39">
        <f t="shared" si="100"/>
        <v>0</v>
      </c>
      <c r="AZ252" s="520"/>
      <c r="BA252" s="32">
        <f t="shared" si="101"/>
        <v>0</v>
      </c>
      <c r="BB252" s="520"/>
      <c r="BC252" s="521"/>
      <c r="BD252" s="521"/>
    </row>
    <row r="253" spans="1:56" s="523" customFormat="1" ht="16.5">
      <c r="A253" s="516" t="s">
        <v>1393</v>
      </c>
      <c r="B253" s="45" t="s">
        <v>362</v>
      </c>
      <c r="C253" s="527" t="s">
        <v>363</v>
      </c>
      <c r="D253" s="528" t="s">
        <v>1431</v>
      </c>
      <c r="E253" s="518">
        <v>15</v>
      </c>
      <c r="F253" s="516" t="s">
        <v>405</v>
      </c>
      <c r="G253" s="519">
        <v>202</v>
      </c>
      <c r="H253" s="519">
        <v>976</v>
      </c>
      <c r="I253" s="518">
        <v>27</v>
      </c>
      <c r="J253" s="518">
        <v>0</v>
      </c>
      <c r="K253" s="518">
        <v>0</v>
      </c>
      <c r="L253" s="518">
        <v>5</v>
      </c>
      <c r="M253" s="518">
        <v>0</v>
      </c>
      <c r="N253" s="518">
        <v>0</v>
      </c>
      <c r="O253" s="25">
        <f t="shared" si="95"/>
        <v>32</v>
      </c>
      <c r="P253" s="25">
        <f t="shared" si="96"/>
        <v>0</v>
      </c>
      <c r="Q253" s="25">
        <f t="shared" si="96"/>
        <v>0</v>
      </c>
      <c r="R253" s="25">
        <f t="shared" si="97"/>
        <v>32</v>
      </c>
      <c r="S253" s="518">
        <v>0.09</v>
      </c>
      <c r="T253" s="518"/>
      <c r="U253" s="518"/>
      <c r="V253" s="518"/>
      <c r="W253" s="518"/>
      <c r="X253" s="518"/>
      <c r="Y253" s="518"/>
      <c r="Z253" s="529">
        <v>92</v>
      </c>
      <c r="AA253" s="529"/>
      <c r="AB253" s="26">
        <f t="shared" si="98"/>
        <v>124</v>
      </c>
      <c r="AC253" s="69">
        <f t="shared" si="98"/>
        <v>0.09</v>
      </c>
      <c r="AD253" s="518">
        <v>100</v>
      </c>
      <c r="AE253" s="54">
        <f t="shared" si="82"/>
        <v>49.504950495049506</v>
      </c>
      <c r="AF253" s="530"/>
      <c r="AG253" s="518"/>
      <c r="AH253" s="529"/>
      <c r="AI253" s="529"/>
      <c r="AJ253" s="529"/>
      <c r="AK253" s="529"/>
      <c r="AL253" s="529"/>
      <c r="AM253" s="529"/>
      <c r="AN253" s="529"/>
      <c r="AO253" s="529"/>
      <c r="AP253" s="529"/>
      <c r="AQ253" s="529"/>
      <c r="AR253" s="48">
        <f t="shared" si="83"/>
        <v>0</v>
      </c>
      <c r="AS253" s="27">
        <f t="shared" si="83"/>
        <v>0</v>
      </c>
      <c r="AT253" s="520"/>
      <c r="AU253" s="520"/>
      <c r="AV253" s="520"/>
      <c r="AW253" s="520"/>
      <c r="AX253" s="129">
        <f t="shared" si="99"/>
        <v>0</v>
      </c>
      <c r="AY253" s="39">
        <f t="shared" si="100"/>
        <v>0</v>
      </c>
      <c r="AZ253" s="520"/>
      <c r="BA253" s="32">
        <f t="shared" si="101"/>
        <v>0</v>
      </c>
      <c r="BB253" s="520"/>
      <c r="BC253" s="521"/>
      <c r="BD253" s="521"/>
    </row>
    <row r="254" spans="1:56" s="523" customFormat="1" ht="16.5">
      <c r="A254" s="516" t="s">
        <v>1393</v>
      </c>
      <c r="B254" s="45" t="s">
        <v>362</v>
      </c>
      <c r="C254" s="527" t="s">
        <v>363</v>
      </c>
      <c r="D254" s="528" t="s">
        <v>1431</v>
      </c>
      <c r="E254" s="518">
        <v>16</v>
      </c>
      <c r="F254" s="516" t="s">
        <v>406</v>
      </c>
      <c r="G254" s="519">
        <v>266</v>
      </c>
      <c r="H254" s="519">
        <v>1372</v>
      </c>
      <c r="I254" s="518">
        <v>58</v>
      </c>
      <c r="J254" s="518">
        <v>0</v>
      </c>
      <c r="K254" s="518">
        <v>0</v>
      </c>
      <c r="L254" s="518">
        <v>10</v>
      </c>
      <c r="M254" s="518">
        <v>0</v>
      </c>
      <c r="N254" s="518">
        <v>0</v>
      </c>
      <c r="O254" s="25">
        <f t="shared" si="95"/>
        <v>68</v>
      </c>
      <c r="P254" s="25">
        <f t="shared" si="96"/>
        <v>0</v>
      </c>
      <c r="Q254" s="25">
        <f t="shared" si="96"/>
        <v>0</v>
      </c>
      <c r="R254" s="25">
        <f t="shared" si="97"/>
        <v>68</v>
      </c>
      <c r="S254" s="518">
        <v>0.23</v>
      </c>
      <c r="T254" s="518"/>
      <c r="U254" s="518"/>
      <c r="V254" s="518"/>
      <c r="W254" s="518"/>
      <c r="X254" s="518"/>
      <c r="Y254" s="518"/>
      <c r="Z254" s="529">
        <v>375</v>
      </c>
      <c r="AA254" s="529"/>
      <c r="AB254" s="26">
        <f t="shared" si="98"/>
        <v>443</v>
      </c>
      <c r="AC254" s="69">
        <f t="shared" si="98"/>
        <v>0.23</v>
      </c>
      <c r="AD254" s="518">
        <v>200</v>
      </c>
      <c r="AE254" s="54">
        <f t="shared" si="82"/>
        <v>75.187969924812023</v>
      </c>
      <c r="AF254" s="530"/>
      <c r="AG254" s="518"/>
      <c r="AH254" s="529"/>
      <c r="AI254" s="529"/>
      <c r="AJ254" s="529"/>
      <c r="AK254" s="529"/>
      <c r="AL254" s="529"/>
      <c r="AM254" s="529"/>
      <c r="AN254" s="529"/>
      <c r="AO254" s="529"/>
      <c r="AP254" s="529"/>
      <c r="AQ254" s="529"/>
      <c r="AR254" s="48">
        <f t="shared" si="83"/>
        <v>0</v>
      </c>
      <c r="AS254" s="27">
        <f t="shared" si="83"/>
        <v>0</v>
      </c>
      <c r="AT254" s="520"/>
      <c r="AU254" s="520"/>
      <c r="AV254" s="520"/>
      <c r="AW254" s="520"/>
      <c r="AX254" s="129">
        <f t="shared" si="99"/>
        <v>0</v>
      </c>
      <c r="AY254" s="39">
        <f t="shared" si="100"/>
        <v>0</v>
      </c>
      <c r="AZ254" s="520"/>
      <c r="BA254" s="32">
        <f t="shared" si="101"/>
        <v>0</v>
      </c>
      <c r="BB254" s="520"/>
      <c r="BC254" s="521"/>
      <c r="BD254" s="521"/>
    </row>
    <row r="255" spans="1:56" s="523" customFormat="1" ht="16.5">
      <c r="A255" s="516" t="s">
        <v>1393</v>
      </c>
      <c r="B255" s="45" t="s">
        <v>362</v>
      </c>
      <c r="C255" s="527" t="s">
        <v>363</v>
      </c>
      <c r="D255" s="528" t="s">
        <v>1431</v>
      </c>
      <c r="E255" s="518">
        <v>17</v>
      </c>
      <c r="F255" s="516" t="s">
        <v>407</v>
      </c>
      <c r="G255" s="519">
        <v>235</v>
      </c>
      <c r="H255" s="519">
        <v>1361</v>
      </c>
      <c r="I255" s="518">
        <v>67</v>
      </c>
      <c r="J255" s="518">
        <v>0</v>
      </c>
      <c r="K255" s="518">
        <v>0</v>
      </c>
      <c r="L255" s="518">
        <v>2</v>
      </c>
      <c r="M255" s="518">
        <v>0</v>
      </c>
      <c r="N255" s="518">
        <v>0</v>
      </c>
      <c r="O255" s="25">
        <f t="shared" si="95"/>
        <v>69</v>
      </c>
      <c r="P255" s="25">
        <f t="shared" si="96"/>
        <v>0</v>
      </c>
      <c r="Q255" s="25">
        <f t="shared" si="96"/>
        <v>0</v>
      </c>
      <c r="R255" s="25">
        <f t="shared" si="97"/>
        <v>69</v>
      </c>
      <c r="S255" s="518">
        <v>0.31</v>
      </c>
      <c r="T255" s="518"/>
      <c r="U255" s="518"/>
      <c r="V255" s="518"/>
      <c r="W255" s="518"/>
      <c r="X255" s="518"/>
      <c r="Y255" s="518"/>
      <c r="Z255" s="529">
        <v>55</v>
      </c>
      <c r="AA255" s="529"/>
      <c r="AB255" s="26">
        <f t="shared" si="98"/>
        <v>124</v>
      </c>
      <c r="AC255" s="69">
        <f t="shared" si="98"/>
        <v>0.31</v>
      </c>
      <c r="AD255" s="518">
        <v>50</v>
      </c>
      <c r="AE255" s="54">
        <f t="shared" si="82"/>
        <v>21.276595744680851</v>
      </c>
      <c r="AF255" s="530"/>
      <c r="AG255" s="518"/>
      <c r="AH255" s="529"/>
      <c r="AI255" s="529"/>
      <c r="AJ255" s="529"/>
      <c r="AK255" s="529"/>
      <c r="AL255" s="529"/>
      <c r="AM255" s="529"/>
      <c r="AN255" s="529"/>
      <c r="AO255" s="529"/>
      <c r="AP255" s="529"/>
      <c r="AQ255" s="529"/>
      <c r="AR255" s="48">
        <f t="shared" si="83"/>
        <v>0</v>
      </c>
      <c r="AS255" s="27">
        <f t="shared" si="83"/>
        <v>0</v>
      </c>
      <c r="AT255" s="520"/>
      <c r="AU255" s="520"/>
      <c r="AV255" s="520"/>
      <c r="AW255" s="520"/>
      <c r="AX255" s="129">
        <f t="shared" si="99"/>
        <v>0</v>
      </c>
      <c r="AY255" s="39">
        <f t="shared" si="100"/>
        <v>0</v>
      </c>
      <c r="AZ255" s="520"/>
      <c r="BA255" s="32">
        <f t="shared" si="101"/>
        <v>0</v>
      </c>
      <c r="BB255" s="520"/>
      <c r="BC255" s="521"/>
      <c r="BD255" s="521"/>
    </row>
    <row r="256" spans="1:56" s="523" customFormat="1" ht="16.5">
      <c r="A256" s="516" t="s">
        <v>1393</v>
      </c>
      <c r="B256" s="45" t="s">
        <v>362</v>
      </c>
      <c r="C256" s="527" t="s">
        <v>363</v>
      </c>
      <c r="D256" s="528" t="s">
        <v>1431</v>
      </c>
      <c r="E256" s="518">
        <v>18</v>
      </c>
      <c r="F256" s="531" t="s">
        <v>408</v>
      </c>
      <c r="G256" s="525">
        <v>200</v>
      </c>
      <c r="H256" s="525">
        <v>1271</v>
      </c>
      <c r="I256" s="518">
        <v>121</v>
      </c>
      <c r="J256" s="518">
        <v>0</v>
      </c>
      <c r="K256" s="518">
        <v>5</v>
      </c>
      <c r="L256" s="518">
        <v>0</v>
      </c>
      <c r="M256" s="518">
        <v>0</v>
      </c>
      <c r="N256" s="518">
        <v>3</v>
      </c>
      <c r="O256" s="25">
        <f t="shared" si="95"/>
        <v>121</v>
      </c>
      <c r="P256" s="25">
        <f t="shared" si="96"/>
        <v>0</v>
      </c>
      <c r="Q256" s="25">
        <f t="shared" si="96"/>
        <v>8</v>
      </c>
      <c r="R256" s="25">
        <f t="shared" si="97"/>
        <v>129</v>
      </c>
      <c r="S256" s="518">
        <v>0.91</v>
      </c>
      <c r="T256" s="518"/>
      <c r="U256" s="518"/>
      <c r="V256" s="518"/>
      <c r="W256" s="518"/>
      <c r="X256" s="518"/>
      <c r="Y256" s="518"/>
      <c r="Z256" s="529">
        <v>86</v>
      </c>
      <c r="AA256" s="529"/>
      <c r="AB256" s="26">
        <f t="shared" si="98"/>
        <v>215</v>
      </c>
      <c r="AC256" s="69">
        <f t="shared" si="98"/>
        <v>0.91</v>
      </c>
      <c r="AD256" s="518">
        <v>100</v>
      </c>
      <c r="AE256" s="54">
        <f t="shared" si="82"/>
        <v>50</v>
      </c>
      <c r="AF256" s="530"/>
      <c r="AG256" s="518"/>
      <c r="AH256" s="529"/>
      <c r="AI256" s="529"/>
      <c r="AJ256" s="529"/>
      <c r="AK256" s="529"/>
      <c r="AL256" s="529"/>
      <c r="AM256" s="529"/>
      <c r="AN256" s="529"/>
      <c r="AO256" s="529"/>
      <c r="AP256" s="529"/>
      <c r="AQ256" s="529"/>
      <c r="AR256" s="48">
        <f t="shared" si="83"/>
        <v>0</v>
      </c>
      <c r="AS256" s="27">
        <f t="shared" si="83"/>
        <v>0</v>
      </c>
      <c r="AT256" s="520"/>
      <c r="AU256" s="520"/>
      <c r="AV256" s="520"/>
      <c r="AW256" s="520"/>
      <c r="AX256" s="129">
        <f t="shared" si="99"/>
        <v>0</v>
      </c>
      <c r="AY256" s="39">
        <f t="shared" si="100"/>
        <v>0</v>
      </c>
      <c r="AZ256" s="520"/>
      <c r="BA256" s="32">
        <f t="shared" si="101"/>
        <v>0</v>
      </c>
      <c r="BB256" s="520"/>
      <c r="BC256" s="521"/>
      <c r="BD256" s="521"/>
    </row>
    <row r="257" spans="1:56" s="523" customFormat="1" ht="16.5">
      <c r="A257" s="516" t="s">
        <v>1393</v>
      </c>
      <c r="B257" s="45" t="s">
        <v>362</v>
      </c>
      <c r="C257" s="517" t="s">
        <v>363</v>
      </c>
      <c r="D257" s="528" t="s">
        <v>1432</v>
      </c>
      <c r="E257" s="518">
        <v>19</v>
      </c>
      <c r="F257" s="516" t="s">
        <v>389</v>
      </c>
      <c r="G257" s="519">
        <v>230</v>
      </c>
      <c r="H257" s="519">
        <v>1125</v>
      </c>
      <c r="I257" s="518">
        <v>0</v>
      </c>
      <c r="J257" s="518">
        <v>0</v>
      </c>
      <c r="K257" s="518">
        <v>0</v>
      </c>
      <c r="L257" s="518">
        <v>0</v>
      </c>
      <c r="M257" s="518">
        <v>0</v>
      </c>
      <c r="N257" s="518">
        <v>0</v>
      </c>
      <c r="O257" s="25">
        <f t="shared" si="95"/>
        <v>0</v>
      </c>
      <c r="P257" s="25">
        <f t="shared" si="96"/>
        <v>0</v>
      </c>
      <c r="Q257" s="25">
        <f t="shared" si="96"/>
        <v>0</v>
      </c>
      <c r="R257" s="25">
        <f t="shared" si="97"/>
        <v>0</v>
      </c>
      <c r="S257" s="518">
        <v>0</v>
      </c>
      <c r="T257" s="518"/>
      <c r="U257" s="518"/>
      <c r="V257" s="518"/>
      <c r="W257" s="518"/>
      <c r="X257" s="518"/>
      <c r="Y257" s="518"/>
      <c r="Z257" s="521"/>
      <c r="AA257" s="521"/>
      <c r="AB257" s="26">
        <f t="shared" si="98"/>
        <v>0</v>
      </c>
      <c r="AC257" s="69">
        <f t="shared" si="98"/>
        <v>0</v>
      </c>
      <c r="AD257" s="521"/>
      <c r="AE257" s="54">
        <f t="shared" si="82"/>
        <v>0</v>
      </c>
      <c r="AF257" s="521"/>
      <c r="AG257" s="521"/>
      <c r="AH257" s="521"/>
      <c r="AI257" s="518"/>
      <c r="AJ257" s="521"/>
      <c r="AK257" s="521"/>
      <c r="AL257" s="521"/>
      <c r="AM257" s="521"/>
      <c r="AN257" s="521"/>
      <c r="AO257" s="521"/>
      <c r="AP257" s="521"/>
      <c r="AQ257" s="521"/>
      <c r="AR257" s="48">
        <f t="shared" si="83"/>
        <v>0</v>
      </c>
      <c r="AS257" s="27">
        <f t="shared" si="83"/>
        <v>0</v>
      </c>
      <c r="AT257" s="522"/>
      <c r="AU257" s="522"/>
      <c r="AV257" s="522"/>
      <c r="AW257" s="522"/>
      <c r="AX257" s="129">
        <f t="shared" si="99"/>
        <v>0</v>
      </c>
      <c r="AY257" s="39">
        <f t="shared" si="100"/>
        <v>0</v>
      </c>
      <c r="AZ257" s="522"/>
      <c r="BA257" s="32">
        <f t="shared" si="101"/>
        <v>0</v>
      </c>
      <c r="BB257" s="520"/>
      <c r="BC257" s="521"/>
      <c r="BD257" s="521"/>
    </row>
    <row r="258" spans="1:56" s="523" customFormat="1" ht="16.5">
      <c r="A258" s="516" t="s">
        <v>1393</v>
      </c>
      <c r="B258" s="45" t="s">
        <v>362</v>
      </c>
      <c r="C258" s="517" t="s">
        <v>363</v>
      </c>
      <c r="D258" s="528" t="s">
        <v>1432</v>
      </c>
      <c r="E258" s="518">
        <v>20</v>
      </c>
      <c r="F258" s="516" t="s">
        <v>388</v>
      </c>
      <c r="G258" s="519">
        <v>111</v>
      </c>
      <c r="H258" s="519">
        <v>733</v>
      </c>
      <c r="I258" s="518">
        <v>22</v>
      </c>
      <c r="J258" s="518">
        <v>0</v>
      </c>
      <c r="K258" s="518">
        <v>0</v>
      </c>
      <c r="L258" s="518">
        <v>0</v>
      </c>
      <c r="M258" s="518">
        <v>0</v>
      </c>
      <c r="N258" s="518">
        <v>0</v>
      </c>
      <c r="O258" s="25">
        <f t="shared" si="95"/>
        <v>22</v>
      </c>
      <c r="P258" s="25">
        <f t="shared" si="96"/>
        <v>0</v>
      </c>
      <c r="Q258" s="25">
        <f t="shared" si="96"/>
        <v>0</v>
      </c>
      <c r="R258" s="25">
        <f t="shared" si="97"/>
        <v>22</v>
      </c>
      <c r="S258" s="518">
        <v>0</v>
      </c>
      <c r="T258" s="518"/>
      <c r="U258" s="518"/>
      <c r="V258" s="518"/>
      <c r="W258" s="518"/>
      <c r="X258" s="518"/>
      <c r="Y258" s="518"/>
      <c r="Z258" s="521"/>
      <c r="AA258" s="521"/>
      <c r="AB258" s="26">
        <f t="shared" si="98"/>
        <v>22</v>
      </c>
      <c r="AC258" s="69">
        <f t="shared" si="98"/>
        <v>0</v>
      </c>
      <c r="AD258" s="521"/>
      <c r="AE258" s="54">
        <f t="shared" si="82"/>
        <v>0</v>
      </c>
      <c r="AF258" s="521"/>
      <c r="AG258" s="521"/>
      <c r="AH258" s="521"/>
      <c r="AI258" s="521"/>
      <c r="AJ258" s="521"/>
      <c r="AK258" s="521"/>
      <c r="AL258" s="521"/>
      <c r="AM258" s="521"/>
      <c r="AN258" s="521"/>
      <c r="AO258" s="521"/>
      <c r="AP258" s="521"/>
      <c r="AQ258" s="521"/>
      <c r="AR258" s="48">
        <f t="shared" si="83"/>
        <v>0</v>
      </c>
      <c r="AS258" s="27">
        <f t="shared" si="83"/>
        <v>0</v>
      </c>
      <c r="AT258" s="522"/>
      <c r="AU258" s="522"/>
      <c r="AV258" s="522"/>
      <c r="AW258" s="522"/>
      <c r="AX258" s="129">
        <f t="shared" si="99"/>
        <v>0</v>
      </c>
      <c r="AY258" s="39">
        <f t="shared" si="100"/>
        <v>0</v>
      </c>
      <c r="AZ258" s="522"/>
      <c r="BA258" s="32">
        <f t="shared" si="101"/>
        <v>0</v>
      </c>
      <c r="BB258" s="520"/>
      <c r="BC258" s="521"/>
      <c r="BD258" s="521"/>
    </row>
    <row r="259" spans="1:56" s="523" customFormat="1" ht="16.5">
      <c r="A259" s="516" t="s">
        <v>1393</v>
      </c>
      <c r="B259" s="45" t="s">
        <v>362</v>
      </c>
      <c r="C259" s="524" t="s">
        <v>363</v>
      </c>
      <c r="D259" s="528" t="s">
        <v>1432</v>
      </c>
      <c r="E259" s="518">
        <v>21</v>
      </c>
      <c r="F259" s="524" t="s">
        <v>387</v>
      </c>
      <c r="G259" s="525">
        <v>248</v>
      </c>
      <c r="H259" s="525">
        <v>1186</v>
      </c>
      <c r="I259" s="518">
        <v>21</v>
      </c>
      <c r="J259" s="518">
        <v>0</v>
      </c>
      <c r="K259" s="518">
        <v>0</v>
      </c>
      <c r="L259" s="518">
        <v>0</v>
      </c>
      <c r="M259" s="518">
        <v>0</v>
      </c>
      <c r="N259" s="518">
        <v>0</v>
      </c>
      <c r="O259" s="25">
        <f t="shared" si="95"/>
        <v>21</v>
      </c>
      <c r="P259" s="25">
        <f t="shared" si="96"/>
        <v>0</v>
      </c>
      <c r="Q259" s="25">
        <f t="shared" si="96"/>
        <v>0</v>
      </c>
      <c r="R259" s="25">
        <f t="shared" si="97"/>
        <v>21</v>
      </c>
      <c r="S259" s="518">
        <v>0</v>
      </c>
      <c r="T259" s="518"/>
      <c r="U259" s="518"/>
      <c r="V259" s="518"/>
      <c r="W259" s="518"/>
      <c r="X259" s="518"/>
      <c r="Y259" s="521"/>
      <c r="Z259" s="521"/>
      <c r="AA259" s="521"/>
      <c r="AB259" s="26">
        <f t="shared" si="98"/>
        <v>21</v>
      </c>
      <c r="AC259" s="69">
        <f t="shared" si="98"/>
        <v>0</v>
      </c>
      <c r="AD259" s="521"/>
      <c r="AE259" s="54">
        <f t="shared" si="82"/>
        <v>0</v>
      </c>
      <c r="AF259" s="521"/>
      <c r="AG259" s="521"/>
      <c r="AH259" s="521"/>
      <c r="AI259" s="521"/>
      <c r="AJ259" s="521"/>
      <c r="AK259" s="521"/>
      <c r="AL259" s="521"/>
      <c r="AM259" s="521"/>
      <c r="AN259" s="521"/>
      <c r="AO259" s="521"/>
      <c r="AP259" s="521"/>
      <c r="AQ259" s="521"/>
      <c r="AR259" s="48">
        <f t="shared" si="83"/>
        <v>0</v>
      </c>
      <c r="AS259" s="27">
        <f t="shared" si="83"/>
        <v>0</v>
      </c>
      <c r="AT259" s="522"/>
      <c r="AU259" s="522"/>
      <c r="AV259" s="522"/>
      <c r="AW259" s="522"/>
      <c r="AX259" s="129">
        <f t="shared" si="99"/>
        <v>0</v>
      </c>
      <c r="AY259" s="39">
        <f t="shared" si="100"/>
        <v>0</v>
      </c>
      <c r="AZ259" s="522"/>
      <c r="BA259" s="32">
        <f t="shared" si="101"/>
        <v>0</v>
      </c>
      <c r="BB259" s="520"/>
      <c r="BC259" s="521"/>
      <c r="BD259" s="521"/>
    </row>
    <row r="260" spans="1:56" s="523" customFormat="1" ht="16.5">
      <c r="A260" s="516" t="s">
        <v>1393</v>
      </c>
      <c r="B260" s="45" t="s">
        <v>362</v>
      </c>
      <c r="C260" s="524" t="s">
        <v>363</v>
      </c>
      <c r="D260" s="528" t="s">
        <v>385</v>
      </c>
      <c r="E260" s="518">
        <v>22</v>
      </c>
      <c r="F260" s="524" t="s">
        <v>386</v>
      </c>
      <c r="G260" s="525">
        <v>193</v>
      </c>
      <c r="H260" s="525">
        <v>848</v>
      </c>
      <c r="I260" s="518">
        <v>0</v>
      </c>
      <c r="J260" s="518">
        <v>0</v>
      </c>
      <c r="K260" s="518">
        <v>0</v>
      </c>
      <c r="L260" s="518">
        <v>15</v>
      </c>
      <c r="M260" s="518">
        <v>10</v>
      </c>
      <c r="N260" s="518">
        <v>0</v>
      </c>
      <c r="O260" s="25">
        <f t="shared" si="95"/>
        <v>15</v>
      </c>
      <c r="P260" s="25">
        <f t="shared" si="96"/>
        <v>10</v>
      </c>
      <c r="Q260" s="25">
        <f t="shared" si="96"/>
        <v>0</v>
      </c>
      <c r="R260" s="25">
        <f t="shared" si="97"/>
        <v>25</v>
      </c>
      <c r="S260" s="518">
        <v>0.51</v>
      </c>
      <c r="T260" s="518"/>
      <c r="U260" s="518"/>
      <c r="V260" s="518"/>
      <c r="W260" s="518"/>
      <c r="X260" s="518"/>
      <c r="Y260" s="521"/>
      <c r="Z260" s="521"/>
      <c r="AA260" s="521"/>
      <c r="AB260" s="26">
        <f t="shared" si="98"/>
        <v>25</v>
      </c>
      <c r="AC260" s="69">
        <f t="shared" si="98"/>
        <v>0.51</v>
      </c>
      <c r="AD260" s="521">
        <v>20</v>
      </c>
      <c r="AE260" s="54">
        <f t="shared" si="82"/>
        <v>10.362694300518134</v>
      </c>
      <c r="AF260" s="521"/>
      <c r="AG260" s="521">
        <v>193</v>
      </c>
      <c r="AH260" s="521"/>
      <c r="AI260" s="521"/>
      <c r="AJ260" s="521"/>
      <c r="AK260" s="521"/>
      <c r="AL260" s="521"/>
      <c r="AM260" s="521"/>
      <c r="AN260" s="521"/>
      <c r="AO260" s="521"/>
      <c r="AP260" s="521"/>
      <c r="AQ260" s="521"/>
      <c r="AR260" s="48">
        <f t="shared" si="83"/>
        <v>0</v>
      </c>
      <c r="AS260" s="27">
        <f t="shared" si="83"/>
        <v>0</v>
      </c>
      <c r="AT260" s="522"/>
      <c r="AU260" s="522"/>
      <c r="AV260" s="522"/>
      <c r="AW260" s="522"/>
      <c r="AX260" s="129">
        <f t="shared" si="99"/>
        <v>0</v>
      </c>
      <c r="AY260" s="39">
        <f t="shared" si="100"/>
        <v>0</v>
      </c>
      <c r="AZ260" s="522"/>
      <c r="BA260" s="32">
        <f t="shared" si="101"/>
        <v>0</v>
      </c>
      <c r="BB260" s="520"/>
      <c r="BC260" s="521"/>
      <c r="BD260" s="521"/>
    </row>
    <row r="261" spans="1:56" s="523" customFormat="1" ht="16.5">
      <c r="A261" s="516" t="s">
        <v>1393</v>
      </c>
      <c r="B261" s="45" t="s">
        <v>362</v>
      </c>
      <c r="C261" s="524" t="s">
        <v>363</v>
      </c>
      <c r="D261" s="517" t="s">
        <v>398</v>
      </c>
      <c r="E261" s="518">
        <v>23</v>
      </c>
      <c r="F261" s="524" t="s">
        <v>399</v>
      </c>
      <c r="G261" s="525">
        <v>220</v>
      </c>
      <c r="H261" s="525">
        <v>1057</v>
      </c>
      <c r="I261" s="518">
        <v>145</v>
      </c>
      <c r="J261" s="518">
        <v>0</v>
      </c>
      <c r="K261" s="518">
        <v>0</v>
      </c>
      <c r="L261" s="518">
        <v>10</v>
      </c>
      <c r="M261" s="518">
        <v>0</v>
      </c>
      <c r="N261" s="518">
        <v>0</v>
      </c>
      <c r="O261" s="25">
        <f t="shared" si="95"/>
        <v>155</v>
      </c>
      <c r="P261" s="25">
        <f t="shared" si="96"/>
        <v>0</v>
      </c>
      <c r="Q261" s="25">
        <f t="shared" si="96"/>
        <v>0</v>
      </c>
      <c r="R261" s="25">
        <f t="shared" si="97"/>
        <v>155</v>
      </c>
      <c r="S261" s="518">
        <v>1.35</v>
      </c>
      <c r="T261" s="518">
        <v>56</v>
      </c>
      <c r="U261" s="518">
        <v>0</v>
      </c>
      <c r="V261" s="518">
        <v>99</v>
      </c>
      <c r="W261" s="518">
        <v>0</v>
      </c>
      <c r="X261" s="518">
        <v>0</v>
      </c>
      <c r="Y261" s="518">
        <v>0</v>
      </c>
      <c r="Z261" s="521"/>
      <c r="AA261" s="521"/>
      <c r="AB261" s="26">
        <f t="shared" si="98"/>
        <v>155</v>
      </c>
      <c r="AC261" s="69">
        <f t="shared" si="98"/>
        <v>1.35</v>
      </c>
      <c r="AD261" s="521">
        <v>90</v>
      </c>
      <c r="AE261" s="54">
        <f t="shared" si="82"/>
        <v>40.909090909090914</v>
      </c>
      <c r="AF261" s="521"/>
      <c r="AG261" s="521">
        <v>42</v>
      </c>
      <c r="AH261" s="521">
        <v>16</v>
      </c>
      <c r="AI261" s="521"/>
      <c r="AJ261" s="521"/>
      <c r="AK261" s="521"/>
      <c r="AL261" s="521"/>
      <c r="AM261" s="521"/>
      <c r="AN261" s="521"/>
      <c r="AO261" s="521"/>
      <c r="AP261" s="521"/>
      <c r="AQ261" s="521"/>
      <c r="AR261" s="48">
        <f t="shared" si="83"/>
        <v>0</v>
      </c>
      <c r="AS261" s="27">
        <f t="shared" si="83"/>
        <v>0</v>
      </c>
      <c r="AT261" s="522"/>
      <c r="AU261" s="522"/>
      <c r="AV261" s="522"/>
      <c r="AW261" s="522"/>
      <c r="AX261" s="129">
        <f t="shared" si="99"/>
        <v>0</v>
      </c>
      <c r="AY261" s="39">
        <f t="shared" si="100"/>
        <v>0</v>
      </c>
      <c r="AZ261" s="522"/>
      <c r="BA261" s="32">
        <f t="shared" si="101"/>
        <v>0</v>
      </c>
      <c r="BB261" s="520"/>
      <c r="BC261" s="521"/>
      <c r="BD261" s="521"/>
    </row>
    <row r="262" spans="1:56" s="523" customFormat="1" ht="16.5">
      <c r="A262" s="516" t="s">
        <v>1393</v>
      </c>
      <c r="B262" s="45" t="s">
        <v>362</v>
      </c>
      <c r="C262" s="524" t="s">
        <v>363</v>
      </c>
      <c r="D262" s="517" t="s">
        <v>398</v>
      </c>
      <c r="E262" s="518">
        <v>24</v>
      </c>
      <c r="F262" s="524" t="s">
        <v>400</v>
      </c>
      <c r="G262" s="525">
        <v>173</v>
      </c>
      <c r="H262" s="525">
        <v>979</v>
      </c>
      <c r="I262" s="518">
        <v>72</v>
      </c>
      <c r="J262" s="518">
        <v>0</v>
      </c>
      <c r="K262" s="518">
        <v>0</v>
      </c>
      <c r="L262" s="518">
        <v>5</v>
      </c>
      <c r="M262" s="518">
        <v>0</v>
      </c>
      <c r="N262" s="518">
        <v>0</v>
      </c>
      <c r="O262" s="25">
        <f t="shared" si="95"/>
        <v>77</v>
      </c>
      <c r="P262" s="25">
        <f t="shared" si="96"/>
        <v>0</v>
      </c>
      <c r="Q262" s="25">
        <f t="shared" si="96"/>
        <v>0</v>
      </c>
      <c r="R262" s="25">
        <f t="shared" si="97"/>
        <v>77</v>
      </c>
      <c r="S262" s="518">
        <v>2.31</v>
      </c>
      <c r="T262" s="518">
        <v>56</v>
      </c>
      <c r="U262" s="518">
        <v>0</v>
      </c>
      <c r="V262" s="518">
        <v>21</v>
      </c>
      <c r="W262" s="518">
        <v>0</v>
      </c>
      <c r="X262" s="518">
        <v>0</v>
      </c>
      <c r="Y262" s="518">
        <v>0</v>
      </c>
      <c r="Z262" s="521">
        <v>12</v>
      </c>
      <c r="AA262" s="521"/>
      <c r="AB262" s="26">
        <f t="shared" si="98"/>
        <v>89</v>
      </c>
      <c r="AC262" s="69">
        <f t="shared" si="98"/>
        <v>2.31</v>
      </c>
      <c r="AD262" s="521">
        <v>50</v>
      </c>
      <c r="AE262" s="54">
        <f t="shared" si="82"/>
        <v>28.901734104046245</v>
      </c>
      <c r="AF262" s="521"/>
      <c r="AG262" s="521">
        <v>30</v>
      </c>
      <c r="AH262" s="521">
        <v>15</v>
      </c>
      <c r="AI262" s="521"/>
      <c r="AJ262" s="521"/>
      <c r="AK262" s="521"/>
      <c r="AL262" s="521"/>
      <c r="AM262" s="521"/>
      <c r="AN262" s="521"/>
      <c r="AO262" s="521"/>
      <c r="AP262" s="521"/>
      <c r="AQ262" s="521"/>
      <c r="AR262" s="48">
        <f t="shared" si="83"/>
        <v>0</v>
      </c>
      <c r="AS262" s="27">
        <f t="shared" si="83"/>
        <v>0</v>
      </c>
      <c r="AT262" s="522"/>
      <c r="AU262" s="522"/>
      <c r="AV262" s="522"/>
      <c r="AW262" s="522"/>
      <c r="AX262" s="129">
        <f t="shared" si="99"/>
        <v>0</v>
      </c>
      <c r="AY262" s="39">
        <f t="shared" si="100"/>
        <v>0</v>
      </c>
      <c r="AZ262" s="522"/>
      <c r="BA262" s="32">
        <f t="shared" si="101"/>
        <v>0</v>
      </c>
      <c r="BB262" s="520"/>
      <c r="BC262" s="521"/>
      <c r="BD262" s="521"/>
    </row>
    <row r="263" spans="1:56" s="523" customFormat="1" ht="16.5">
      <c r="A263" s="516" t="s">
        <v>1393</v>
      </c>
      <c r="B263" s="45" t="s">
        <v>362</v>
      </c>
      <c r="C263" s="524" t="s">
        <v>363</v>
      </c>
      <c r="D263" s="517" t="s">
        <v>398</v>
      </c>
      <c r="E263" s="518">
        <v>25</v>
      </c>
      <c r="F263" s="524" t="s">
        <v>401</v>
      </c>
      <c r="G263" s="525">
        <v>165</v>
      </c>
      <c r="H263" s="525">
        <v>806</v>
      </c>
      <c r="I263" s="518">
        <v>96</v>
      </c>
      <c r="J263" s="518">
        <v>0</v>
      </c>
      <c r="K263" s="518">
        <v>0</v>
      </c>
      <c r="L263" s="518">
        <v>7</v>
      </c>
      <c r="M263" s="518">
        <v>0</v>
      </c>
      <c r="N263" s="518">
        <v>0</v>
      </c>
      <c r="O263" s="25">
        <f t="shared" si="95"/>
        <v>103</v>
      </c>
      <c r="P263" s="25">
        <f t="shared" si="96"/>
        <v>0</v>
      </c>
      <c r="Q263" s="25">
        <f t="shared" si="96"/>
        <v>0</v>
      </c>
      <c r="R263" s="25">
        <f t="shared" si="97"/>
        <v>103</v>
      </c>
      <c r="S263" s="518">
        <v>14</v>
      </c>
      <c r="T263" s="518">
        <v>32</v>
      </c>
      <c r="U263" s="518">
        <v>0</v>
      </c>
      <c r="V263" s="518">
        <v>71</v>
      </c>
      <c r="W263" s="518">
        <v>0</v>
      </c>
      <c r="X263" s="518">
        <v>0</v>
      </c>
      <c r="Y263" s="518">
        <v>0</v>
      </c>
      <c r="Z263" s="521"/>
      <c r="AA263" s="521"/>
      <c r="AB263" s="26">
        <f t="shared" si="98"/>
        <v>103</v>
      </c>
      <c r="AC263" s="69">
        <f t="shared" si="98"/>
        <v>14</v>
      </c>
      <c r="AD263" s="521">
        <v>50</v>
      </c>
      <c r="AE263" s="54">
        <f t="shared" ref="AE263:AE289" si="102">AD263/G263*100</f>
        <v>30.303030303030305</v>
      </c>
      <c r="AF263" s="521"/>
      <c r="AG263" s="521">
        <v>11</v>
      </c>
      <c r="AH263" s="521">
        <v>4</v>
      </c>
      <c r="AI263" s="521"/>
      <c r="AJ263" s="521"/>
      <c r="AK263" s="521"/>
      <c r="AL263" s="521"/>
      <c r="AM263" s="521"/>
      <c r="AN263" s="521"/>
      <c r="AO263" s="521"/>
      <c r="AP263" s="521"/>
      <c r="AQ263" s="521"/>
      <c r="AR263" s="48">
        <f t="shared" ref="AR263:AS289" si="103">AP263+AN263+AL263+AJ263</f>
        <v>0</v>
      </c>
      <c r="AS263" s="27">
        <f t="shared" si="103"/>
        <v>0</v>
      </c>
      <c r="AT263" s="522"/>
      <c r="AU263" s="522"/>
      <c r="AV263" s="522"/>
      <c r="AW263" s="522"/>
      <c r="AX263" s="129">
        <f t="shared" si="99"/>
        <v>0</v>
      </c>
      <c r="AY263" s="39">
        <f t="shared" si="100"/>
        <v>0</v>
      </c>
      <c r="AZ263" s="522"/>
      <c r="BA263" s="32">
        <f t="shared" si="101"/>
        <v>0</v>
      </c>
      <c r="BB263" s="520"/>
      <c r="BC263" s="521"/>
      <c r="BD263" s="521"/>
    </row>
    <row r="264" spans="1:56" s="523" customFormat="1" ht="16.5">
      <c r="A264" s="516" t="s">
        <v>1393</v>
      </c>
      <c r="B264" s="45" t="s">
        <v>362</v>
      </c>
      <c r="C264" s="524" t="s">
        <v>363</v>
      </c>
      <c r="D264" s="517" t="s">
        <v>398</v>
      </c>
      <c r="E264" s="518">
        <v>26</v>
      </c>
      <c r="F264" s="524" t="s">
        <v>402</v>
      </c>
      <c r="G264" s="525">
        <v>220</v>
      </c>
      <c r="H264" s="525">
        <v>992</v>
      </c>
      <c r="I264" s="518">
        <v>37</v>
      </c>
      <c r="J264" s="518">
        <v>0</v>
      </c>
      <c r="K264" s="518">
        <v>0</v>
      </c>
      <c r="L264" s="518">
        <v>2</v>
      </c>
      <c r="M264" s="518">
        <v>0</v>
      </c>
      <c r="N264" s="518">
        <v>0</v>
      </c>
      <c r="O264" s="25">
        <f t="shared" si="95"/>
        <v>39</v>
      </c>
      <c r="P264" s="25">
        <f t="shared" si="96"/>
        <v>0</v>
      </c>
      <c r="Q264" s="25">
        <f t="shared" si="96"/>
        <v>0</v>
      </c>
      <c r="R264" s="25">
        <f t="shared" si="97"/>
        <v>39</v>
      </c>
      <c r="S264" s="518">
        <v>12</v>
      </c>
      <c r="T264" s="518">
        <v>29</v>
      </c>
      <c r="U264" s="518">
        <v>0</v>
      </c>
      <c r="V264" s="518">
        <v>10</v>
      </c>
      <c r="W264" s="518">
        <v>0</v>
      </c>
      <c r="X264" s="518">
        <v>0</v>
      </c>
      <c r="Y264" s="518">
        <v>0</v>
      </c>
      <c r="Z264" s="521">
        <v>14</v>
      </c>
      <c r="AA264" s="521"/>
      <c r="AB264" s="26">
        <f t="shared" si="98"/>
        <v>53</v>
      </c>
      <c r="AC264" s="69">
        <f t="shared" si="98"/>
        <v>12</v>
      </c>
      <c r="AD264" s="521">
        <v>50</v>
      </c>
      <c r="AE264" s="54">
        <f t="shared" si="102"/>
        <v>22.727272727272727</v>
      </c>
      <c r="AF264" s="521"/>
      <c r="AG264" s="521">
        <v>116</v>
      </c>
      <c r="AH264" s="521">
        <v>101</v>
      </c>
      <c r="AI264" s="521"/>
      <c r="AJ264" s="521"/>
      <c r="AK264" s="521"/>
      <c r="AL264" s="521"/>
      <c r="AM264" s="521"/>
      <c r="AN264" s="521"/>
      <c r="AO264" s="521"/>
      <c r="AP264" s="521"/>
      <c r="AQ264" s="521"/>
      <c r="AR264" s="48">
        <f t="shared" si="103"/>
        <v>0</v>
      </c>
      <c r="AS264" s="27">
        <f t="shared" si="103"/>
        <v>0</v>
      </c>
      <c r="AT264" s="522"/>
      <c r="AU264" s="522"/>
      <c r="AV264" s="522"/>
      <c r="AW264" s="522"/>
      <c r="AX264" s="129">
        <f t="shared" si="99"/>
        <v>0</v>
      </c>
      <c r="AY264" s="39">
        <f t="shared" si="100"/>
        <v>0</v>
      </c>
      <c r="AZ264" s="522"/>
      <c r="BA264" s="32">
        <f t="shared" si="101"/>
        <v>0</v>
      </c>
      <c r="BB264" s="520"/>
      <c r="BC264" s="521"/>
      <c r="BD264" s="521"/>
    </row>
    <row r="265" spans="1:56" s="523" customFormat="1" ht="16.5">
      <c r="A265" s="516" t="s">
        <v>1393</v>
      </c>
      <c r="B265" s="45" t="s">
        <v>362</v>
      </c>
      <c r="C265" s="524" t="s">
        <v>363</v>
      </c>
      <c r="D265" s="517" t="s">
        <v>398</v>
      </c>
      <c r="E265" s="518">
        <v>27</v>
      </c>
      <c r="F265" s="524" t="s">
        <v>403</v>
      </c>
      <c r="G265" s="525">
        <v>224</v>
      </c>
      <c r="H265" s="525">
        <v>1056</v>
      </c>
      <c r="I265" s="518">
        <v>25</v>
      </c>
      <c r="J265" s="518">
        <v>0</v>
      </c>
      <c r="K265" s="518">
        <v>2</v>
      </c>
      <c r="L265" s="518">
        <v>3</v>
      </c>
      <c r="M265" s="518">
        <v>0</v>
      </c>
      <c r="N265" s="518">
        <v>0</v>
      </c>
      <c r="O265" s="25">
        <f t="shared" si="95"/>
        <v>28</v>
      </c>
      <c r="P265" s="25">
        <f t="shared" si="96"/>
        <v>0</v>
      </c>
      <c r="Q265" s="25">
        <f t="shared" si="96"/>
        <v>2</v>
      </c>
      <c r="R265" s="25">
        <f t="shared" si="97"/>
        <v>30</v>
      </c>
      <c r="S265" s="518">
        <v>7</v>
      </c>
      <c r="T265" s="518">
        <v>23</v>
      </c>
      <c r="U265" s="518">
        <v>0</v>
      </c>
      <c r="V265" s="518">
        <v>5</v>
      </c>
      <c r="W265" s="518">
        <v>0</v>
      </c>
      <c r="X265" s="518">
        <v>0</v>
      </c>
      <c r="Y265" s="518">
        <v>0</v>
      </c>
      <c r="Z265" s="521">
        <v>4</v>
      </c>
      <c r="AA265" s="521"/>
      <c r="AB265" s="26">
        <f t="shared" si="98"/>
        <v>34</v>
      </c>
      <c r="AC265" s="69">
        <f t="shared" si="98"/>
        <v>7</v>
      </c>
      <c r="AD265" s="521">
        <v>20</v>
      </c>
      <c r="AE265" s="54">
        <f t="shared" si="102"/>
        <v>8.9285714285714288</v>
      </c>
      <c r="AF265" s="521"/>
      <c r="AG265" s="521">
        <v>109</v>
      </c>
      <c r="AH265" s="521">
        <v>8</v>
      </c>
      <c r="AI265" s="521"/>
      <c r="AJ265" s="521"/>
      <c r="AK265" s="521"/>
      <c r="AL265" s="521"/>
      <c r="AM265" s="521"/>
      <c r="AN265" s="521"/>
      <c r="AO265" s="521"/>
      <c r="AP265" s="521"/>
      <c r="AQ265" s="521"/>
      <c r="AR265" s="48">
        <f t="shared" si="103"/>
        <v>0</v>
      </c>
      <c r="AS265" s="27">
        <f t="shared" si="103"/>
        <v>0</v>
      </c>
      <c r="AT265" s="522"/>
      <c r="AU265" s="522"/>
      <c r="AV265" s="522"/>
      <c r="AW265" s="522"/>
      <c r="AX265" s="129">
        <f t="shared" si="99"/>
        <v>0</v>
      </c>
      <c r="AY265" s="39">
        <f t="shared" si="100"/>
        <v>0</v>
      </c>
      <c r="AZ265" s="522"/>
      <c r="BA265" s="32">
        <f t="shared" si="101"/>
        <v>0</v>
      </c>
      <c r="BB265" s="520"/>
      <c r="BC265" s="521"/>
      <c r="BD265" s="521"/>
    </row>
    <row r="266" spans="1:56" s="523" customFormat="1" ht="16.5">
      <c r="A266" s="516" t="s">
        <v>1393</v>
      </c>
      <c r="B266" s="45" t="s">
        <v>362</v>
      </c>
      <c r="C266" s="517" t="s">
        <v>363</v>
      </c>
      <c r="D266" s="517" t="s">
        <v>108</v>
      </c>
      <c r="E266" s="518">
        <v>28</v>
      </c>
      <c r="F266" s="517" t="s">
        <v>364</v>
      </c>
      <c r="G266" s="525">
        <v>139</v>
      </c>
      <c r="H266" s="525">
        <v>740</v>
      </c>
      <c r="I266" s="518">
        <v>72</v>
      </c>
      <c r="J266" s="518">
        <v>0</v>
      </c>
      <c r="K266" s="518">
        <v>0</v>
      </c>
      <c r="L266" s="518">
        <v>1</v>
      </c>
      <c r="M266" s="518">
        <v>0</v>
      </c>
      <c r="N266" s="518">
        <v>0</v>
      </c>
      <c r="O266" s="25">
        <f t="shared" si="95"/>
        <v>73</v>
      </c>
      <c r="P266" s="25">
        <f t="shared" si="96"/>
        <v>0</v>
      </c>
      <c r="Q266" s="25">
        <f t="shared" si="96"/>
        <v>0</v>
      </c>
      <c r="R266" s="25">
        <f t="shared" si="97"/>
        <v>73</v>
      </c>
      <c r="S266" s="518">
        <v>0</v>
      </c>
      <c r="T266" s="518"/>
      <c r="U266" s="518"/>
      <c r="V266" s="518"/>
      <c r="W266" s="518"/>
      <c r="X266" s="518">
        <v>39</v>
      </c>
      <c r="Y266" s="518">
        <v>0</v>
      </c>
      <c r="Z266" s="521"/>
      <c r="AA266" s="521"/>
      <c r="AB266" s="26">
        <f t="shared" si="98"/>
        <v>73</v>
      </c>
      <c r="AC266" s="69">
        <f t="shared" si="98"/>
        <v>0</v>
      </c>
      <c r="AD266" s="521">
        <v>38</v>
      </c>
      <c r="AE266" s="54">
        <f t="shared" si="102"/>
        <v>27.338129496402878</v>
      </c>
      <c r="AF266" s="521"/>
      <c r="AG266" s="521"/>
      <c r="AH266" s="521"/>
      <c r="AI266" s="521"/>
      <c r="AJ266" s="521"/>
      <c r="AK266" s="521"/>
      <c r="AL266" s="521"/>
      <c r="AM266" s="521"/>
      <c r="AN266" s="521"/>
      <c r="AO266" s="521"/>
      <c r="AP266" s="521"/>
      <c r="AQ266" s="521"/>
      <c r="AR266" s="48">
        <f t="shared" si="103"/>
        <v>0</v>
      </c>
      <c r="AS266" s="27">
        <f t="shared" si="103"/>
        <v>0</v>
      </c>
      <c r="AT266" s="522"/>
      <c r="AU266" s="522"/>
      <c r="AV266" s="522"/>
      <c r="AW266" s="522"/>
      <c r="AX266" s="129">
        <f t="shared" si="99"/>
        <v>0</v>
      </c>
      <c r="AY266" s="39">
        <f t="shared" si="100"/>
        <v>0</v>
      </c>
      <c r="AZ266" s="522"/>
      <c r="BA266" s="32">
        <f t="shared" si="101"/>
        <v>0</v>
      </c>
      <c r="BB266" s="520"/>
      <c r="BC266" s="521"/>
      <c r="BD266" s="521"/>
    </row>
    <row r="267" spans="1:56" s="523" customFormat="1" ht="16.5">
      <c r="A267" s="516" t="s">
        <v>1393</v>
      </c>
      <c r="B267" s="45" t="s">
        <v>362</v>
      </c>
      <c r="C267" s="517" t="s">
        <v>363</v>
      </c>
      <c r="D267" s="517" t="s">
        <v>108</v>
      </c>
      <c r="E267" s="518">
        <v>29</v>
      </c>
      <c r="F267" s="517" t="s">
        <v>365</v>
      </c>
      <c r="G267" s="525">
        <v>122</v>
      </c>
      <c r="H267" s="525">
        <v>815</v>
      </c>
      <c r="I267" s="518">
        <v>14</v>
      </c>
      <c r="J267" s="518">
        <v>0</v>
      </c>
      <c r="K267" s="518">
        <v>0</v>
      </c>
      <c r="L267" s="518">
        <v>5</v>
      </c>
      <c r="M267" s="518">
        <v>0</v>
      </c>
      <c r="N267" s="518">
        <v>0</v>
      </c>
      <c r="O267" s="25">
        <f t="shared" si="95"/>
        <v>19</v>
      </c>
      <c r="P267" s="25">
        <f t="shared" si="96"/>
        <v>0</v>
      </c>
      <c r="Q267" s="25">
        <f t="shared" si="96"/>
        <v>0</v>
      </c>
      <c r="R267" s="25">
        <f t="shared" si="97"/>
        <v>19</v>
      </c>
      <c r="S267" s="518">
        <v>0</v>
      </c>
      <c r="T267" s="518"/>
      <c r="U267" s="518"/>
      <c r="V267" s="518"/>
      <c r="W267" s="518"/>
      <c r="X267" s="518">
        <v>2</v>
      </c>
      <c r="Y267" s="518">
        <v>0</v>
      </c>
      <c r="Z267" s="521"/>
      <c r="AA267" s="521"/>
      <c r="AB267" s="26">
        <f t="shared" si="98"/>
        <v>19</v>
      </c>
      <c r="AC267" s="69">
        <f t="shared" si="98"/>
        <v>0</v>
      </c>
      <c r="AD267" s="521">
        <v>12</v>
      </c>
      <c r="AE267" s="54">
        <f t="shared" si="102"/>
        <v>9.8360655737704921</v>
      </c>
      <c r="AF267" s="521"/>
      <c r="AG267" s="521"/>
      <c r="AH267" s="521"/>
      <c r="AI267" s="521"/>
      <c r="AJ267" s="521"/>
      <c r="AK267" s="521"/>
      <c r="AL267" s="521"/>
      <c r="AM267" s="521"/>
      <c r="AN267" s="521"/>
      <c r="AO267" s="521"/>
      <c r="AP267" s="521"/>
      <c r="AQ267" s="521"/>
      <c r="AR267" s="48">
        <f t="shared" si="103"/>
        <v>0</v>
      </c>
      <c r="AS267" s="27">
        <f t="shared" si="103"/>
        <v>0</v>
      </c>
      <c r="AT267" s="522"/>
      <c r="AU267" s="522"/>
      <c r="AV267" s="522"/>
      <c r="AW267" s="522"/>
      <c r="AX267" s="129">
        <f t="shared" si="99"/>
        <v>0</v>
      </c>
      <c r="AY267" s="39">
        <f t="shared" si="100"/>
        <v>0</v>
      </c>
      <c r="AZ267" s="522"/>
      <c r="BA267" s="32">
        <f t="shared" si="101"/>
        <v>0</v>
      </c>
      <c r="BB267" s="520"/>
      <c r="BC267" s="521"/>
      <c r="BD267" s="521"/>
    </row>
    <row r="268" spans="1:56" s="523" customFormat="1" ht="16.5">
      <c r="A268" s="516" t="s">
        <v>1393</v>
      </c>
      <c r="B268" s="45" t="s">
        <v>362</v>
      </c>
      <c r="C268" s="517" t="s">
        <v>363</v>
      </c>
      <c r="D268" s="517" t="s">
        <v>108</v>
      </c>
      <c r="E268" s="518">
        <v>30</v>
      </c>
      <c r="F268" s="517" t="s">
        <v>366</v>
      </c>
      <c r="G268" s="525">
        <v>173</v>
      </c>
      <c r="H268" s="525">
        <v>846</v>
      </c>
      <c r="I268" s="518">
        <v>25</v>
      </c>
      <c r="J268" s="518">
        <v>0</v>
      </c>
      <c r="K268" s="518">
        <v>0</v>
      </c>
      <c r="L268" s="518">
        <v>5</v>
      </c>
      <c r="M268" s="518">
        <v>0</v>
      </c>
      <c r="N268" s="518">
        <v>0</v>
      </c>
      <c r="O268" s="25">
        <f t="shared" si="95"/>
        <v>30</v>
      </c>
      <c r="P268" s="25">
        <f t="shared" si="96"/>
        <v>0</v>
      </c>
      <c r="Q268" s="25">
        <f t="shared" si="96"/>
        <v>0</v>
      </c>
      <c r="R268" s="25">
        <f t="shared" si="97"/>
        <v>30</v>
      </c>
      <c r="S268" s="518">
        <v>0</v>
      </c>
      <c r="T268" s="518"/>
      <c r="U268" s="518"/>
      <c r="V268" s="518"/>
      <c r="W268" s="518"/>
      <c r="X268" s="518">
        <v>10</v>
      </c>
      <c r="Y268" s="518">
        <v>0</v>
      </c>
      <c r="Z268" s="521"/>
      <c r="AA268" s="521"/>
      <c r="AB268" s="26">
        <f t="shared" si="98"/>
        <v>30</v>
      </c>
      <c r="AC268" s="69">
        <f t="shared" si="98"/>
        <v>0</v>
      </c>
      <c r="AD268" s="521">
        <v>20</v>
      </c>
      <c r="AE268" s="54">
        <f t="shared" si="102"/>
        <v>11.560693641618498</v>
      </c>
      <c r="AF268" s="521"/>
      <c r="AG268" s="521"/>
      <c r="AH268" s="521"/>
      <c r="AI268" s="521"/>
      <c r="AJ268" s="521"/>
      <c r="AK268" s="521"/>
      <c r="AL268" s="521"/>
      <c r="AM268" s="521"/>
      <c r="AN268" s="521"/>
      <c r="AO268" s="521"/>
      <c r="AP268" s="521"/>
      <c r="AQ268" s="521"/>
      <c r="AR268" s="48">
        <f t="shared" si="103"/>
        <v>0</v>
      </c>
      <c r="AS268" s="27">
        <f t="shared" si="103"/>
        <v>0</v>
      </c>
      <c r="AT268" s="522"/>
      <c r="AU268" s="522"/>
      <c r="AV268" s="522"/>
      <c r="AW268" s="522"/>
      <c r="AX268" s="129">
        <f t="shared" si="99"/>
        <v>0</v>
      </c>
      <c r="AY268" s="39">
        <f t="shared" si="100"/>
        <v>0</v>
      </c>
      <c r="AZ268" s="522"/>
      <c r="BA268" s="32">
        <f t="shared" si="101"/>
        <v>0</v>
      </c>
      <c r="BB268" s="520"/>
      <c r="BC268" s="521"/>
      <c r="BD268" s="521"/>
    </row>
    <row r="269" spans="1:56" s="523" customFormat="1" ht="16.5">
      <c r="A269" s="516" t="s">
        <v>1393</v>
      </c>
      <c r="B269" s="45" t="s">
        <v>362</v>
      </c>
      <c r="C269" s="517" t="s">
        <v>363</v>
      </c>
      <c r="D269" s="517" t="s">
        <v>108</v>
      </c>
      <c r="E269" s="518">
        <v>31</v>
      </c>
      <c r="F269" s="517" t="s">
        <v>367</v>
      </c>
      <c r="G269" s="525">
        <v>234</v>
      </c>
      <c r="H269" s="525">
        <v>1251</v>
      </c>
      <c r="I269" s="518">
        <v>107</v>
      </c>
      <c r="J269" s="518">
        <v>0</v>
      </c>
      <c r="K269" s="518">
        <v>0</v>
      </c>
      <c r="L269" s="518">
        <v>0</v>
      </c>
      <c r="M269" s="518">
        <v>0</v>
      </c>
      <c r="N269" s="518">
        <v>0</v>
      </c>
      <c r="O269" s="25">
        <f t="shared" si="95"/>
        <v>107</v>
      </c>
      <c r="P269" s="25">
        <f t="shared" si="96"/>
        <v>0</v>
      </c>
      <c r="Q269" s="25">
        <f t="shared" si="96"/>
        <v>0</v>
      </c>
      <c r="R269" s="25">
        <f t="shared" si="97"/>
        <v>107</v>
      </c>
      <c r="S269" s="518">
        <v>0</v>
      </c>
      <c r="T269" s="518"/>
      <c r="U269" s="518"/>
      <c r="V269" s="518"/>
      <c r="W269" s="518"/>
      <c r="X269" s="518">
        <v>42</v>
      </c>
      <c r="Y269" s="518">
        <v>0</v>
      </c>
      <c r="Z269" s="521"/>
      <c r="AA269" s="521"/>
      <c r="AB269" s="26">
        <f t="shared" si="98"/>
        <v>107</v>
      </c>
      <c r="AC269" s="69">
        <f t="shared" si="98"/>
        <v>0</v>
      </c>
      <c r="AD269" s="521">
        <v>42</v>
      </c>
      <c r="AE269" s="54">
        <f t="shared" si="102"/>
        <v>17.948717948717949</v>
      </c>
      <c r="AF269" s="521"/>
      <c r="AG269" s="521"/>
      <c r="AH269" s="521"/>
      <c r="AI269" s="521"/>
      <c r="AJ269" s="521"/>
      <c r="AK269" s="521"/>
      <c r="AL269" s="521"/>
      <c r="AM269" s="521"/>
      <c r="AN269" s="521"/>
      <c r="AO269" s="521"/>
      <c r="AP269" s="521"/>
      <c r="AQ269" s="521"/>
      <c r="AR269" s="48">
        <f t="shared" si="103"/>
        <v>0</v>
      </c>
      <c r="AS269" s="27">
        <f t="shared" si="103"/>
        <v>0</v>
      </c>
      <c r="AT269" s="522"/>
      <c r="AU269" s="522"/>
      <c r="AV269" s="522"/>
      <c r="AW269" s="522"/>
      <c r="AX269" s="129">
        <f t="shared" si="99"/>
        <v>0</v>
      </c>
      <c r="AY269" s="39">
        <f t="shared" si="100"/>
        <v>0</v>
      </c>
      <c r="AZ269" s="522"/>
      <c r="BA269" s="32">
        <f t="shared" si="101"/>
        <v>0</v>
      </c>
      <c r="BB269" s="520"/>
      <c r="BC269" s="521"/>
      <c r="BD269" s="521"/>
    </row>
    <row r="270" spans="1:56" s="523" customFormat="1" ht="16.5">
      <c r="A270" s="516" t="s">
        <v>1393</v>
      </c>
      <c r="B270" s="45" t="s">
        <v>362</v>
      </c>
      <c r="C270" s="517" t="s">
        <v>363</v>
      </c>
      <c r="D270" s="517" t="s">
        <v>375</v>
      </c>
      <c r="E270" s="518">
        <v>32</v>
      </c>
      <c r="F270" s="517" t="s">
        <v>376</v>
      </c>
      <c r="G270" s="525">
        <v>231</v>
      </c>
      <c r="H270" s="525">
        <v>1030</v>
      </c>
      <c r="I270" s="518">
        <v>168</v>
      </c>
      <c r="J270" s="518">
        <v>0</v>
      </c>
      <c r="K270" s="518">
        <v>38</v>
      </c>
      <c r="L270" s="518">
        <v>15</v>
      </c>
      <c r="M270" s="518">
        <v>0</v>
      </c>
      <c r="N270" s="518">
        <v>0</v>
      </c>
      <c r="O270" s="25">
        <f t="shared" si="95"/>
        <v>183</v>
      </c>
      <c r="P270" s="25">
        <f t="shared" si="96"/>
        <v>0</v>
      </c>
      <c r="Q270" s="25">
        <f t="shared" si="96"/>
        <v>38</v>
      </c>
      <c r="R270" s="25">
        <f t="shared" si="97"/>
        <v>221</v>
      </c>
      <c r="S270" s="518">
        <v>2.12</v>
      </c>
      <c r="T270" s="518"/>
      <c r="U270" s="518"/>
      <c r="V270" s="518"/>
      <c r="W270" s="518"/>
      <c r="X270" s="518"/>
      <c r="Y270" s="518"/>
      <c r="Z270" s="521"/>
      <c r="AA270" s="521"/>
      <c r="AB270" s="26">
        <f t="shared" si="98"/>
        <v>221</v>
      </c>
      <c r="AC270" s="69">
        <f t="shared" si="98"/>
        <v>2.12</v>
      </c>
      <c r="AD270" s="521">
        <v>130</v>
      </c>
      <c r="AE270" s="54">
        <f t="shared" si="102"/>
        <v>56.277056277056282</v>
      </c>
      <c r="AF270" s="521"/>
      <c r="AG270" s="521"/>
      <c r="AH270" s="521"/>
      <c r="AI270" s="521"/>
      <c r="AJ270" s="521">
        <v>0</v>
      </c>
      <c r="AK270" s="521">
        <v>0</v>
      </c>
      <c r="AL270" s="521">
        <v>0</v>
      </c>
      <c r="AM270" s="521">
        <v>0</v>
      </c>
      <c r="AN270" s="521">
        <v>0</v>
      </c>
      <c r="AO270" s="521">
        <v>0</v>
      </c>
      <c r="AP270" s="521">
        <v>1</v>
      </c>
      <c r="AQ270" s="521">
        <v>0.5</v>
      </c>
      <c r="AR270" s="48">
        <f t="shared" si="103"/>
        <v>1</v>
      </c>
      <c r="AS270" s="27">
        <f t="shared" si="103"/>
        <v>0.5</v>
      </c>
      <c r="AT270" s="522"/>
      <c r="AU270" s="522"/>
      <c r="AV270" s="522"/>
      <c r="AW270" s="522"/>
      <c r="AX270" s="129">
        <f t="shared" si="99"/>
        <v>0</v>
      </c>
      <c r="AY270" s="39">
        <f t="shared" si="100"/>
        <v>0.5</v>
      </c>
      <c r="AZ270" s="522"/>
      <c r="BA270" s="32">
        <f t="shared" si="101"/>
        <v>0.5</v>
      </c>
      <c r="BB270" s="520"/>
      <c r="BC270" s="521"/>
      <c r="BD270" s="521"/>
    </row>
    <row r="271" spans="1:56" s="523" customFormat="1" ht="16.5">
      <c r="A271" s="516" t="s">
        <v>1393</v>
      </c>
      <c r="B271" s="45" t="s">
        <v>362</v>
      </c>
      <c r="C271" s="524" t="s">
        <v>363</v>
      </c>
      <c r="D271" s="517" t="s">
        <v>375</v>
      </c>
      <c r="E271" s="518">
        <v>33</v>
      </c>
      <c r="F271" s="524" t="s">
        <v>377</v>
      </c>
      <c r="G271" s="525">
        <v>276</v>
      </c>
      <c r="H271" s="525">
        <v>1143</v>
      </c>
      <c r="I271" s="518">
        <v>67</v>
      </c>
      <c r="J271" s="518">
        <v>0</v>
      </c>
      <c r="K271" s="518">
        <v>39</v>
      </c>
      <c r="L271" s="518">
        <v>10</v>
      </c>
      <c r="M271" s="518">
        <v>0</v>
      </c>
      <c r="N271" s="518">
        <v>0</v>
      </c>
      <c r="O271" s="25">
        <f t="shared" si="95"/>
        <v>77</v>
      </c>
      <c r="P271" s="25">
        <f t="shared" si="96"/>
        <v>0</v>
      </c>
      <c r="Q271" s="25">
        <f t="shared" si="96"/>
        <v>39</v>
      </c>
      <c r="R271" s="25">
        <f t="shared" si="97"/>
        <v>116</v>
      </c>
      <c r="S271" s="518">
        <v>1.35</v>
      </c>
      <c r="T271" s="518"/>
      <c r="U271" s="518"/>
      <c r="V271" s="518"/>
      <c r="W271" s="518"/>
      <c r="X271" s="518"/>
      <c r="Y271" s="518"/>
      <c r="Z271" s="521">
        <v>20</v>
      </c>
      <c r="AA271" s="521">
        <v>15.95</v>
      </c>
      <c r="AB271" s="26">
        <f t="shared" si="98"/>
        <v>136</v>
      </c>
      <c r="AC271" s="69">
        <f t="shared" si="98"/>
        <v>17.3</v>
      </c>
      <c r="AD271" s="521">
        <v>50</v>
      </c>
      <c r="AE271" s="54">
        <f t="shared" si="102"/>
        <v>18.115942028985508</v>
      </c>
      <c r="AF271" s="521"/>
      <c r="AG271" s="521"/>
      <c r="AH271" s="521"/>
      <c r="AI271" s="521"/>
      <c r="AJ271" s="521">
        <v>0</v>
      </c>
      <c r="AK271" s="521">
        <v>0</v>
      </c>
      <c r="AL271" s="521">
        <v>0</v>
      </c>
      <c r="AM271" s="521">
        <v>0</v>
      </c>
      <c r="AN271" s="521">
        <v>0</v>
      </c>
      <c r="AO271" s="521">
        <v>0</v>
      </c>
      <c r="AP271" s="521">
        <v>1</v>
      </c>
      <c r="AQ271" s="521">
        <v>3</v>
      </c>
      <c r="AR271" s="48">
        <f t="shared" si="103"/>
        <v>1</v>
      </c>
      <c r="AS271" s="27">
        <f t="shared" si="103"/>
        <v>3</v>
      </c>
      <c r="AT271" s="522"/>
      <c r="AU271" s="522"/>
      <c r="AV271" s="522"/>
      <c r="AW271" s="522"/>
      <c r="AX271" s="129">
        <f t="shared" si="99"/>
        <v>0</v>
      </c>
      <c r="AY271" s="39">
        <f t="shared" si="100"/>
        <v>3</v>
      </c>
      <c r="AZ271" s="522"/>
      <c r="BA271" s="32">
        <f t="shared" si="101"/>
        <v>3</v>
      </c>
      <c r="BB271" s="520"/>
      <c r="BC271" s="521"/>
      <c r="BD271" s="521"/>
    </row>
    <row r="272" spans="1:56" s="523" customFormat="1" ht="16.5">
      <c r="A272" s="516" t="s">
        <v>1393</v>
      </c>
      <c r="B272" s="45" t="s">
        <v>362</v>
      </c>
      <c r="C272" s="524" t="s">
        <v>363</v>
      </c>
      <c r="D272" s="517" t="s">
        <v>375</v>
      </c>
      <c r="E272" s="518">
        <v>34</v>
      </c>
      <c r="F272" s="524" t="s">
        <v>378</v>
      </c>
      <c r="G272" s="525">
        <v>158</v>
      </c>
      <c r="H272" s="525">
        <v>795</v>
      </c>
      <c r="I272" s="518">
        <v>80</v>
      </c>
      <c r="J272" s="518">
        <v>0</v>
      </c>
      <c r="K272" s="518">
        <v>59</v>
      </c>
      <c r="L272" s="518">
        <v>14</v>
      </c>
      <c r="M272" s="518">
        <v>0</v>
      </c>
      <c r="N272" s="518">
        <v>0</v>
      </c>
      <c r="O272" s="25">
        <f t="shared" si="95"/>
        <v>94</v>
      </c>
      <c r="P272" s="25">
        <f t="shared" si="96"/>
        <v>0</v>
      </c>
      <c r="Q272" s="25">
        <f t="shared" si="96"/>
        <v>59</v>
      </c>
      <c r="R272" s="25">
        <f t="shared" si="97"/>
        <v>153</v>
      </c>
      <c r="S272" s="518">
        <v>1.75</v>
      </c>
      <c r="T272" s="518"/>
      <c r="U272" s="518"/>
      <c r="V272" s="518"/>
      <c r="W272" s="518"/>
      <c r="X272" s="518"/>
      <c r="Y272" s="518"/>
      <c r="Z272" s="521"/>
      <c r="AA272" s="521"/>
      <c r="AB272" s="26">
        <f t="shared" si="98"/>
        <v>153</v>
      </c>
      <c r="AC272" s="69">
        <f t="shared" si="98"/>
        <v>1.75</v>
      </c>
      <c r="AD272" s="521">
        <v>50</v>
      </c>
      <c r="AE272" s="54">
        <f t="shared" si="102"/>
        <v>31.645569620253166</v>
      </c>
      <c r="AF272" s="521"/>
      <c r="AG272" s="521"/>
      <c r="AH272" s="521"/>
      <c r="AI272" s="521"/>
      <c r="AJ272" s="521"/>
      <c r="AK272" s="521"/>
      <c r="AL272" s="521"/>
      <c r="AM272" s="521"/>
      <c r="AN272" s="521"/>
      <c r="AO272" s="521"/>
      <c r="AP272" s="521"/>
      <c r="AQ272" s="521"/>
      <c r="AR272" s="48">
        <f t="shared" si="103"/>
        <v>0</v>
      </c>
      <c r="AS272" s="27">
        <f t="shared" si="103"/>
        <v>0</v>
      </c>
      <c r="AT272" s="522"/>
      <c r="AU272" s="522"/>
      <c r="AV272" s="522"/>
      <c r="AW272" s="522"/>
      <c r="AX272" s="129">
        <f t="shared" si="99"/>
        <v>0</v>
      </c>
      <c r="AY272" s="39">
        <f t="shared" si="100"/>
        <v>0</v>
      </c>
      <c r="AZ272" s="522"/>
      <c r="BA272" s="32">
        <f t="shared" si="101"/>
        <v>0</v>
      </c>
      <c r="BB272" s="520"/>
      <c r="BC272" s="521"/>
      <c r="BD272" s="521"/>
    </row>
    <row r="273" spans="1:56" s="523" customFormat="1" ht="16.5">
      <c r="A273" s="516" t="s">
        <v>1393</v>
      </c>
      <c r="B273" s="45" t="s">
        <v>362</v>
      </c>
      <c r="C273" s="524" t="s">
        <v>363</v>
      </c>
      <c r="D273" s="517" t="s">
        <v>375</v>
      </c>
      <c r="E273" s="518">
        <v>35</v>
      </c>
      <c r="F273" s="524" t="s">
        <v>379</v>
      </c>
      <c r="G273" s="525">
        <v>309</v>
      </c>
      <c r="H273" s="525">
        <v>1148</v>
      </c>
      <c r="I273" s="518">
        <v>159</v>
      </c>
      <c r="J273" s="518">
        <v>0</v>
      </c>
      <c r="K273" s="518">
        <v>30</v>
      </c>
      <c r="L273" s="518">
        <v>8</v>
      </c>
      <c r="M273" s="518">
        <v>0</v>
      </c>
      <c r="N273" s="518">
        <v>0</v>
      </c>
      <c r="O273" s="25">
        <f t="shared" si="95"/>
        <v>167</v>
      </c>
      <c r="P273" s="25">
        <f t="shared" si="96"/>
        <v>0</v>
      </c>
      <c r="Q273" s="25">
        <f t="shared" si="96"/>
        <v>30</v>
      </c>
      <c r="R273" s="25">
        <f t="shared" si="97"/>
        <v>197</v>
      </c>
      <c r="S273" s="518">
        <v>1.39</v>
      </c>
      <c r="T273" s="518"/>
      <c r="U273" s="518"/>
      <c r="V273" s="518"/>
      <c r="W273" s="518"/>
      <c r="X273" s="518"/>
      <c r="Y273" s="518"/>
      <c r="Z273" s="521"/>
      <c r="AA273" s="521"/>
      <c r="AB273" s="26">
        <f t="shared" si="98"/>
        <v>197</v>
      </c>
      <c r="AC273" s="69">
        <f t="shared" si="98"/>
        <v>1.39</v>
      </c>
      <c r="AD273" s="521">
        <v>110</v>
      </c>
      <c r="AE273" s="54">
        <f t="shared" si="102"/>
        <v>35.59870550161812</v>
      </c>
      <c r="AF273" s="521"/>
      <c r="AG273" s="521"/>
      <c r="AH273" s="521"/>
      <c r="AI273" s="521"/>
      <c r="AJ273" s="521"/>
      <c r="AK273" s="521"/>
      <c r="AL273" s="521"/>
      <c r="AM273" s="521"/>
      <c r="AN273" s="521"/>
      <c r="AO273" s="521"/>
      <c r="AP273" s="521"/>
      <c r="AQ273" s="521"/>
      <c r="AR273" s="48">
        <f t="shared" si="103"/>
        <v>0</v>
      </c>
      <c r="AS273" s="27">
        <f t="shared" si="103"/>
        <v>0</v>
      </c>
      <c r="AT273" s="522"/>
      <c r="AU273" s="522"/>
      <c r="AV273" s="522"/>
      <c r="AW273" s="522"/>
      <c r="AX273" s="129">
        <f t="shared" si="99"/>
        <v>0</v>
      </c>
      <c r="AY273" s="39">
        <f t="shared" si="100"/>
        <v>0</v>
      </c>
      <c r="AZ273" s="522"/>
      <c r="BA273" s="32">
        <f t="shared" si="101"/>
        <v>0</v>
      </c>
      <c r="BB273" s="520"/>
      <c r="BC273" s="521"/>
      <c r="BD273" s="521"/>
    </row>
    <row r="274" spans="1:56" s="523" customFormat="1" ht="16.5">
      <c r="A274" s="516" t="s">
        <v>1393</v>
      </c>
      <c r="B274" s="45" t="s">
        <v>362</v>
      </c>
      <c r="C274" s="524" t="s">
        <v>363</v>
      </c>
      <c r="D274" s="517" t="s">
        <v>375</v>
      </c>
      <c r="E274" s="518">
        <v>36</v>
      </c>
      <c r="F274" s="524" t="s">
        <v>380</v>
      </c>
      <c r="G274" s="525">
        <v>164</v>
      </c>
      <c r="H274" s="525">
        <v>792</v>
      </c>
      <c r="I274" s="518">
        <v>82</v>
      </c>
      <c r="J274" s="518">
        <v>0</v>
      </c>
      <c r="K274" s="518">
        <v>27</v>
      </c>
      <c r="L274" s="518">
        <v>13</v>
      </c>
      <c r="M274" s="518">
        <v>0</v>
      </c>
      <c r="N274" s="518">
        <v>0</v>
      </c>
      <c r="O274" s="25">
        <f t="shared" si="95"/>
        <v>95</v>
      </c>
      <c r="P274" s="25">
        <f t="shared" si="96"/>
        <v>0</v>
      </c>
      <c r="Q274" s="25">
        <f t="shared" si="96"/>
        <v>27</v>
      </c>
      <c r="R274" s="25">
        <f t="shared" si="97"/>
        <v>122</v>
      </c>
      <c r="S274" s="518">
        <v>1.69</v>
      </c>
      <c r="T274" s="518"/>
      <c r="U274" s="518"/>
      <c r="V274" s="518"/>
      <c r="W274" s="518"/>
      <c r="X274" s="518"/>
      <c r="Y274" s="518"/>
      <c r="Z274" s="521"/>
      <c r="AA274" s="521"/>
      <c r="AB274" s="26">
        <f t="shared" si="98"/>
        <v>122</v>
      </c>
      <c r="AC274" s="69">
        <f t="shared" si="98"/>
        <v>1.69</v>
      </c>
      <c r="AD274" s="521">
        <v>70</v>
      </c>
      <c r="AE274" s="54">
        <f t="shared" si="102"/>
        <v>42.68292682926829</v>
      </c>
      <c r="AF274" s="521"/>
      <c r="AG274" s="521"/>
      <c r="AH274" s="521"/>
      <c r="AI274" s="521"/>
      <c r="AJ274" s="521"/>
      <c r="AK274" s="521"/>
      <c r="AL274" s="521"/>
      <c r="AM274" s="521"/>
      <c r="AN274" s="521"/>
      <c r="AO274" s="521"/>
      <c r="AP274" s="521"/>
      <c r="AQ274" s="521"/>
      <c r="AR274" s="48">
        <f t="shared" si="103"/>
        <v>0</v>
      </c>
      <c r="AS274" s="27">
        <f t="shared" si="103"/>
        <v>0</v>
      </c>
      <c r="AT274" s="522"/>
      <c r="AU274" s="522"/>
      <c r="AV274" s="522"/>
      <c r="AW274" s="522"/>
      <c r="AX274" s="129">
        <f t="shared" si="99"/>
        <v>0</v>
      </c>
      <c r="AY274" s="39">
        <f t="shared" si="100"/>
        <v>0</v>
      </c>
      <c r="AZ274" s="522"/>
      <c r="BA274" s="32">
        <f t="shared" si="101"/>
        <v>0</v>
      </c>
      <c r="BB274" s="520"/>
      <c r="BC274" s="521"/>
      <c r="BD274" s="521"/>
    </row>
    <row r="275" spans="1:56" s="523" customFormat="1" ht="16.5">
      <c r="A275" s="516" t="s">
        <v>1393</v>
      </c>
      <c r="B275" s="45" t="s">
        <v>362</v>
      </c>
      <c r="C275" s="524" t="s">
        <v>363</v>
      </c>
      <c r="D275" s="517" t="s">
        <v>375</v>
      </c>
      <c r="E275" s="518">
        <v>37</v>
      </c>
      <c r="F275" s="524" t="s">
        <v>381</v>
      </c>
      <c r="G275" s="525">
        <v>325</v>
      </c>
      <c r="H275" s="525">
        <v>1221</v>
      </c>
      <c r="I275" s="518">
        <v>76</v>
      </c>
      <c r="J275" s="518">
        <v>0</v>
      </c>
      <c r="K275" s="518">
        <v>43</v>
      </c>
      <c r="L275" s="518">
        <v>12</v>
      </c>
      <c r="M275" s="518">
        <v>0</v>
      </c>
      <c r="N275" s="518">
        <v>0</v>
      </c>
      <c r="O275" s="25">
        <f t="shared" si="95"/>
        <v>88</v>
      </c>
      <c r="P275" s="25">
        <f t="shared" si="96"/>
        <v>0</v>
      </c>
      <c r="Q275" s="25">
        <f t="shared" si="96"/>
        <v>43</v>
      </c>
      <c r="R275" s="25">
        <f t="shared" si="97"/>
        <v>131</v>
      </c>
      <c r="S275" s="518">
        <v>1.78</v>
      </c>
      <c r="T275" s="518"/>
      <c r="U275" s="518"/>
      <c r="V275" s="518"/>
      <c r="W275" s="518"/>
      <c r="X275" s="518"/>
      <c r="Y275" s="518"/>
      <c r="Z275" s="521"/>
      <c r="AA275" s="521"/>
      <c r="AB275" s="26">
        <f t="shared" si="98"/>
        <v>131</v>
      </c>
      <c r="AC275" s="69">
        <f t="shared" si="98"/>
        <v>1.78</v>
      </c>
      <c r="AD275" s="521">
        <v>70</v>
      </c>
      <c r="AE275" s="54">
        <f t="shared" si="102"/>
        <v>21.53846153846154</v>
      </c>
      <c r="AF275" s="521"/>
      <c r="AG275" s="521"/>
      <c r="AH275" s="521"/>
      <c r="AI275" s="521"/>
      <c r="AJ275" s="521"/>
      <c r="AK275" s="521"/>
      <c r="AL275" s="521"/>
      <c r="AM275" s="521"/>
      <c r="AN275" s="521"/>
      <c r="AO275" s="521"/>
      <c r="AP275" s="521"/>
      <c r="AQ275" s="521"/>
      <c r="AR275" s="48">
        <f t="shared" si="103"/>
        <v>0</v>
      </c>
      <c r="AS275" s="27">
        <f t="shared" si="103"/>
        <v>0</v>
      </c>
      <c r="AT275" s="522"/>
      <c r="AU275" s="522"/>
      <c r="AV275" s="522"/>
      <c r="AW275" s="522"/>
      <c r="AX275" s="129">
        <f t="shared" si="99"/>
        <v>0</v>
      </c>
      <c r="AY275" s="39">
        <f t="shared" si="100"/>
        <v>0</v>
      </c>
      <c r="AZ275" s="522"/>
      <c r="BA275" s="32">
        <f t="shared" si="101"/>
        <v>0</v>
      </c>
      <c r="BB275" s="520"/>
      <c r="BC275" s="521"/>
      <c r="BD275" s="521"/>
    </row>
    <row r="276" spans="1:56" s="523" customFormat="1" ht="16.5">
      <c r="A276" s="516" t="s">
        <v>1393</v>
      </c>
      <c r="B276" s="45" t="s">
        <v>362</v>
      </c>
      <c r="C276" s="517" t="s">
        <v>363</v>
      </c>
      <c r="D276" s="517" t="s">
        <v>382</v>
      </c>
      <c r="E276" s="518">
        <v>38</v>
      </c>
      <c r="F276" s="517" t="s">
        <v>383</v>
      </c>
      <c r="G276" s="525">
        <v>159</v>
      </c>
      <c r="H276" s="525">
        <v>1404</v>
      </c>
      <c r="I276" s="518">
        <v>13</v>
      </c>
      <c r="J276" s="518">
        <v>0</v>
      </c>
      <c r="K276" s="518">
        <v>0</v>
      </c>
      <c r="L276" s="518">
        <v>23</v>
      </c>
      <c r="M276" s="518">
        <v>0</v>
      </c>
      <c r="N276" s="518">
        <v>0</v>
      </c>
      <c r="O276" s="25">
        <f t="shared" si="95"/>
        <v>36</v>
      </c>
      <c r="P276" s="25">
        <f t="shared" si="96"/>
        <v>0</v>
      </c>
      <c r="Q276" s="25">
        <f t="shared" si="96"/>
        <v>0</v>
      </c>
      <c r="R276" s="25">
        <f t="shared" si="97"/>
        <v>36</v>
      </c>
      <c r="S276" s="518">
        <v>0.6</v>
      </c>
      <c r="T276" s="518"/>
      <c r="U276" s="518"/>
      <c r="V276" s="518"/>
      <c r="W276" s="518"/>
      <c r="X276" s="518"/>
      <c r="Y276" s="518"/>
      <c r="Z276" s="521"/>
      <c r="AA276" s="521"/>
      <c r="AB276" s="26">
        <f t="shared" si="98"/>
        <v>36</v>
      </c>
      <c r="AC276" s="69">
        <f t="shared" si="98"/>
        <v>0.6</v>
      </c>
      <c r="AD276" s="521">
        <v>30</v>
      </c>
      <c r="AE276" s="54">
        <f t="shared" si="102"/>
        <v>18.867924528301888</v>
      </c>
      <c r="AF276" s="521"/>
      <c r="AG276" s="521"/>
      <c r="AH276" s="521"/>
      <c r="AI276" s="521"/>
      <c r="AJ276" s="521"/>
      <c r="AK276" s="521"/>
      <c r="AL276" s="521"/>
      <c r="AM276" s="521"/>
      <c r="AN276" s="521"/>
      <c r="AO276" s="521"/>
      <c r="AP276" s="521"/>
      <c r="AQ276" s="521"/>
      <c r="AR276" s="48">
        <f t="shared" si="103"/>
        <v>0</v>
      </c>
      <c r="AS276" s="27">
        <f t="shared" si="103"/>
        <v>0</v>
      </c>
      <c r="AT276" s="522"/>
      <c r="AU276" s="522"/>
      <c r="AV276" s="522"/>
      <c r="AW276" s="522"/>
      <c r="AX276" s="129">
        <f t="shared" si="99"/>
        <v>0</v>
      </c>
      <c r="AY276" s="39">
        <f t="shared" si="100"/>
        <v>0</v>
      </c>
      <c r="AZ276" s="522"/>
      <c r="BA276" s="32">
        <f t="shared" si="101"/>
        <v>0</v>
      </c>
      <c r="BB276" s="520"/>
      <c r="BC276" s="521"/>
      <c r="BD276" s="521"/>
    </row>
    <row r="277" spans="1:56" s="523" customFormat="1" ht="16.5">
      <c r="A277" s="516" t="s">
        <v>1393</v>
      </c>
      <c r="B277" s="45" t="s">
        <v>362</v>
      </c>
      <c r="C277" s="517" t="s">
        <v>363</v>
      </c>
      <c r="D277" s="517" t="s">
        <v>382</v>
      </c>
      <c r="E277" s="518">
        <v>39</v>
      </c>
      <c r="F277" s="517" t="s">
        <v>384</v>
      </c>
      <c r="G277" s="525">
        <v>183</v>
      </c>
      <c r="H277" s="525">
        <v>981</v>
      </c>
      <c r="I277" s="518">
        <v>10</v>
      </c>
      <c r="J277" s="518">
        <v>0</v>
      </c>
      <c r="K277" s="518">
        <v>0</v>
      </c>
      <c r="L277" s="518">
        <v>20</v>
      </c>
      <c r="M277" s="518">
        <v>0</v>
      </c>
      <c r="N277" s="518">
        <v>0</v>
      </c>
      <c r="O277" s="25">
        <f t="shared" si="95"/>
        <v>30</v>
      </c>
      <c r="P277" s="25">
        <f t="shared" si="96"/>
        <v>0</v>
      </c>
      <c r="Q277" s="25">
        <f t="shared" si="96"/>
        <v>0</v>
      </c>
      <c r="R277" s="25">
        <f t="shared" si="97"/>
        <v>30</v>
      </c>
      <c r="S277" s="518">
        <v>0.35</v>
      </c>
      <c r="T277" s="518"/>
      <c r="U277" s="518"/>
      <c r="V277" s="518"/>
      <c r="W277" s="518"/>
      <c r="X277" s="518"/>
      <c r="Y277" s="518"/>
      <c r="Z277" s="521"/>
      <c r="AA277" s="521"/>
      <c r="AB277" s="26">
        <f t="shared" si="98"/>
        <v>30</v>
      </c>
      <c r="AC277" s="69">
        <f t="shared" si="98"/>
        <v>0.35</v>
      </c>
      <c r="AD277" s="521">
        <v>25</v>
      </c>
      <c r="AE277" s="54">
        <f t="shared" si="102"/>
        <v>13.661202185792352</v>
      </c>
      <c r="AF277" s="521"/>
      <c r="AG277" s="521"/>
      <c r="AH277" s="521"/>
      <c r="AI277" s="521"/>
      <c r="AJ277" s="521"/>
      <c r="AK277" s="521"/>
      <c r="AL277" s="521"/>
      <c r="AM277" s="521"/>
      <c r="AN277" s="521"/>
      <c r="AO277" s="521"/>
      <c r="AP277" s="521"/>
      <c r="AQ277" s="521"/>
      <c r="AR277" s="48">
        <f t="shared" si="103"/>
        <v>0</v>
      </c>
      <c r="AS277" s="27">
        <f t="shared" si="103"/>
        <v>0</v>
      </c>
      <c r="AT277" s="522"/>
      <c r="AU277" s="522"/>
      <c r="AV277" s="522"/>
      <c r="AW277" s="522"/>
      <c r="AX277" s="129">
        <f t="shared" si="99"/>
        <v>0</v>
      </c>
      <c r="AY277" s="39">
        <f t="shared" si="100"/>
        <v>0</v>
      </c>
      <c r="AZ277" s="522"/>
      <c r="BA277" s="32">
        <f t="shared" si="101"/>
        <v>0</v>
      </c>
      <c r="BB277" s="520"/>
      <c r="BC277" s="521"/>
      <c r="BD277" s="521"/>
    </row>
    <row r="278" spans="1:56" s="523" customFormat="1" ht="16.5">
      <c r="A278" s="516" t="s">
        <v>1393</v>
      </c>
      <c r="B278" s="45" t="s">
        <v>362</v>
      </c>
      <c r="C278" s="524" t="s">
        <v>363</v>
      </c>
      <c r="D278" s="517" t="s">
        <v>390</v>
      </c>
      <c r="E278" s="518">
        <v>40</v>
      </c>
      <c r="F278" s="524" t="s">
        <v>391</v>
      </c>
      <c r="G278" s="525">
        <v>146</v>
      </c>
      <c r="H278" s="525">
        <v>774</v>
      </c>
      <c r="I278" s="518">
        <v>30</v>
      </c>
      <c r="J278" s="518">
        <v>0</v>
      </c>
      <c r="K278" s="518">
        <v>20</v>
      </c>
      <c r="L278" s="518">
        <v>0</v>
      </c>
      <c r="M278" s="518">
        <v>0</v>
      </c>
      <c r="N278" s="518">
        <v>0</v>
      </c>
      <c r="O278" s="25">
        <f t="shared" si="95"/>
        <v>30</v>
      </c>
      <c r="P278" s="25">
        <f t="shared" si="96"/>
        <v>0</v>
      </c>
      <c r="Q278" s="25">
        <f t="shared" si="96"/>
        <v>20</v>
      </c>
      <c r="R278" s="25">
        <f t="shared" si="97"/>
        <v>50</v>
      </c>
      <c r="S278" s="518">
        <v>0.91</v>
      </c>
      <c r="T278" s="518">
        <v>30</v>
      </c>
      <c r="U278" s="518">
        <v>0.71</v>
      </c>
      <c r="V278" s="518">
        <v>0</v>
      </c>
      <c r="W278" s="518">
        <v>0</v>
      </c>
      <c r="X278" s="518">
        <v>0</v>
      </c>
      <c r="Y278" s="518">
        <v>0</v>
      </c>
      <c r="Z278" s="521"/>
      <c r="AA278" s="521"/>
      <c r="AB278" s="26">
        <f t="shared" si="98"/>
        <v>50</v>
      </c>
      <c r="AC278" s="69">
        <f t="shared" si="98"/>
        <v>0.91</v>
      </c>
      <c r="AD278" s="521">
        <v>40</v>
      </c>
      <c r="AE278" s="54">
        <f t="shared" si="102"/>
        <v>27.397260273972602</v>
      </c>
      <c r="AF278" s="521"/>
      <c r="AG278" s="521"/>
      <c r="AH278" s="521"/>
      <c r="AI278" s="521"/>
      <c r="AJ278" s="521"/>
      <c r="AK278" s="521"/>
      <c r="AL278" s="521"/>
      <c r="AM278" s="521"/>
      <c r="AN278" s="521"/>
      <c r="AO278" s="521"/>
      <c r="AP278" s="521"/>
      <c r="AQ278" s="521"/>
      <c r="AR278" s="48">
        <f t="shared" si="103"/>
        <v>0</v>
      </c>
      <c r="AS278" s="27">
        <f t="shared" si="103"/>
        <v>0</v>
      </c>
      <c r="AT278" s="522"/>
      <c r="AU278" s="522"/>
      <c r="AV278" s="522"/>
      <c r="AW278" s="522"/>
      <c r="AX278" s="129">
        <f t="shared" si="99"/>
        <v>0</v>
      </c>
      <c r="AY278" s="39">
        <f t="shared" si="100"/>
        <v>0</v>
      </c>
      <c r="AZ278" s="522"/>
      <c r="BA278" s="32">
        <f t="shared" si="101"/>
        <v>0</v>
      </c>
      <c r="BB278" s="520"/>
      <c r="BC278" s="521"/>
      <c r="BD278" s="521"/>
    </row>
    <row r="279" spans="1:56" s="523" customFormat="1" ht="16.5">
      <c r="A279" s="516" t="s">
        <v>1393</v>
      </c>
      <c r="B279" s="45" t="s">
        <v>362</v>
      </c>
      <c r="C279" s="524" t="s">
        <v>363</v>
      </c>
      <c r="D279" s="517" t="s">
        <v>390</v>
      </c>
      <c r="E279" s="518">
        <v>41</v>
      </c>
      <c r="F279" s="524" t="s">
        <v>392</v>
      </c>
      <c r="G279" s="525">
        <v>282</v>
      </c>
      <c r="H279" s="525">
        <v>1409</v>
      </c>
      <c r="I279" s="518">
        <v>56</v>
      </c>
      <c r="J279" s="518">
        <v>0</v>
      </c>
      <c r="K279" s="518">
        <v>0</v>
      </c>
      <c r="L279" s="518">
        <v>19</v>
      </c>
      <c r="M279" s="518">
        <v>4</v>
      </c>
      <c r="N279" s="518"/>
      <c r="O279" s="25">
        <f t="shared" si="95"/>
        <v>75</v>
      </c>
      <c r="P279" s="25">
        <f t="shared" si="96"/>
        <v>4</v>
      </c>
      <c r="Q279" s="25">
        <f t="shared" si="96"/>
        <v>0</v>
      </c>
      <c r="R279" s="25">
        <f t="shared" si="97"/>
        <v>79</v>
      </c>
      <c r="S279" s="518">
        <v>0.35</v>
      </c>
      <c r="T279" s="518">
        <v>19</v>
      </c>
      <c r="U279" s="518">
        <v>0.05</v>
      </c>
      <c r="V279" s="518">
        <v>56</v>
      </c>
      <c r="W279" s="518">
        <v>0.01</v>
      </c>
      <c r="X279" s="518">
        <v>0</v>
      </c>
      <c r="Y279" s="518">
        <v>0</v>
      </c>
      <c r="Z279" s="521">
        <v>481</v>
      </c>
      <c r="AA279" s="521">
        <v>169.2</v>
      </c>
      <c r="AB279" s="26">
        <f t="shared" si="98"/>
        <v>560</v>
      </c>
      <c r="AC279" s="69">
        <f t="shared" si="98"/>
        <v>169.54999999999998</v>
      </c>
      <c r="AD279" s="521">
        <v>275</v>
      </c>
      <c r="AE279" s="54">
        <f t="shared" si="102"/>
        <v>97.517730496453908</v>
      </c>
      <c r="AF279" s="521"/>
      <c r="AG279" s="521"/>
      <c r="AH279" s="521"/>
      <c r="AI279" s="521"/>
      <c r="AJ279" s="521">
        <v>0</v>
      </c>
      <c r="AK279" s="521">
        <v>0</v>
      </c>
      <c r="AL279" s="521">
        <v>0</v>
      </c>
      <c r="AM279" s="521">
        <v>0</v>
      </c>
      <c r="AN279" s="521">
        <v>0</v>
      </c>
      <c r="AO279" s="521">
        <v>0</v>
      </c>
      <c r="AP279" s="521">
        <v>58</v>
      </c>
      <c r="AQ279" s="521">
        <v>31.82</v>
      </c>
      <c r="AR279" s="48">
        <f t="shared" si="103"/>
        <v>58</v>
      </c>
      <c r="AS279" s="27">
        <f t="shared" si="103"/>
        <v>31.82</v>
      </c>
      <c r="AT279" s="522">
        <v>14.62</v>
      </c>
      <c r="AU279" s="522">
        <v>4.95</v>
      </c>
      <c r="AV279" s="522">
        <v>3.6</v>
      </c>
      <c r="AW279" s="522">
        <v>6</v>
      </c>
      <c r="AX279" s="129">
        <f t="shared" si="99"/>
        <v>29.17</v>
      </c>
      <c r="AY279" s="39">
        <f t="shared" si="100"/>
        <v>60.99</v>
      </c>
      <c r="AZ279" s="522">
        <v>16.97</v>
      </c>
      <c r="BA279" s="32">
        <f t="shared" si="101"/>
        <v>77.960000000000008</v>
      </c>
      <c r="BB279" s="520"/>
      <c r="BC279" s="521"/>
      <c r="BD279" s="521"/>
    </row>
    <row r="280" spans="1:56" s="523" customFormat="1" ht="16.5">
      <c r="A280" s="516" t="s">
        <v>1393</v>
      </c>
      <c r="B280" s="45" t="s">
        <v>362</v>
      </c>
      <c r="C280" s="524" t="s">
        <v>363</v>
      </c>
      <c r="D280" s="517" t="s">
        <v>409</v>
      </c>
      <c r="E280" s="518">
        <v>42</v>
      </c>
      <c r="F280" s="524" t="s">
        <v>410</v>
      </c>
      <c r="G280" s="525">
        <v>168</v>
      </c>
      <c r="H280" s="525">
        <v>1132</v>
      </c>
      <c r="I280" s="518">
        <v>160</v>
      </c>
      <c r="J280" s="518">
        <v>0</v>
      </c>
      <c r="K280" s="518">
        <v>59</v>
      </c>
      <c r="L280" s="518">
        <v>40</v>
      </c>
      <c r="M280" s="518">
        <v>0</v>
      </c>
      <c r="N280" s="518">
        <v>40</v>
      </c>
      <c r="O280" s="25">
        <f t="shared" si="95"/>
        <v>200</v>
      </c>
      <c r="P280" s="25">
        <f t="shared" si="96"/>
        <v>0</v>
      </c>
      <c r="Q280" s="25">
        <f t="shared" si="96"/>
        <v>99</v>
      </c>
      <c r="R280" s="25">
        <f t="shared" si="97"/>
        <v>299</v>
      </c>
      <c r="S280" s="518">
        <v>1.01</v>
      </c>
      <c r="T280" s="518">
        <v>0</v>
      </c>
      <c r="U280" s="518">
        <v>0</v>
      </c>
      <c r="V280" s="518">
        <v>200</v>
      </c>
      <c r="W280" s="518">
        <v>0</v>
      </c>
      <c r="X280" s="518">
        <v>0</v>
      </c>
      <c r="Y280" s="518">
        <v>0</v>
      </c>
      <c r="Z280" s="521"/>
      <c r="AA280" s="521"/>
      <c r="AB280" s="26">
        <f t="shared" si="98"/>
        <v>299</v>
      </c>
      <c r="AC280" s="69">
        <f t="shared" si="98"/>
        <v>1.01</v>
      </c>
      <c r="AD280" s="521">
        <v>150</v>
      </c>
      <c r="AE280" s="54">
        <f t="shared" si="102"/>
        <v>89.285714285714292</v>
      </c>
      <c r="AF280" s="521"/>
      <c r="AG280" s="521"/>
      <c r="AH280" s="521"/>
      <c r="AI280" s="521"/>
      <c r="AJ280" s="521"/>
      <c r="AK280" s="521"/>
      <c r="AL280" s="521"/>
      <c r="AM280" s="521"/>
      <c r="AN280" s="521"/>
      <c r="AO280" s="521"/>
      <c r="AP280" s="521"/>
      <c r="AQ280" s="521"/>
      <c r="AR280" s="48">
        <f t="shared" si="103"/>
        <v>0</v>
      </c>
      <c r="AS280" s="27">
        <f t="shared" si="103"/>
        <v>0</v>
      </c>
      <c r="AT280" s="522"/>
      <c r="AU280" s="522"/>
      <c r="AV280" s="522"/>
      <c r="AW280" s="522"/>
      <c r="AX280" s="129">
        <f t="shared" si="99"/>
        <v>0</v>
      </c>
      <c r="AY280" s="39">
        <f t="shared" si="100"/>
        <v>0</v>
      </c>
      <c r="AZ280" s="522"/>
      <c r="BA280" s="32">
        <f t="shared" si="101"/>
        <v>0</v>
      </c>
      <c r="BB280" s="520"/>
      <c r="BC280" s="521"/>
      <c r="BD280" s="521"/>
    </row>
    <row r="281" spans="1:56" s="523" customFormat="1" ht="16.5">
      <c r="A281" s="516" t="s">
        <v>1393</v>
      </c>
      <c r="B281" s="45" t="s">
        <v>362</v>
      </c>
      <c r="C281" s="524" t="s">
        <v>363</v>
      </c>
      <c r="D281" s="517" t="s">
        <v>413</v>
      </c>
      <c r="E281" s="518">
        <v>43</v>
      </c>
      <c r="F281" s="524" t="s">
        <v>414</v>
      </c>
      <c r="G281" s="525">
        <v>223</v>
      </c>
      <c r="H281" s="525">
        <v>1420</v>
      </c>
      <c r="I281" s="518">
        <v>18</v>
      </c>
      <c r="J281" s="518">
        <v>0</v>
      </c>
      <c r="K281" s="518">
        <v>0</v>
      </c>
      <c r="L281" s="518">
        <v>5</v>
      </c>
      <c r="M281" s="518">
        <v>0</v>
      </c>
      <c r="N281" s="518">
        <v>0</v>
      </c>
      <c r="O281" s="25">
        <f t="shared" si="95"/>
        <v>23</v>
      </c>
      <c r="P281" s="25">
        <f t="shared" si="96"/>
        <v>0</v>
      </c>
      <c r="Q281" s="25">
        <f t="shared" si="96"/>
        <v>0</v>
      </c>
      <c r="R281" s="25">
        <f t="shared" si="97"/>
        <v>23</v>
      </c>
      <c r="S281" s="518">
        <v>0.5</v>
      </c>
      <c r="T281" s="518">
        <v>9</v>
      </c>
      <c r="U281" s="518">
        <v>0.5</v>
      </c>
      <c r="V281" s="518">
        <v>14</v>
      </c>
      <c r="W281" s="518">
        <v>0</v>
      </c>
      <c r="X281" s="518">
        <v>0</v>
      </c>
      <c r="Y281" s="518">
        <v>0</v>
      </c>
      <c r="Z281" s="521">
        <v>6</v>
      </c>
      <c r="AA281" s="521">
        <v>0.49</v>
      </c>
      <c r="AB281" s="26">
        <f t="shared" si="98"/>
        <v>29</v>
      </c>
      <c r="AC281" s="69">
        <f t="shared" si="98"/>
        <v>0.99</v>
      </c>
      <c r="AD281" s="521">
        <v>10</v>
      </c>
      <c r="AE281" s="54">
        <f t="shared" si="102"/>
        <v>4.4843049327354256</v>
      </c>
      <c r="AF281" s="521"/>
      <c r="AG281" s="521">
        <v>11</v>
      </c>
      <c r="AH281" s="521">
        <v>11</v>
      </c>
      <c r="AI281" s="521"/>
      <c r="AJ281" s="521"/>
      <c r="AK281" s="521"/>
      <c r="AL281" s="521"/>
      <c r="AM281" s="521"/>
      <c r="AN281" s="521"/>
      <c r="AO281" s="521"/>
      <c r="AP281" s="521"/>
      <c r="AQ281" s="521"/>
      <c r="AR281" s="48">
        <f t="shared" si="103"/>
        <v>0</v>
      </c>
      <c r="AS281" s="27">
        <f t="shared" si="103"/>
        <v>0</v>
      </c>
      <c r="AT281" s="522"/>
      <c r="AU281" s="522"/>
      <c r="AV281" s="522"/>
      <c r="AW281" s="522"/>
      <c r="AX281" s="129">
        <f t="shared" si="99"/>
        <v>0</v>
      </c>
      <c r="AY281" s="39">
        <f t="shared" si="100"/>
        <v>0</v>
      </c>
      <c r="AZ281" s="522"/>
      <c r="BA281" s="32">
        <f t="shared" si="101"/>
        <v>0</v>
      </c>
      <c r="BB281" s="520"/>
      <c r="BC281" s="521"/>
      <c r="BD281" s="521"/>
    </row>
    <row r="282" spans="1:56" s="523" customFormat="1" ht="16.5">
      <c r="A282" s="516" t="s">
        <v>1393</v>
      </c>
      <c r="B282" s="45" t="s">
        <v>362</v>
      </c>
      <c r="C282" s="524" t="s">
        <v>363</v>
      </c>
      <c r="D282" s="517" t="s">
        <v>413</v>
      </c>
      <c r="E282" s="518">
        <v>44</v>
      </c>
      <c r="F282" s="524" t="s">
        <v>415</v>
      </c>
      <c r="G282" s="525">
        <v>178</v>
      </c>
      <c r="H282" s="525">
        <v>1184</v>
      </c>
      <c r="I282" s="518">
        <v>10</v>
      </c>
      <c r="J282" s="518">
        <v>0</v>
      </c>
      <c r="K282" s="518">
        <v>0</v>
      </c>
      <c r="L282" s="518">
        <v>11</v>
      </c>
      <c r="M282" s="518">
        <v>0</v>
      </c>
      <c r="N282" s="518">
        <v>0</v>
      </c>
      <c r="O282" s="25">
        <f t="shared" si="95"/>
        <v>21</v>
      </c>
      <c r="P282" s="25">
        <f t="shared" si="96"/>
        <v>0</v>
      </c>
      <c r="Q282" s="25">
        <f t="shared" si="96"/>
        <v>0</v>
      </c>
      <c r="R282" s="25">
        <f t="shared" si="97"/>
        <v>21</v>
      </c>
      <c r="S282" s="518">
        <v>0.05</v>
      </c>
      <c r="T282" s="518">
        <v>6</v>
      </c>
      <c r="U282" s="518">
        <v>0.05</v>
      </c>
      <c r="V282" s="518">
        <v>15</v>
      </c>
      <c r="W282" s="518">
        <v>0</v>
      </c>
      <c r="X282" s="518">
        <v>0</v>
      </c>
      <c r="Y282" s="518">
        <v>0</v>
      </c>
      <c r="Z282" s="521">
        <v>6</v>
      </c>
      <c r="AA282" s="521">
        <v>0.39</v>
      </c>
      <c r="AB282" s="26">
        <f t="shared" si="98"/>
        <v>27</v>
      </c>
      <c r="AC282" s="69">
        <f t="shared" si="98"/>
        <v>0.44</v>
      </c>
      <c r="AD282" s="521">
        <v>9</v>
      </c>
      <c r="AE282" s="54">
        <f t="shared" si="102"/>
        <v>5.0561797752808983</v>
      </c>
      <c r="AF282" s="521"/>
      <c r="AG282" s="521">
        <v>3</v>
      </c>
      <c r="AH282" s="521">
        <v>3</v>
      </c>
      <c r="AI282" s="521"/>
      <c r="AJ282" s="521"/>
      <c r="AK282" s="521"/>
      <c r="AL282" s="521"/>
      <c r="AM282" s="521"/>
      <c r="AN282" s="521"/>
      <c r="AO282" s="521"/>
      <c r="AP282" s="521"/>
      <c r="AQ282" s="521"/>
      <c r="AR282" s="48">
        <f t="shared" si="103"/>
        <v>0</v>
      </c>
      <c r="AS282" s="27">
        <f t="shared" si="103"/>
        <v>0</v>
      </c>
      <c r="AT282" s="522"/>
      <c r="AU282" s="522"/>
      <c r="AV282" s="522"/>
      <c r="AW282" s="522"/>
      <c r="AX282" s="129">
        <f t="shared" si="99"/>
        <v>0</v>
      </c>
      <c r="AY282" s="39">
        <f t="shared" si="100"/>
        <v>0</v>
      </c>
      <c r="AZ282" s="522"/>
      <c r="BA282" s="32">
        <f t="shared" si="101"/>
        <v>0</v>
      </c>
      <c r="BB282" s="520"/>
      <c r="BC282" s="521"/>
      <c r="BD282" s="521"/>
    </row>
    <row r="283" spans="1:56" s="523" customFormat="1" ht="16.5">
      <c r="A283" s="516" t="s">
        <v>1393</v>
      </c>
      <c r="B283" s="45" t="s">
        <v>362</v>
      </c>
      <c r="C283" s="524" t="s">
        <v>363</v>
      </c>
      <c r="D283" s="517" t="s">
        <v>413</v>
      </c>
      <c r="E283" s="518">
        <v>45</v>
      </c>
      <c r="F283" s="527" t="s">
        <v>416</v>
      </c>
      <c r="G283" s="525">
        <v>252</v>
      </c>
      <c r="H283" s="525">
        <v>1334</v>
      </c>
      <c r="I283" s="518">
        <v>80</v>
      </c>
      <c r="J283" s="518">
        <v>0</v>
      </c>
      <c r="K283" s="518">
        <v>0</v>
      </c>
      <c r="L283" s="518">
        <v>14</v>
      </c>
      <c r="M283" s="518">
        <v>0</v>
      </c>
      <c r="N283" s="518">
        <v>0</v>
      </c>
      <c r="O283" s="25">
        <f t="shared" si="95"/>
        <v>94</v>
      </c>
      <c r="P283" s="25">
        <f t="shared" si="96"/>
        <v>0</v>
      </c>
      <c r="Q283" s="25">
        <f t="shared" si="96"/>
        <v>0</v>
      </c>
      <c r="R283" s="25">
        <f t="shared" si="97"/>
        <v>94</v>
      </c>
      <c r="S283" s="518">
        <v>3.8</v>
      </c>
      <c r="T283" s="518">
        <v>73</v>
      </c>
      <c r="U283" s="518">
        <v>3.8</v>
      </c>
      <c r="V283" s="518">
        <v>21</v>
      </c>
      <c r="W283" s="518">
        <v>0</v>
      </c>
      <c r="X283" s="518">
        <v>0</v>
      </c>
      <c r="Y283" s="521">
        <v>0</v>
      </c>
      <c r="Z283" s="521">
        <v>77</v>
      </c>
      <c r="AA283" s="521">
        <v>46.9</v>
      </c>
      <c r="AB283" s="26">
        <f t="shared" si="98"/>
        <v>171</v>
      </c>
      <c r="AC283" s="69">
        <f t="shared" si="98"/>
        <v>50.699999999999996</v>
      </c>
      <c r="AD283" s="521">
        <v>110</v>
      </c>
      <c r="AE283" s="54">
        <f t="shared" si="102"/>
        <v>43.650793650793652</v>
      </c>
      <c r="AF283" s="526"/>
      <c r="AG283" s="521">
        <v>52</v>
      </c>
      <c r="AH283" s="521">
        <v>52</v>
      </c>
      <c r="AI283" s="526"/>
      <c r="AJ283" s="526"/>
      <c r="AK283" s="526"/>
      <c r="AL283" s="526"/>
      <c r="AM283" s="526"/>
      <c r="AN283" s="526"/>
      <c r="AO283" s="526"/>
      <c r="AP283" s="526"/>
      <c r="AQ283" s="526"/>
      <c r="AR283" s="48">
        <f t="shared" si="103"/>
        <v>0</v>
      </c>
      <c r="AS283" s="27">
        <f t="shared" si="103"/>
        <v>0</v>
      </c>
      <c r="AT283" s="526"/>
      <c r="AU283" s="526"/>
      <c r="AV283" s="526"/>
      <c r="AW283" s="526"/>
      <c r="AX283" s="129">
        <f t="shared" si="99"/>
        <v>0</v>
      </c>
      <c r="AY283" s="39">
        <f t="shared" si="100"/>
        <v>0</v>
      </c>
      <c r="AZ283" s="526"/>
      <c r="BA283" s="32">
        <f t="shared" si="101"/>
        <v>0</v>
      </c>
      <c r="BB283" s="526"/>
      <c r="BC283" s="526"/>
      <c r="BD283" s="526"/>
    </row>
    <row r="284" spans="1:56" s="523" customFormat="1" ht="16.5">
      <c r="A284" s="516" t="s">
        <v>1393</v>
      </c>
      <c r="B284" s="45" t="s">
        <v>362</v>
      </c>
      <c r="C284" s="524" t="s">
        <v>363</v>
      </c>
      <c r="D284" s="517" t="s">
        <v>419</v>
      </c>
      <c r="E284" s="518">
        <v>46</v>
      </c>
      <c r="F284" s="517" t="s">
        <v>419</v>
      </c>
      <c r="G284" s="525">
        <v>196</v>
      </c>
      <c r="H284" s="525">
        <v>1087</v>
      </c>
      <c r="I284" s="518">
        <v>540</v>
      </c>
      <c r="J284" s="518">
        <v>0</v>
      </c>
      <c r="K284" s="518">
        <v>429</v>
      </c>
      <c r="L284" s="518">
        <v>0</v>
      </c>
      <c r="M284" s="518">
        <v>0</v>
      </c>
      <c r="N284" s="518">
        <v>0</v>
      </c>
      <c r="O284" s="25">
        <f t="shared" si="95"/>
        <v>540</v>
      </c>
      <c r="P284" s="25">
        <f t="shared" si="96"/>
        <v>0</v>
      </c>
      <c r="Q284" s="25">
        <f t="shared" si="96"/>
        <v>429</v>
      </c>
      <c r="R284" s="25">
        <f t="shared" si="97"/>
        <v>969</v>
      </c>
      <c r="S284" s="518">
        <v>0</v>
      </c>
      <c r="T284" s="518"/>
      <c r="U284" s="518"/>
      <c r="V284" s="518"/>
      <c r="W284" s="518"/>
      <c r="X284" s="518"/>
      <c r="Y284" s="526"/>
      <c r="Z284" s="526"/>
      <c r="AA284" s="526"/>
      <c r="AB284" s="26">
        <f t="shared" si="98"/>
        <v>969</v>
      </c>
      <c r="AC284" s="69">
        <f t="shared" si="98"/>
        <v>0</v>
      </c>
      <c r="AD284" s="521">
        <v>180</v>
      </c>
      <c r="AE284" s="54">
        <f t="shared" si="102"/>
        <v>91.83673469387756</v>
      </c>
      <c r="AF284" s="526"/>
      <c r="AG284" s="526"/>
      <c r="AH284" s="526"/>
      <c r="AI284" s="526"/>
      <c r="AJ284" s="526"/>
      <c r="AK284" s="526"/>
      <c r="AL284" s="526"/>
      <c r="AM284" s="526"/>
      <c r="AN284" s="526"/>
      <c r="AO284" s="526"/>
      <c r="AP284" s="526"/>
      <c r="AQ284" s="526"/>
      <c r="AR284" s="48">
        <f t="shared" si="103"/>
        <v>0</v>
      </c>
      <c r="AS284" s="27">
        <f t="shared" si="103"/>
        <v>0</v>
      </c>
      <c r="AT284" s="526"/>
      <c r="AU284" s="526"/>
      <c r="AV284" s="526"/>
      <c r="AW284" s="526"/>
      <c r="AX284" s="129">
        <f>SUM(AT284+AU284+AV284+AW284)</f>
        <v>0</v>
      </c>
      <c r="AY284" s="39">
        <f t="shared" si="100"/>
        <v>0</v>
      </c>
      <c r="AZ284" s="526"/>
      <c r="BA284" s="32">
        <f t="shared" si="101"/>
        <v>0</v>
      </c>
      <c r="BB284" s="526"/>
      <c r="BC284" s="526"/>
      <c r="BD284" s="526"/>
    </row>
    <row r="285" spans="1:56" s="523" customFormat="1" ht="16.5">
      <c r="A285" s="516" t="s">
        <v>1393</v>
      </c>
      <c r="B285" s="45" t="s">
        <v>362</v>
      </c>
      <c r="C285" s="524" t="s">
        <v>363</v>
      </c>
      <c r="D285" s="517" t="s">
        <v>419</v>
      </c>
      <c r="E285" s="518">
        <v>47</v>
      </c>
      <c r="F285" s="517" t="s">
        <v>1460</v>
      </c>
      <c r="G285" s="525">
        <v>276</v>
      </c>
      <c r="H285" s="525">
        <v>969</v>
      </c>
      <c r="I285" s="518"/>
      <c r="J285" s="518"/>
      <c r="K285" s="518"/>
      <c r="L285" s="518"/>
      <c r="M285" s="518"/>
      <c r="N285" s="518"/>
      <c r="O285" s="29">
        <f t="shared" si="95"/>
        <v>0</v>
      </c>
      <c r="P285" s="29">
        <f t="shared" si="96"/>
        <v>0</v>
      </c>
      <c r="Q285" s="29">
        <f t="shared" si="96"/>
        <v>0</v>
      </c>
      <c r="R285" s="29">
        <f t="shared" si="97"/>
        <v>0</v>
      </c>
      <c r="S285" s="518"/>
      <c r="T285" s="518"/>
      <c r="U285" s="518"/>
      <c r="V285" s="518"/>
      <c r="W285" s="518"/>
      <c r="X285" s="518"/>
      <c r="Y285" s="526"/>
      <c r="Z285" s="526"/>
      <c r="AA285" s="526"/>
      <c r="AB285" s="26">
        <f t="shared" si="98"/>
        <v>0</v>
      </c>
      <c r="AC285" s="69">
        <f t="shared" si="98"/>
        <v>0</v>
      </c>
      <c r="AD285" s="521"/>
      <c r="AE285" s="54"/>
      <c r="AF285" s="526"/>
      <c r="AG285" s="526"/>
      <c r="AH285" s="526"/>
      <c r="AI285" s="526"/>
      <c r="AJ285" s="526"/>
      <c r="AK285" s="526"/>
      <c r="AL285" s="526"/>
      <c r="AM285" s="526"/>
      <c r="AN285" s="526"/>
      <c r="AO285" s="526"/>
      <c r="AP285" s="526"/>
      <c r="AQ285" s="526"/>
      <c r="AR285" s="48">
        <f t="shared" si="103"/>
        <v>0</v>
      </c>
      <c r="AS285" s="27">
        <f t="shared" si="103"/>
        <v>0</v>
      </c>
      <c r="AT285" s="526"/>
      <c r="AU285" s="526"/>
      <c r="AV285" s="526"/>
      <c r="AW285" s="526"/>
      <c r="AX285" s="129">
        <f t="shared" ref="AX285:AX288" si="104">SUM(AT285+AU285+AV285+AW285)</f>
        <v>0</v>
      </c>
      <c r="AY285" s="39">
        <f t="shared" si="100"/>
        <v>0</v>
      </c>
      <c r="AZ285" s="526"/>
      <c r="BA285" s="32">
        <f t="shared" si="101"/>
        <v>0</v>
      </c>
      <c r="BB285" s="526"/>
      <c r="BC285" s="526"/>
      <c r="BD285" s="526"/>
    </row>
    <row r="286" spans="1:56" s="523" customFormat="1" ht="16.5">
      <c r="A286" s="516" t="s">
        <v>1393</v>
      </c>
      <c r="B286" s="45" t="s">
        <v>362</v>
      </c>
      <c r="C286" s="524" t="s">
        <v>363</v>
      </c>
      <c r="D286" s="517" t="s">
        <v>419</v>
      </c>
      <c r="E286" s="518">
        <v>48</v>
      </c>
      <c r="F286" s="517" t="s">
        <v>1461</v>
      </c>
      <c r="G286" s="525">
        <v>184</v>
      </c>
      <c r="H286" s="525">
        <v>646</v>
      </c>
      <c r="I286" s="518"/>
      <c r="J286" s="518"/>
      <c r="K286" s="518"/>
      <c r="L286" s="518"/>
      <c r="M286" s="518"/>
      <c r="N286" s="518"/>
      <c r="O286" s="29">
        <f t="shared" si="95"/>
        <v>0</v>
      </c>
      <c r="P286" s="29">
        <f t="shared" si="96"/>
        <v>0</v>
      </c>
      <c r="Q286" s="29">
        <f t="shared" si="96"/>
        <v>0</v>
      </c>
      <c r="R286" s="29">
        <f t="shared" si="97"/>
        <v>0</v>
      </c>
      <c r="S286" s="518"/>
      <c r="T286" s="518"/>
      <c r="U286" s="518"/>
      <c r="V286" s="518"/>
      <c r="W286" s="518"/>
      <c r="X286" s="518"/>
      <c r="Y286" s="526"/>
      <c r="Z286" s="526"/>
      <c r="AA286" s="526"/>
      <c r="AB286" s="26">
        <f t="shared" si="98"/>
        <v>0</v>
      </c>
      <c r="AC286" s="69">
        <f t="shared" si="98"/>
        <v>0</v>
      </c>
      <c r="AD286" s="521"/>
      <c r="AE286" s="54"/>
      <c r="AF286" s="526"/>
      <c r="AG286" s="526"/>
      <c r="AH286" s="526"/>
      <c r="AI286" s="526"/>
      <c r="AJ286" s="526"/>
      <c r="AK286" s="526"/>
      <c r="AL286" s="526"/>
      <c r="AM286" s="526"/>
      <c r="AN286" s="526"/>
      <c r="AO286" s="526"/>
      <c r="AP286" s="526"/>
      <c r="AQ286" s="526"/>
      <c r="AR286" s="48">
        <f t="shared" si="103"/>
        <v>0</v>
      </c>
      <c r="AS286" s="27">
        <f t="shared" si="103"/>
        <v>0</v>
      </c>
      <c r="AT286" s="526"/>
      <c r="AU286" s="526"/>
      <c r="AV286" s="526"/>
      <c r="AW286" s="526"/>
      <c r="AX286" s="129">
        <f t="shared" si="104"/>
        <v>0</v>
      </c>
      <c r="AY286" s="39">
        <f t="shared" si="100"/>
        <v>0</v>
      </c>
      <c r="AZ286" s="526"/>
      <c r="BA286" s="32">
        <f t="shared" si="101"/>
        <v>0</v>
      </c>
      <c r="BB286" s="526"/>
      <c r="BC286" s="526"/>
      <c r="BD286" s="526"/>
    </row>
    <row r="287" spans="1:56" s="523" customFormat="1" ht="16.5">
      <c r="A287" s="516" t="s">
        <v>1393</v>
      </c>
      <c r="B287" s="45" t="s">
        <v>362</v>
      </c>
      <c r="C287" s="524" t="s">
        <v>363</v>
      </c>
      <c r="D287" s="517" t="s">
        <v>419</v>
      </c>
      <c r="E287" s="518">
        <v>49</v>
      </c>
      <c r="F287" s="517" t="s">
        <v>1462</v>
      </c>
      <c r="G287" s="525">
        <v>173</v>
      </c>
      <c r="H287" s="525">
        <v>607</v>
      </c>
      <c r="I287" s="518"/>
      <c r="J287" s="518"/>
      <c r="K287" s="518"/>
      <c r="L287" s="518"/>
      <c r="M287" s="518"/>
      <c r="N287" s="518"/>
      <c r="O287" s="29">
        <f t="shared" si="95"/>
        <v>0</v>
      </c>
      <c r="P287" s="29">
        <f t="shared" si="96"/>
        <v>0</v>
      </c>
      <c r="Q287" s="29">
        <f t="shared" si="96"/>
        <v>0</v>
      </c>
      <c r="R287" s="29">
        <f t="shared" si="97"/>
        <v>0</v>
      </c>
      <c r="S287" s="518"/>
      <c r="T287" s="518"/>
      <c r="U287" s="518"/>
      <c r="V287" s="518"/>
      <c r="W287" s="518"/>
      <c r="X287" s="518"/>
      <c r="Y287" s="526"/>
      <c r="Z287" s="526"/>
      <c r="AA287" s="526"/>
      <c r="AB287" s="26">
        <f t="shared" si="98"/>
        <v>0</v>
      </c>
      <c r="AC287" s="69">
        <f t="shared" si="98"/>
        <v>0</v>
      </c>
      <c r="AD287" s="521"/>
      <c r="AE287" s="54"/>
      <c r="AF287" s="526"/>
      <c r="AG287" s="526"/>
      <c r="AH287" s="526"/>
      <c r="AI287" s="526"/>
      <c r="AJ287" s="526"/>
      <c r="AK287" s="526"/>
      <c r="AL287" s="526"/>
      <c r="AM287" s="526"/>
      <c r="AN287" s="526"/>
      <c r="AO287" s="526"/>
      <c r="AP287" s="526"/>
      <c r="AQ287" s="526"/>
      <c r="AR287" s="48">
        <f t="shared" si="103"/>
        <v>0</v>
      </c>
      <c r="AS287" s="27">
        <f t="shared" si="103"/>
        <v>0</v>
      </c>
      <c r="AT287" s="526"/>
      <c r="AU287" s="526"/>
      <c r="AV287" s="526"/>
      <c r="AW287" s="526"/>
      <c r="AX287" s="129">
        <f t="shared" si="104"/>
        <v>0</v>
      </c>
      <c r="AY287" s="39">
        <f t="shared" si="100"/>
        <v>0</v>
      </c>
      <c r="AZ287" s="526"/>
      <c r="BA287" s="32">
        <f t="shared" si="101"/>
        <v>0</v>
      </c>
      <c r="BB287" s="526"/>
      <c r="BC287" s="526"/>
      <c r="BD287" s="526"/>
    </row>
    <row r="288" spans="1:56" s="523" customFormat="1" ht="16.5">
      <c r="A288" s="516" t="s">
        <v>1393</v>
      </c>
      <c r="B288" s="45" t="s">
        <v>362</v>
      </c>
      <c r="C288" s="524" t="s">
        <v>363</v>
      </c>
      <c r="D288" s="517" t="s">
        <v>419</v>
      </c>
      <c r="E288" s="518">
        <v>50</v>
      </c>
      <c r="F288" s="517" t="s">
        <v>1463</v>
      </c>
      <c r="G288" s="525">
        <v>192</v>
      </c>
      <c r="H288" s="525">
        <v>674</v>
      </c>
      <c r="I288" s="518"/>
      <c r="J288" s="518"/>
      <c r="K288" s="518"/>
      <c r="L288" s="518"/>
      <c r="M288" s="518"/>
      <c r="N288" s="518"/>
      <c r="O288" s="29">
        <f t="shared" si="95"/>
        <v>0</v>
      </c>
      <c r="P288" s="29">
        <f t="shared" si="96"/>
        <v>0</v>
      </c>
      <c r="Q288" s="29">
        <f t="shared" si="96"/>
        <v>0</v>
      </c>
      <c r="R288" s="29">
        <f t="shared" si="97"/>
        <v>0</v>
      </c>
      <c r="S288" s="518"/>
      <c r="T288" s="518"/>
      <c r="U288" s="518"/>
      <c r="V288" s="518"/>
      <c r="W288" s="518"/>
      <c r="X288" s="518"/>
      <c r="Y288" s="526"/>
      <c r="Z288" s="526"/>
      <c r="AA288" s="526"/>
      <c r="AB288" s="26">
        <f t="shared" si="98"/>
        <v>0</v>
      </c>
      <c r="AC288" s="69">
        <f t="shared" si="98"/>
        <v>0</v>
      </c>
      <c r="AD288" s="521"/>
      <c r="AE288" s="54"/>
      <c r="AF288" s="526"/>
      <c r="AG288" s="526"/>
      <c r="AH288" s="526"/>
      <c r="AI288" s="526"/>
      <c r="AJ288" s="526"/>
      <c r="AK288" s="526"/>
      <c r="AL288" s="526"/>
      <c r="AM288" s="526"/>
      <c r="AN288" s="526"/>
      <c r="AO288" s="526"/>
      <c r="AP288" s="526"/>
      <c r="AQ288" s="526"/>
      <c r="AR288" s="48">
        <f t="shared" si="103"/>
        <v>0</v>
      </c>
      <c r="AS288" s="27">
        <f t="shared" si="103"/>
        <v>0</v>
      </c>
      <c r="AT288" s="526"/>
      <c r="AU288" s="526"/>
      <c r="AV288" s="526"/>
      <c r="AW288" s="526"/>
      <c r="AX288" s="129">
        <f t="shared" si="104"/>
        <v>0</v>
      </c>
      <c r="AY288" s="39">
        <f t="shared" si="100"/>
        <v>0</v>
      </c>
      <c r="AZ288" s="526"/>
      <c r="BA288" s="32">
        <f t="shared" si="101"/>
        <v>0</v>
      </c>
      <c r="BB288" s="526"/>
      <c r="BC288" s="526"/>
      <c r="BD288" s="526"/>
    </row>
    <row r="289" spans="1:56" s="523" customFormat="1" ht="17.25" thickBot="1">
      <c r="A289" s="516" t="s">
        <v>1393</v>
      </c>
      <c r="B289" s="45" t="s">
        <v>362</v>
      </c>
      <c r="C289" s="524" t="s">
        <v>363</v>
      </c>
      <c r="D289" s="517" t="s">
        <v>420</v>
      </c>
      <c r="E289" s="518">
        <v>51</v>
      </c>
      <c r="F289" s="524" t="s">
        <v>421</v>
      </c>
      <c r="G289" s="525">
        <v>215</v>
      </c>
      <c r="H289" s="525">
        <v>1417</v>
      </c>
      <c r="I289" s="518">
        <v>145</v>
      </c>
      <c r="J289" s="518">
        <v>3</v>
      </c>
      <c r="K289" s="518">
        <v>9</v>
      </c>
      <c r="L289" s="518">
        <v>0</v>
      </c>
      <c r="M289" s="518">
        <v>0</v>
      </c>
      <c r="N289" s="518">
        <v>0</v>
      </c>
      <c r="O289" s="25">
        <f t="shared" si="95"/>
        <v>145</v>
      </c>
      <c r="P289" s="25">
        <f t="shared" si="96"/>
        <v>3</v>
      </c>
      <c r="Q289" s="25">
        <f t="shared" si="96"/>
        <v>9</v>
      </c>
      <c r="R289" s="25">
        <f t="shared" si="97"/>
        <v>157</v>
      </c>
      <c r="S289" s="518">
        <v>2.89</v>
      </c>
      <c r="T289" s="518">
        <v>82</v>
      </c>
      <c r="U289" s="518">
        <v>0.42</v>
      </c>
      <c r="V289" s="518">
        <v>63</v>
      </c>
      <c r="W289" s="518">
        <v>2</v>
      </c>
      <c r="X289" s="518">
        <v>0</v>
      </c>
      <c r="Y289" s="518">
        <v>0</v>
      </c>
      <c r="Z289" s="521">
        <v>86</v>
      </c>
      <c r="AA289" s="521">
        <v>6.78</v>
      </c>
      <c r="AB289" s="26">
        <f t="shared" si="98"/>
        <v>243</v>
      </c>
      <c r="AC289" s="69">
        <f t="shared" si="98"/>
        <v>9.67</v>
      </c>
      <c r="AD289" s="521">
        <v>100</v>
      </c>
      <c r="AE289" s="54">
        <f t="shared" si="102"/>
        <v>46.511627906976742</v>
      </c>
      <c r="AF289" s="521"/>
      <c r="AG289" s="521">
        <v>54</v>
      </c>
      <c r="AH289" s="521">
        <v>54</v>
      </c>
      <c r="AI289" s="521"/>
      <c r="AJ289" s="521"/>
      <c r="AK289" s="521"/>
      <c r="AL289" s="521"/>
      <c r="AM289" s="521"/>
      <c r="AN289" s="521"/>
      <c r="AO289" s="521"/>
      <c r="AP289" s="521"/>
      <c r="AQ289" s="521"/>
      <c r="AR289" s="48">
        <f t="shared" si="103"/>
        <v>0</v>
      </c>
      <c r="AS289" s="27">
        <f t="shared" si="103"/>
        <v>0</v>
      </c>
      <c r="AT289" s="522"/>
      <c r="AU289" s="522"/>
      <c r="AV289" s="522"/>
      <c r="AW289" s="522"/>
      <c r="AX289" s="129">
        <f t="shared" si="99"/>
        <v>0</v>
      </c>
      <c r="AY289" s="39">
        <f t="shared" si="100"/>
        <v>0</v>
      </c>
      <c r="AZ289" s="522"/>
      <c r="BA289" s="32">
        <f t="shared" si="101"/>
        <v>0</v>
      </c>
      <c r="BB289" s="520"/>
      <c r="BC289" s="521"/>
      <c r="BD289" s="521"/>
    </row>
    <row r="290" spans="1:56" s="128" customFormat="1" ht="18" customHeight="1" thickBot="1">
      <c r="A290" s="691" t="s">
        <v>100</v>
      </c>
      <c r="B290" s="692"/>
      <c r="C290" s="693"/>
      <c r="D290" s="172"/>
      <c r="E290" s="173">
        <v>51</v>
      </c>
      <c r="F290" s="174"/>
      <c r="G290" s="175">
        <f t="shared" ref="G290:AD290" si="105">SUM(G239:G289)</f>
        <v>10339</v>
      </c>
      <c r="H290" s="175">
        <f t="shared" si="105"/>
        <v>52085</v>
      </c>
      <c r="I290" s="175">
        <f t="shared" si="105"/>
        <v>9495</v>
      </c>
      <c r="J290" s="175">
        <f t="shared" si="105"/>
        <v>362</v>
      </c>
      <c r="K290" s="175">
        <f t="shared" si="105"/>
        <v>1437</v>
      </c>
      <c r="L290" s="175">
        <f t="shared" si="105"/>
        <v>393</v>
      </c>
      <c r="M290" s="175">
        <f t="shared" si="105"/>
        <v>34</v>
      </c>
      <c r="N290" s="175">
        <f t="shared" si="105"/>
        <v>115</v>
      </c>
      <c r="O290" s="175">
        <f t="shared" si="105"/>
        <v>9888</v>
      </c>
      <c r="P290" s="175">
        <f t="shared" si="105"/>
        <v>396</v>
      </c>
      <c r="Q290" s="175">
        <f t="shared" si="105"/>
        <v>1552</v>
      </c>
      <c r="R290" s="175">
        <f t="shared" si="105"/>
        <v>11836</v>
      </c>
      <c r="S290" s="176">
        <f t="shared" si="105"/>
        <v>447.51000000000016</v>
      </c>
      <c r="T290" s="175">
        <f t="shared" si="105"/>
        <v>640</v>
      </c>
      <c r="U290" s="176">
        <f t="shared" si="105"/>
        <v>18.480000000000004</v>
      </c>
      <c r="V290" s="175">
        <f t="shared" si="105"/>
        <v>7247</v>
      </c>
      <c r="W290" s="176">
        <f t="shared" si="105"/>
        <v>376.41999999999996</v>
      </c>
      <c r="X290" s="175">
        <f t="shared" si="105"/>
        <v>93</v>
      </c>
      <c r="Y290" s="175">
        <f t="shared" si="105"/>
        <v>0</v>
      </c>
      <c r="Z290" s="175">
        <f t="shared" si="105"/>
        <v>1476</v>
      </c>
      <c r="AA290" s="176">
        <f t="shared" si="105"/>
        <v>239.70999999999998</v>
      </c>
      <c r="AB290" s="175">
        <f t="shared" si="105"/>
        <v>13312</v>
      </c>
      <c r="AC290" s="176">
        <f t="shared" si="105"/>
        <v>687.22000000000014</v>
      </c>
      <c r="AD290" s="175">
        <f t="shared" si="105"/>
        <v>4037</v>
      </c>
      <c r="AE290" s="177">
        <f>AD290/G290*100</f>
        <v>39.046329432246836</v>
      </c>
      <c r="AF290" s="175">
        <v>6</v>
      </c>
      <c r="AG290" s="175">
        <f t="shared" ref="AG290:BD290" si="106">SUM(AG239:AG289)</f>
        <v>706</v>
      </c>
      <c r="AH290" s="175">
        <f t="shared" si="106"/>
        <v>349</v>
      </c>
      <c r="AI290" s="175">
        <f t="shared" si="106"/>
        <v>0</v>
      </c>
      <c r="AJ290" s="175">
        <f t="shared" si="106"/>
        <v>0</v>
      </c>
      <c r="AK290" s="176">
        <f t="shared" si="106"/>
        <v>0</v>
      </c>
      <c r="AL290" s="175">
        <f t="shared" si="106"/>
        <v>0</v>
      </c>
      <c r="AM290" s="176">
        <f t="shared" si="106"/>
        <v>0</v>
      </c>
      <c r="AN290" s="175">
        <f t="shared" si="106"/>
        <v>8</v>
      </c>
      <c r="AO290" s="176">
        <f t="shared" si="106"/>
        <v>0</v>
      </c>
      <c r="AP290" s="175">
        <f t="shared" si="106"/>
        <v>690</v>
      </c>
      <c r="AQ290" s="176">
        <f t="shared" si="106"/>
        <v>512.08000000000004</v>
      </c>
      <c r="AR290" s="175">
        <f t="shared" si="106"/>
        <v>698</v>
      </c>
      <c r="AS290" s="176">
        <f t="shared" si="106"/>
        <v>512.08000000000004</v>
      </c>
      <c r="AT290" s="176">
        <f t="shared" si="106"/>
        <v>469.51000000000005</v>
      </c>
      <c r="AU290" s="176">
        <f t="shared" si="106"/>
        <v>13.95</v>
      </c>
      <c r="AV290" s="176">
        <f t="shared" si="106"/>
        <v>62.1</v>
      </c>
      <c r="AW290" s="176">
        <f t="shared" si="106"/>
        <v>90.210000000000008</v>
      </c>
      <c r="AX290" s="176">
        <f t="shared" si="106"/>
        <v>635.77</v>
      </c>
      <c r="AY290" s="176">
        <f t="shared" si="106"/>
        <v>1147.8500000000001</v>
      </c>
      <c r="AZ290" s="176">
        <f t="shared" si="106"/>
        <v>221.17999999999998</v>
      </c>
      <c r="BA290" s="176">
        <f t="shared" si="106"/>
        <v>1369.03</v>
      </c>
      <c r="BB290" s="175">
        <f t="shared" si="106"/>
        <v>0</v>
      </c>
      <c r="BC290" s="176">
        <f t="shared" si="106"/>
        <v>0</v>
      </c>
      <c r="BD290" s="176">
        <f t="shared" si="106"/>
        <v>0</v>
      </c>
    </row>
    <row r="291" spans="1:56" ht="27.75" customHeight="1" thickBot="1">
      <c r="A291" s="694" t="s">
        <v>210</v>
      </c>
      <c r="B291" s="695"/>
      <c r="C291" s="696"/>
      <c r="D291" s="115"/>
      <c r="E291" s="558">
        <f>E290+E238+E198</f>
        <v>167</v>
      </c>
      <c r="F291" s="117"/>
      <c r="G291" s="116">
        <f t="shared" ref="G291:AD291" si="107">G290+G238+G198</f>
        <v>32489</v>
      </c>
      <c r="H291" s="178">
        <f t="shared" si="107"/>
        <v>167472.41</v>
      </c>
      <c r="I291" s="557">
        <f t="shared" si="107"/>
        <v>22683</v>
      </c>
      <c r="J291" s="558">
        <f t="shared" si="107"/>
        <v>1335</v>
      </c>
      <c r="K291" s="558">
        <f t="shared" si="107"/>
        <v>4986</v>
      </c>
      <c r="L291" s="558">
        <f t="shared" si="107"/>
        <v>921</v>
      </c>
      <c r="M291" s="558">
        <f t="shared" si="107"/>
        <v>46</v>
      </c>
      <c r="N291" s="558">
        <f t="shared" si="107"/>
        <v>228</v>
      </c>
      <c r="O291" s="558">
        <f t="shared" si="107"/>
        <v>23604</v>
      </c>
      <c r="P291" s="558">
        <f t="shared" si="107"/>
        <v>1381</v>
      </c>
      <c r="Q291" s="558">
        <f t="shared" si="107"/>
        <v>5214</v>
      </c>
      <c r="R291" s="558">
        <f t="shared" si="107"/>
        <v>30199</v>
      </c>
      <c r="S291" s="179">
        <f t="shared" si="107"/>
        <v>648.9000000000002</v>
      </c>
      <c r="T291" s="558">
        <f t="shared" si="107"/>
        <v>7470</v>
      </c>
      <c r="U291" s="179">
        <f t="shared" si="107"/>
        <v>100.98000000000002</v>
      </c>
      <c r="V291" s="558">
        <f t="shared" si="107"/>
        <v>12996</v>
      </c>
      <c r="W291" s="179">
        <f t="shared" si="107"/>
        <v>440.23999999999995</v>
      </c>
      <c r="X291" s="558">
        <f t="shared" si="107"/>
        <v>99</v>
      </c>
      <c r="Y291" s="179">
        <f t="shared" si="107"/>
        <v>49</v>
      </c>
      <c r="Z291" s="558">
        <f t="shared" si="107"/>
        <v>16203</v>
      </c>
      <c r="AA291" s="179">
        <f t="shared" si="107"/>
        <v>2222.8599999999997</v>
      </c>
      <c r="AB291" s="558">
        <f t="shared" si="107"/>
        <v>46402</v>
      </c>
      <c r="AC291" s="179">
        <f t="shared" si="107"/>
        <v>2871.76</v>
      </c>
      <c r="AD291" s="558">
        <f t="shared" si="107"/>
        <v>17114</v>
      </c>
      <c r="AE291" s="120">
        <f>AD291/G291*100</f>
        <v>52.67629043676321</v>
      </c>
      <c r="AF291" s="558">
        <f t="shared" ref="AF291:BD291" si="108">AF290+AF238+AF198</f>
        <v>35</v>
      </c>
      <c r="AG291" s="558">
        <f t="shared" si="108"/>
        <v>4483</v>
      </c>
      <c r="AH291" s="558">
        <f t="shared" si="108"/>
        <v>3708</v>
      </c>
      <c r="AI291" s="558">
        <f t="shared" si="108"/>
        <v>621</v>
      </c>
      <c r="AJ291" s="558">
        <f t="shared" si="108"/>
        <v>0</v>
      </c>
      <c r="AK291" s="179">
        <f t="shared" si="108"/>
        <v>0</v>
      </c>
      <c r="AL291" s="558">
        <f t="shared" si="108"/>
        <v>0</v>
      </c>
      <c r="AM291" s="179">
        <f t="shared" si="108"/>
        <v>0</v>
      </c>
      <c r="AN291" s="558">
        <f t="shared" si="108"/>
        <v>40</v>
      </c>
      <c r="AO291" s="179">
        <f t="shared" si="108"/>
        <v>4.1499999999999995</v>
      </c>
      <c r="AP291" s="558">
        <f t="shared" si="108"/>
        <v>3077</v>
      </c>
      <c r="AQ291" s="179">
        <f t="shared" si="108"/>
        <v>2537.5100000000002</v>
      </c>
      <c r="AR291" s="558">
        <f t="shared" si="108"/>
        <v>3117</v>
      </c>
      <c r="AS291" s="179">
        <f t="shared" si="108"/>
        <v>2541.66</v>
      </c>
      <c r="AT291" s="179">
        <f t="shared" si="108"/>
        <v>944.30000000000007</v>
      </c>
      <c r="AU291" s="179">
        <f t="shared" si="108"/>
        <v>296.26999999999992</v>
      </c>
      <c r="AV291" s="179">
        <f t="shared" si="108"/>
        <v>90.35</v>
      </c>
      <c r="AW291" s="179">
        <f t="shared" si="108"/>
        <v>802.4799999999999</v>
      </c>
      <c r="AX291" s="179">
        <f t="shared" si="108"/>
        <v>2133.3999999999996</v>
      </c>
      <c r="AY291" s="179">
        <f t="shared" si="108"/>
        <v>4675.0600000000004</v>
      </c>
      <c r="AZ291" s="179">
        <f t="shared" si="108"/>
        <v>958.86999999999989</v>
      </c>
      <c r="BA291" s="180">
        <f t="shared" si="108"/>
        <v>5633.93</v>
      </c>
      <c r="BB291" s="558">
        <f t="shared" si="108"/>
        <v>3</v>
      </c>
      <c r="BC291" s="179">
        <f t="shared" si="108"/>
        <v>2.83</v>
      </c>
      <c r="BD291" s="179">
        <f t="shared" si="108"/>
        <v>0</v>
      </c>
    </row>
    <row r="292" spans="1:56" ht="34.5" customHeight="1" thickBot="1">
      <c r="A292" s="697" t="s">
        <v>422</v>
      </c>
      <c r="B292" s="697"/>
      <c r="C292" s="697"/>
      <c r="D292" s="697"/>
      <c r="E292" s="697"/>
      <c r="F292" s="182"/>
      <c r="G292" s="183"/>
      <c r="H292" s="183"/>
      <c r="I292" s="183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  <c r="AR292" s="184"/>
      <c r="AS292" s="184"/>
      <c r="AT292" s="184"/>
      <c r="AU292" s="184"/>
      <c r="AV292" s="184"/>
      <c r="AW292" s="184"/>
      <c r="AX292" s="184"/>
      <c r="AY292" s="184"/>
      <c r="AZ292" s="184"/>
      <c r="BA292" s="184"/>
      <c r="BB292" s="184"/>
    </row>
    <row r="293" spans="1:56" s="6" customFormat="1" ht="67.5" customHeight="1" thickBot="1">
      <c r="A293" s="649" t="s">
        <v>1</v>
      </c>
      <c r="B293" s="649" t="s">
        <v>2</v>
      </c>
      <c r="C293" s="649" t="s">
        <v>3</v>
      </c>
      <c r="D293" s="649" t="s">
        <v>4</v>
      </c>
      <c r="E293" s="649" t="s">
        <v>5</v>
      </c>
      <c r="F293" s="649" t="s">
        <v>6</v>
      </c>
      <c r="G293" s="649" t="s">
        <v>7</v>
      </c>
      <c r="H293" s="649" t="s">
        <v>8</v>
      </c>
      <c r="I293" s="682" t="s">
        <v>9</v>
      </c>
      <c r="J293" s="683"/>
      <c r="K293" s="684"/>
      <c r="L293" s="682" t="s">
        <v>10</v>
      </c>
      <c r="M293" s="683"/>
      <c r="N293" s="684"/>
      <c r="O293" s="682" t="s">
        <v>11</v>
      </c>
      <c r="P293" s="683"/>
      <c r="Q293" s="683"/>
      <c r="R293" s="684"/>
      <c r="S293" s="3" t="s">
        <v>12</v>
      </c>
      <c r="T293" s="651" t="s">
        <v>13</v>
      </c>
      <c r="U293" s="652"/>
      <c r="V293" s="652"/>
      <c r="W293" s="653"/>
      <c r="X293" s="656" t="s">
        <v>14</v>
      </c>
      <c r="Y293" s="656" t="s">
        <v>15</v>
      </c>
      <c r="Z293" s="672" t="s">
        <v>16</v>
      </c>
      <c r="AA293" s="4" t="s">
        <v>17</v>
      </c>
      <c r="AB293" s="674" t="s">
        <v>18</v>
      </c>
      <c r="AC293" s="676" t="s">
        <v>19</v>
      </c>
      <c r="AD293" s="672" t="s">
        <v>20</v>
      </c>
      <c r="AE293" s="658" t="s">
        <v>21</v>
      </c>
      <c r="AF293" s="660" t="s">
        <v>22</v>
      </c>
      <c r="AG293" s="678" t="s">
        <v>23</v>
      </c>
      <c r="AH293" s="680" t="s">
        <v>24</v>
      </c>
      <c r="AI293" s="658" t="s">
        <v>25</v>
      </c>
      <c r="AJ293" s="640" t="s">
        <v>26</v>
      </c>
      <c r="AK293" s="641"/>
      <c r="AL293" s="642" t="s">
        <v>27</v>
      </c>
      <c r="AM293" s="643"/>
      <c r="AN293" s="642" t="s">
        <v>28</v>
      </c>
      <c r="AO293" s="643"/>
      <c r="AP293" s="640" t="s">
        <v>29</v>
      </c>
      <c r="AQ293" s="641"/>
      <c r="AR293" s="642" t="s">
        <v>30</v>
      </c>
      <c r="AS293" s="643"/>
      <c r="AT293" s="666" t="s">
        <v>31</v>
      </c>
      <c r="AU293" s="667"/>
      <c r="AV293" s="667"/>
      <c r="AW293" s="667"/>
      <c r="AX293" s="668"/>
      <c r="AY293" s="5" t="s">
        <v>32</v>
      </c>
      <c r="AZ293" s="556" t="s">
        <v>33</v>
      </c>
      <c r="BA293" s="556" t="s">
        <v>34</v>
      </c>
      <c r="BB293" s="654" t="s">
        <v>35</v>
      </c>
      <c r="BC293" s="655"/>
      <c r="BD293" s="554" t="s">
        <v>36</v>
      </c>
    </row>
    <row r="294" spans="1:56" s="6" customFormat="1" ht="61.5" customHeight="1" thickBot="1">
      <c r="A294" s="650"/>
      <c r="B294" s="650"/>
      <c r="C294" s="650"/>
      <c r="D294" s="650"/>
      <c r="E294" s="650"/>
      <c r="F294" s="650"/>
      <c r="G294" s="650"/>
      <c r="H294" s="650"/>
      <c r="I294" s="7" t="s">
        <v>37</v>
      </c>
      <c r="J294" s="8" t="s">
        <v>38</v>
      </c>
      <c r="K294" s="9" t="s">
        <v>39</v>
      </c>
      <c r="L294" s="7" t="s">
        <v>1404</v>
      </c>
      <c r="M294" s="8" t="s">
        <v>38</v>
      </c>
      <c r="N294" s="9" t="s">
        <v>39</v>
      </c>
      <c r="O294" s="7" t="s">
        <v>1405</v>
      </c>
      <c r="P294" s="8" t="s">
        <v>40</v>
      </c>
      <c r="Q294" s="8" t="s">
        <v>41</v>
      </c>
      <c r="R294" s="9" t="s">
        <v>42</v>
      </c>
      <c r="S294" s="10" t="s">
        <v>43</v>
      </c>
      <c r="T294" s="555" t="s">
        <v>44</v>
      </c>
      <c r="U294" s="555" t="s">
        <v>45</v>
      </c>
      <c r="V294" s="555" t="s">
        <v>46</v>
      </c>
      <c r="W294" s="555" t="s">
        <v>47</v>
      </c>
      <c r="X294" s="657"/>
      <c r="Y294" s="657"/>
      <c r="Z294" s="673"/>
      <c r="AA294" s="11" t="s">
        <v>43</v>
      </c>
      <c r="AB294" s="675"/>
      <c r="AC294" s="677"/>
      <c r="AD294" s="673"/>
      <c r="AE294" s="659"/>
      <c r="AF294" s="661"/>
      <c r="AG294" s="679"/>
      <c r="AH294" s="681"/>
      <c r="AI294" s="659"/>
      <c r="AJ294" s="12" t="s">
        <v>48</v>
      </c>
      <c r="AK294" s="550" t="s">
        <v>49</v>
      </c>
      <c r="AL294" s="12" t="s">
        <v>48</v>
      </c>
      <c r="AM294" s="550" t="s">
        <v>49</v>
      </c>
      <c r="AN294" s="12" t="s">
        <v>48</v>
      </c>
      <c r="AO294" s="550" t="s">
        <v>49</v>
      </c>
      <c r="AP294" s="12" t="s">
        <v>48</v>
      </c>
      <c r="AQ294" s="13" t="s">
        <v>49</v>
      </c>
      <c r="AR294" s="12" t="s">
        <v>48</v>
      </c>
      <c r="AS294" s="550" t="s">
        <v>49</v>
      </c>
      <c r="AT294" s="551" t="s">
        <v>50</v>
      </c>
      <c r="AU294" s="552" t="s">
        <v>51</v>
      </c>
      <c r="AV294" s="552" t="s">
        <v>52</v>
      </c>
      <c r="AW294" s="552" t="s">
        <v>53</v>
      </c>
      <c r="AX294" s="553" t="s">
        <v>54</v>
      </c>
      <c r="AY294" s="14" t="s">
        <v>43</v>
      </c>
      <c r="AZ294" s="14" t="s">
        <v>43</v>
      </c>
      <c r="BA294" s="14" t="s">
        <v>43</v>
      </c>
      <c r="BB294" s="15" t="s">
        <v>48</v>
      </c>
      <c r="BC294" s="16" t="s">
        <v>55</v>
      </c>
      <c r="BD294" s="17" t="s">
        <v>43</v>
      </c>
    </row>
    <row r="295" spans="1:56" s="181" customFormat="1" ht="16.5" customHeight="1">
      <c r="A295" s="103" t="s">
        <v>423</v>
      </c>
      <c r="B295" s="466" t="s">
        <v>1410</v>
      </c>
      <c r="C295" s="103" t="s">
        <v>424</v>
      </c>
      <c r="D295" s="185" t="s">
        <v>425</v>
      </c>
      <c r="E295" s="76">
        <v>1</v>
      </c>
      <c r="F295" s="186" t="s">
        <v>426</v>
      </c>
      <c r="G295" s="26">
        <v>278</v>
      </c>
      <c r="H295" s="26">
        <v>1153</v>
      </c>
      <c r="I295" s="24">
        <v>23</v>
      </c>
      <c r="J295" s="24">
        <v>44</v>
      </c>
      <c r="K295" s="24">
        <v>5</v>
      </c>
      <c r="L295" s="24">
        <v>2</v>
      </c>
      <c r="M295" s="24">
        <v>0</v>
      </c>
      <c r="N295" s="24">
        <v>0</v>
      </c>
      <c r="O295" s="25">
        <f t="shared" ref="O295:O356" si="109">I295+L295</f>
        <v>25</v>
      </c>
      <c r="P295" s="25">
        <f t="shared" ref="P295:Q310" si="110">M295+J295</f>
        <v>44</v>
      </c>
      <c r="Q295" s="25">
        <f t="shared" si="110"/>
        <v>5</v>
      </c>
      <c r="R295" s="25">
        <f t="shared" ref="R295:R327" si="111">SUM(O295:Q295)</f>
        <v>74</v>
      </c>
      <c r="S295" s="25">
        <v>8.2200000000000006</v>
      </c>
      <c r="T295" s="25">
        <v>23</v>
      </c>
      <c r="U295" s="39">
        <v>7.2</v>
      </c>
      <c r="V295" s="25">
        <v>2</v>
      </c>
      <c r="W295" s="25">
        <v>0.04</v>
      </c>
      <c r="X295" s="25">
        <v>0</v>
      </c>
      <c r="Y295" s="25">
        <v>0</v>
      </c>
      <c r="Z295" s="24">
        <v>243</v>
      </c>
      <c r="AA295" s="187">
        <v>95.08</v>
      </c>
      <c r="AB295" s="26">
        <f t="shared" ref="AB295:AC356" si="112">Z295+R295</f>
        <v>317</v>
      </c>
      <c r="AC295" s="69">
        <f t="shared" si="112"/>
        <v>103.3</v>
      </c>
      <c r="AD295" s="24">
        <v>240</v>
      </c>
      <c r="AE295" s="39">
        <f t="shared" ref="AE295:AE358" si="113">AD295/G295*100</f>
        <v>86.330935251798564</v>
      </c>
      <c r="AF295" s="28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>
        <v>5</v>
      </c>
      <c r="AQ295" s="24">
        <v>8.1199999999999992</v>
      </c>
      <c r="AR295" s="25">
        <f t="shared" ref="AR295:AS310" si="114">AP295+AN295+AL295+AJ295</f>
        <v>5</v>
      </c>
      <c r="AS295" s="39">
        <f t="shared" si="114"/>
        <v>8.1199999999999992</v>
      </c>
      <c r="AT295" s="187">
        <v>17.54</v>
      </c>
      <c r="AU295" s="187">
        <v>3.78</v>
      </c>
      <c r="AV295" s="187">
        <v>0</v>
      </c>
      <c r="AW295" s="187">
        <v>7.19</v>
      </c>
      <c r="AX295" s="39">
        <f t="shared" ref="AX295:AX327" si="115">SUM(AT295:AW295)</f>
        <v>28.51</v>
      </c>
      <c r="AY295" s="39">
        <f t="shared" ref="AY295:AY356" si="116">AX295+AS295</f>
        <v>36.630000000000003</v>
      </c>
      <c r="AZ295" s="31">
        <v>19.12</v>
      </c>
      <c r="BA295" s="32">
        <f t="shared" ref="BA295:BA356" si="117">AZ295+AY295</f>
        <v>55.75</v>
      </c>
      <c r="BB295" s="188"/>
      <c r="BC295" s="188"/>
      <c r="BD295" s="188"/>
    </row>
    <row r="296" spans="1:56" s="181" customFormat="1" ht="16.5" customHeight="1">
      <c r="A296" s="106" t="s">
        <v>423</v>
      </c>
      <c r="B296" s="466" t="s">
        <v>1410</v>
      </c>
      <c r="C296" s="106" t="s">
        <v>424</v>
      </c>
      <c r="D296" s="189" t="s">
        <v>425</v>
      </c>
      <c r="E296" s="75">
        <v>2</v>
      </c>
      <c r="F296" s="134" t="s">
        <v>427</v>
      </c>
      <c r="G296" s="46">
        <v>154</v>
      </c>
      <c r="H296" s="46">
        <v>965</v>
      </c>
      <c r="I296" s="42">
        <v>12</v>
      </c>
      <c r="J296" s="42">
        <v>19</v>
      </c>
      <c r="K296" s="42">
        <v>4</v>
      </c>
      <c r="L296" s="42">
        <v>1</v>
      </c>
      <c r="M296" s="42">
        <v>0</v>
      </c>
      <c r="N296" s="42">
        <v>0</v>
      </c>
      <c r="O296" s="29">
        <f t="shared" si="109"/>
        <v>13</v>
      </c>
      <c r="P296" s="29">
        <f t="shared" si="110"/>
        <v>19</v>
      </c>
      <c r="Q296" s="29">
        <f t="shared" si="110"/>
        <v>4</v>
      </c>
      <c r="R296" s="29">
        <f t="shared" si="111"/>
        <v>36</v>
      </c>
      <c r="S296" s="29">
        <v>4.3</v>
      </c>
      <c r="T296" s="29">
        <v>12</v>
      </c>
      <c r="U296" s="27">
        <v>3.3</v>
      </c>
      <c r="V296" s="29">
        <v>1</v>
      </c>
      <c r="W296" s="29">
        <v>0.13</v>
      </c>
      <c r="X296" s="29">
        <v>0</v>
      </c>
      <c r="Y296" s="29">
        <v>0</v>
      </c>
      <c r="Z296" s="42">
        <v>145</v>
      </c>
      <c r="AA296" s="42">
        <v>44.13</v>
      </c>
      <c r="AB296" s="26">
        <f t="shared" si="112"/>
        <v>181</v>
      </c>
      <c r="AC296" s="69">
        <f t="shared" si="112"/>
        <v>48.43</v>
      </c>
      <c r="AD296" s="42">
        <v>120</v>
      </c>
      <c r="AE296" s="27">
        <f t="shared" si="113"/>
        <v>77.922077922077932</v>
      </c>
      <c r="AF296" s="43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>
        <v>1</v>
      </c>
      <c r="AQ296" s="42">
        <v>1.5</v>
      </c>
      <c r="AR296" s="29">
        <f t="shared" si="114"/>
        <v>1</v>
      </c>
      <c r="AS296" s="27">
        <f t="shared" si="114"/>
        <v>1.5</v>
      </c>
      <c r="AT296" s="130">
        <v>3.1</v>
      </c>
      <c r="AU296" s="130">
        <v>1.1100000000000001</v>
      </c>
      <c r="AV296" s="130">
        <v>0</v>
      </c>
      <c r="AW296" s="130">
        <v>4.12</v>
      </c>
      <c r="AX296" s="27">
        <f t="shared" si="115"/>
        <v>8.33</v>
      </c>
      <c r="AY296" s="39">
        <f t="shared" si="116"/>
        <v>9.83</v>
      </c>
      <c r="AZ296" s="40">
        <v>10.11</v>
      </c>
      <c r="BA296" s="32">
        <f t="shared" si="117"/>
        <v>19.939999999999998</v>
      </c>
      <c r="BB296" s="190"/>
      <c r="BC296" s="190"/>
      <c r="BD296" s="190"/>
    </row>
    <row r="297" spans="1:56" s="181" customFormat="1" ht="16.5" customHeight="1">
      <c r="A297" s="106" t="s">
        <v>423</v>
      </c>
      <c r="B297" s="466" t="s">
        <v>1410</v>
      </c>
      <c r="C297" s="106" t="s">
        <v>424</v>
      </c>
      <c r="D297" s="189" t="s">
        <v>428</v>
      </c>
      <c r="E297" s="75">
        <v>3</v>
      </c>
      <c r="F297" s="134" t="s">
        <v>429</v>
      </c>
      <c r="G297" s="46">
        <v>152</v>
      </c>
      <c r="H297" s="46">
        <v>767</v>
      </c>
      <c r="I297" s="42">
        <v>122</v>
      </c>
      <c r="J297" s="42">
        <v>5</v>
      </c>
      <c r="K297" s="42">
        <v>110</v>
      </c>
      <c r="L297" s="42">
        <v>7</v>
      </c>
      <c r="M297" s="42">
        <v>1</v>
      </c>
      <c r="N297" s="42">
        <v>8</v>
      </c>
      <c r="O297" s="29">
        <f t="shared" si="109"/>
        <v>129</v>
      </c>
      <c r="P297" s="29">
        <f t="shared" si="110"/>
        <v>6</v>
      </c>
      <c r="Q297" s="29">
        <f t="shared" si="110"/>
        <v>118</v>
      </c>
      <c r="R297" s="29">
        <f t="shared" si="111"/>
        <v>253</v>
      </c>
      <c r="S297" s="29"/>
      <c r="T297" s="29"/>
      <c r="U297" s="27"/>
      <c r="V297" s="29"/>
      <c r="W297" s="29"/>
      <c r="X297" s="29"/>
      <c r="Y297" s="29"/>
      <c r="Z297" s="42">
        <v>132</v>
      </c>
      <c r="AA297" s="42"/>
      <c r="AB297" s="26">
        <f t="shared" si="112"/>
        <v>385</v>
      </c>
      <c r="AC297" s="69">
        <f t="shared" si="112"/>
        <v>0</v>
      </c>
      <c r="AD297" s="42">
        <v>138</v>
      </c>
      <c r="AE297" s="27">
        <f t="shared" si="113"/>
        <v>90.789473684210535</v>
      </c>
      <c r="AF297" s="43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>
        <v>4</v>
      </c>
      <c r="AQ297" s="42">
        <v>3.45</v>
      </c>
      <c r="AR297" s="29">
        <f t="shared" si="114"/>
        <v>4</v>
      </c>
      <c r="AS297" s="27">
        <f t="shared" si="114"/>
        <v>3.45</v>
      </c>
      <c r="AT297" s="42"/>
      <c r="AU297" s="42"/>
      <c r="AV297" s="42"/>
      <c r="AW297" s="42"/>
      <c r="AX297" s="27">
        <f t="shared" si="115"/>
        <v>0</v>
      </c>
      <c r="AY297" s="39">
        <f t="shared" si="116"/>
        <v>3.45</v>
      </c>
      <c r="AZ297" s="40"/>
      <c r="BA297" s="32">
        <f t="shared" si="117"/>
        <v>3.45</v>
      </c>
      <c r="BB297" s="190"/>
      <c r="BC297" s="190"/>
      <c r="BD297" s="190"/>
    </row>
    <row r="298" spans="1:56" s="181" customFormat="1" ht="16.5" customHeight="1">
      <c r="A298" s="106" t="s">
        <v>423</v>
      </c>
      <c r="B298" s="466" t="s">
        <v>1410</v>
      </c>
      <c r="C298" s="106" t="s">
        <v>424</v>
      </c>
      <c r="D298" s="107" t="s">
        <v>428</v>
      </c>
      <c r="E298" s="76">
        <v>4</v>
      </c>
      <c r="F298" s="82" t="s">
        <v>430</v>
      </c>
      <c r="G298" s="46">
        <v>246</v>
      </c>
      <c r="H298" s="46">
        <v>1150</v>
      </c>
      <c r="I298" s="42">
        <v>20</v>
      </c>
      <c r="J298" s="42">
        <v>1</v>
      </c>
      <c r="K298" s="42">
        <v>20</v>
      </c>
      <c r="L298" s="42">
        <v>5</v>
      </c>
      <c r="M298" s="42">
        <v>1</v>
      </c>
      <c r="N298" s="42">
        <v>5</v>
      </c>
      <c r="O298" s="29">
        <f t="shared" si="109"/>
        <v>25</v>
      </c>
      <c r="P298" s="29">
        <f t="shared" si="110"/>
        <v>2</v>
      </c>
      <c r="Q298" s="29">
        <f t="shared" si="110"/>
        <v>25</v>
      </c>
      <c r="R298" s="29">
        <f t="shared" si="111"/>
        <v>52</v>
      </c>
      <c r="S298" s="29"/>
      <c r="T298" s="29"/>
      <c r="U298" s="29"/>
      <c r="V298" s="29"/>
      <c r="W298" s="29"/>
      <c r="X298" s="29"/>
      <c r="Y298" s="29"/>
      <c r="Z298" s="42">
        <v>39</v>
      </c>
      <c r="AA298" s="42"/>
      <c r="AB298" s="26">
        <f t="shared" si="112"/>
        <v>91</v>
      </c>
      <c r="AC298" s="69">
        <f t="shared" si="112"/>
        <v>0</v>
      </c>
      <c r="AD298" s="42">
        <v>85</v>
      </c>
      <c r="AE298" s="27">
        <f t="shared" si="113"/>
        <v>34.552845528455286</v>
      </c>
      <c r="AF298" s="43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29">
        <f t="shared" si="114"/>
        <v>0</v>
      </c>
      <c r="AS298" s="27">
        <f t="shared" si="114"/>
        <v>0</v>
      </c>
      <c r="AT298" s="42"/>
      <c r="AU298" s="42"/>
      <c r="AV298" s="42"/>
      <c r="AW298" s="42"/>
      <c r="AX298" s="27">
        <f t="shared" si="115"/>
        <v>0</v>
      </c>
      <c r="AY298" s="39">
        <f t="shared" si="116"/>
        <v>0</v>
      </c>
      <c r="AZ298" s="40"/>
      <c r="BA298" s="32">
        <f t="shared" si="117"/>
        <v>0</v>
      </c>
      <c r="BB298" s="190"/>
      <c r="BC298" s="190"/>
      <c r="BD298" s="190"/>
    </row>
    <row r="299" spans="1:56" s="181" customFormat="1" ht="16.5" customHeight="1">
      <c r="A299" s="106" t="s">
        <v>423</v>
      </c>
      <c r="B299" s="466" t="s">
        <v>1410</v>
      </c>
      <c r="C299" s="106" t="s">
        <v>424</v>
      </c>
      <c r="D299" s="107" t="s">
        <v>428</v>
      </c>
      <c r="E299" s="75">
        <v>5</v>
      </c>
      <c r="F299" s="82" t="s">
        <v>431</v>
      </c>
      <c r="G299" s="46">
        <v>225</v>
      </c>
      <c r="H299" s="46">
        <v>1098</v>
      </c>
      <c r="I299" s="42">
        <v>44</v>
      </c>
      <c r="J299" s="42">
        <v>0</v>
      </c>
      <c r="K299" s="42">
        <v>2</v>
      </c>
      <c r="L299" s="42">
        <v>4</v>
      </c>
      <c r="M299" s="42">
        <v>0</v>
      </c>
      <c r="N299" s="42">
        <v>0</v>
      </c>
      <c r="O299" s="29">
        <f t="shared" si="109"/>
        <v>48</v>
      </c>
      <c r="P299" s="29">
        <f t="shared" si="110"/>
        <v>0</v>
      </c>
      <c r="Q299" s="29">
        <f t="shared" si="110"/>
        <v>2</v>
      </c>
      <c r="R299" s="29">
        <f t="shared" si="111"/>
        <v>50</v>
      </c>
      <c r="S299" s="29"/>
      <c r="T299" s="29"/>
      <c r="U299" s="29"/>
      <c r="V299" s="29"/>
      <c r="W299" s="29"/>
      <c r="X299" s="29"/>
      <c r="Y299" s="29"/>
      <c r="Z299" s="42">
        <v>109</v>
      </c>
      <c r="AA299" s="42"/>
      <c r="AB299" s="26">
        <f t="shared" si="112"/>
        <v>159</v>
      </c>
      <c r="AC299" s="69">
        <f t="shared" si="112"/>
        <v>0</v>
      </c>
      <c r="AD299" s="42">
        <v>150</v>
      </c>
      <c r="AE299" s="27">
        <f t="shared" si="113"/>
        <v>66.666666666666657</v>
      </c>
      <c r="AF299" s="43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29">
        <f t="shared" si="114"/>
        <v>0</v>
      </c>
      <c r="AS299" s="27">
        <f t="shared" si="114"/>
        <v>0</v>
      </c>
      <c r="AT299" s="42"/>
      <c r="AU299" s="42"/>
      <c r="AV299" s="42"/>
      <c r="AW299" s="42"/>
      <c r="AX299" s="27">
        <f t="shared" si="115"/>
        <v>0</v>
      </c>
      <c r="AY299" s="39">
        <f t="shared" si="116"/>
        <v>0</v>
      </c>
      <c r="AZ299" s="40"/>
      <c r="BA299" s="32">
        <f t="shared" si="117"/>
        <v>0</v>
      </c>
      <c r="BB299" s="190"/>
      <c r="BC299" s="190"/>
      <c r="BD299" s="190"/>
    </row>
    <row r="300" spans="1:56" s="181" customFormat="1" ht="16.5" customHeight="1">
      <c r="A300" s="106" t="s">
        <v>423</v>
      </c>
      <c r="B300" s="466" t="s">
        <v>1410</v>
      </c>
      <c r="C300" s="106" t="s">
        <v>424</v>
      </c>
      <c r="D300" s="107" t="s">
        <v>428</v>
      </c>
      <c r="E300" s="75">
        <v>6</v>
      </c>
      <c r="F300" s="82" t="s">
        <v>432</v>
      </c>
      <c r="G300" s="46">
        <v>198</v>
      </c>
      <c r="H300" s="46">
        <v>728</v>
      </c>
      <c r="I300" s="42">
        <v>37</v>
      </c>
      <c r="J300" s="42">
        <v>0</v>
      </c>
      <c r="K300" s="42">
        <v>12</v>
      </c>
      <c r="L300" s="42">
        <v>0</v>
      </c>
      <c r="M300" s="42">
        <v>0</v>
      </c>
      <c r="N300" s="42">
        <v>0</v>
      </c>
      <c r="O300" s="29">
        <f t="shared" si="109"/>
        <v>37</v>
      </c>
      <c r="P300" s="29">
        <f t="shared" si="110"/>
        <v>0</v>
      </c>
      <c r="Q300" s="29">
        <f t="shared" si="110"/>
        <v>12</v>
      </c>
      <c r="R300" s="29">
        <f t="shared" si="111"/>
        <v>49</v>
      </c>
      <c r="S300" s="29"/>
      <c r="T300" s="29"/>
      <c r="U300" s="29"/>
      <c r="V300" s="29"/>
      <c r="W300" s="29"/>
      <c r="X300" s="29"/>
      <c r="Y300" s="29"/>
      <c r="Z300" s="42">
        <v>71</v>
      </c>
      <c r="AA300" s="42"/>
      <c r="AB300" s="26">
        <f t="shared" si="112"/>
        <v>120</v>
      </c>
      <c r="AC300" s="69">
        <f t="shared" si="112"/>
        <v>0</v>
      </c>
      <c r="AD300" s="42">
        <v>110</v>
      </c>
      <c r="AE300" s="27">
        <f t="shared" si="113"/>
        <v>55.555555555555557</v>
      </c>
      <c r="AF300" s="43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29">
        <f t="shared" si="114"/>
        <v>0</v>
      </c>
      <c r="AS300" s="27">
        <f t="shared" si="114"/>
        <v>0</v>
      </c>
      <c r="AT300" s="42"/>
      <c r="AU300" s="42"/>
      <c r="AV300" s="42"/>
      <c r="AW300" s="42"/>
      <c r="AX300" s="27">
        <f t="shared" si="115"/>
        <v>0</v>
      </c>
      <c r="AY300" s="39">
        <f t="shared" si="116"/>
        <v>0</v>
      </c>
      <c r="AZ300" s="40">
        <v>1.7</v>
      </c>
      <c r="BA300" s="32">
        <f t="shared" si="117"/>
        <v>1.7</v>
      </c>
      <c r="BB300" s="190"/>
      <c r="BC300" s="190"/>
      <c r="BD300" s="190"/>
    </row>
    <row r="301" spans="1:56" s="181" customFormat="1" ht="16.5" customHeight="1">
      <c r="A301" s="106" t="s">
        <v>423</v>
      </c>
      <c r="B301" s="466" t="s">
        <v>1410</v>
      </c>
      <c r="C301" s="106" t="s">
        <v>424</v>
      </c>
      <c r="D301" s="107" t="s">
        <v>428</v>
      </c>
      <c r="E301" s="76">
        <v>7</v>
      </c>
      <c r="F301" s="82" t="s">
        <v>433</v>
      </c>
      <c r="G301" s="46">
        <v>300</v>
      </c>
      <c r="H301" s="46">
        <v>1427</v>
      </c>
      <c r="I301" s="42">
        <v>271</v>
      </c>
      <c r="J301" s="42">
        <v>6</v>
      </c>
      <c r="K301" s="42">
        <v>139</v>
      </c>
      <c r="L301" s="42">
        <v>0</v>
      </c>
      <c r="M301" s="42">
        <v>0</v>
      </c>
      <c r="N301" s="42">
        <v>0</v>
      </c>
      <c r="O301" s="29">
        <f t="shared" si="109"/>
        <v>271</v>
      </c>
      <c r="P301" s="29">
        <f t="shared" si="110"/>
        <v>6</v>
      </c>
      <c r="Q301" s="29">
        <f t="shared" si="110"/>
        <v>139</v>
      </c>
      <c r="R301" s="29">
        <f t="shared" si="111"/>
        <v>416</v>
      </c>
      <c r="S301" s="29"/>
      <c r="T301" s="29"/>
      <c r="U301" s="29"/>
      <c r="V301" s="29"/>
      <c r="W301" s="29"/>
      <c r="X301" s="29"/>
      <c r="Y301" s="29"/>
      <c r="Z301" s="42">
        <v>119</v>
      </c>
      <c r="AA301" s="42"/>
      <c r="AB301" s="26">
        <f t="shared" si="112"/>
        <v>535</v>
      </c>
      <c r="AC301" s="69">
        <f t="shared" si="112"/>
        <v>0</v>
      </c>
      <c r="AD301" s="42">
        <v>232</v>
      </c>
      <c r="AE301" s="27">
        <f t="shared" si="113"/>
        <v>77.333333333333329</v>
      </c>
      <c r="AF301" s="43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29">
        <f t="shared" si="114"/>
        <v>0</v>
      </c>
      <c r="AS301" s="27">
        <f t="shared" si="114"/>
        <v>0</v>
      </c>
      <c r="AT301" s="42"/>
      <c r="AU301" s="42"/>
      <c r="AV301" s="42"/>
      <c r="AW301" s="42"/>
      <c r="AX301" s="27">
        <f t="shared" si="115"/>
        <v>0</v>
      </c>
      <c r="AY301" s="39">
        <f t="shared" si="116"/>
        <v>0</v>
      </c>
      <c r="AZ301" s="40">
        <v>2.6</v>
      </c>
      <c r="BA301" s="32">
        <f t="shared" si="117"/>
        <v>2.6</v>
      </c>
      <c r="BB301" s="190"/>
      <c r="BC301" s="190"/>
      <c r="BD301" s="190"/>
    </row>
    <row r="302" spans="1:56" s="181" customFormat="1" ht="16.5" customHeight="1">
      <c r="A302" s="106" t="s">
        <v>423</v>
      </c>
      <c r="B302" s="466" t="s">
        <v>1410</v>
      </c>
      <c r="C302" s="106" t="s">
        <v>424</v>
      </c>
      <c r="D302" s="189" t="s">
        <v>434</v>
      </c>
      <c r="E302" s="75">
        <v>8</v>
      </c>
      <c r="F302" s="134" t="s">
        <v>435</v>
      </c>
      <c r="G302" s="46">
        <v>201</v>
      </c>
      <c r="H302" s="46">
        <v>1035</v>
      </c>
      <c r="I302" s="42">
        <v>18</v>
      </c>
      <c r="J302" s="42">
        <v>8</v>
      </c>
      <c r="K302" s="42">
        <v>10</v>
      </c>
      <c r="L302" s="42">
        <v>26</v>
      </c>
      <c r="M302" s="42">
        <v>2</v>
      </c>
      <c r="N302" s="42">
        <v>18</v>
      </c>
      <c r="O302" s="29">
        <f t="shared" si="109"/>
        <v>44</v>
      </c>
      <c r="P302" s="29">
        <f t="shared" si="110"/>
        <v>10</v>
      </c>
      <c r="Q302" s="29">
        <f t="shared" si="110"/>
        <v>28</v>
      </c>
      <c r="R302" s="29">
        <f t="shared" si="111"/>
        <v>82</v>
      </c>
      <c r="S302" s="29"/>
      <c r="T302" s="29"/>
      <c r="U302" s="29"/>
      <c r="V302" s="29"/>
      <c r="W302" s="29"/>
      <c r="X302" s="29"/>
      <c r="Y302" s="29"/>
      <c r="Z302" s="42">
        <v>392</v>
      </c>
      <c r="AA302" s="42"/>
      <c r="AB302" s="26">
        <f t="shared" si="112"/>
        <v>474</v>
      </c>
      <c r="AC302" s="69">
        <f t="shared" si="112"/>
        <v>0</v>
      </c>
      <c r="AD302" s="42">
        <v>102</v>
      </c>
      <c r="AE302" s="27">
        <f t="shared" si="113"/>
        <v>50.746268656716417</v>
      </c>
      <c r="AF302" s="43"/>
      <c r="AG302" s="42">
        <v>1</v>
      </c>
      <c r="AH302" s="42">
        <v>1</v>
      </c>
      <c r="AI302" s="42"/>
      <c r="AJ302" s="42"/>
      <c r="AK302" s="42"/>
      <c r="AL302" s="42"/>
      <c r="AM302" s="42"/>
      <c r="AN302" s="42"/>
      <c r="AO302" s="42"/>
      <c r="AP302" s="42"/>
      <c r="AQ302" s="42"/>
      <c r="AR302" s="29">
        <f t="shared" si="114"/>
        <v>0</v>
      </c>
      <c r="AS302" s="27">
        <f t="shared" si="114"/>
        <v>0</v>
      </c>
      <c r="AT302" s="42">
        <v>10.25</v>
      </c>
      <c r="AU302" s="42">
        <v>3.18</v>
      </c>
      <c r="AV302" s="42">
        <v>0.48</v>
      </c>
      <c r="AW302" s="42">
        <v>8.2899999999999991</v>
      </c>
      <c r="AX302" s="27">
        <f t="shared" si="115"/>
        <v>22.2</v>
      </c>
      <c r="AY302" s="39">
        <f t="shared" si="116"/>
        <v>22.2</v>
      </c>
      <c r="AZ302" s="40">
        <v>18.7</v>
      </c>
      <c r="BA302" s="32">
        <f t="shared" si="117"/>
        <v>40.9</v>
      </c>
      <c r="BB302" s="190"/>
      <c r="BC302" s="190"/>
      <c r="BD302" s="190"/>
    </row>
    <row r="303" spans="1:56" s="181" customFormat="1" ht="16.5" customHeight="1">
      <c r="A303" s="106" t="s">
        <v>423</v>
      </c>
      <c r="B303" s="466" t="s">
        <v>1410</v>
      </c>
      <c r="C303" s="106" t="s">
        <v>424</v>
      </c>
      <c r="D303" s="189" t="s">
        <v>434</v>
      </c>
      <c r="E303" s="75">
        <v>9</v>
      </c>
      <c r="F303" s="134" t="s">
        <v>436</v>
      </c>
      <c r="G303" s="74">
        <v>130</v>
      </c>
      <c r="H303" s="74">
        <v>709</v>
      </c>
      <c r="I303" s="74">
        <v>15</v>
      </c>
      <c r="J303" s="74">
        <v>4</v>
      </c>
      <c r="K303" s="74">
        <v>5</v>
      </c>
      <c r="L303" s="74">
        <v>137</v>
      </c>
      <c r="M303" s="74">
        <v>0</v>
      </c>
      <c r="N303" s="74">
        <v>32</v>
      </c>
      <c r="O303" s="29">
        <f t="shared" si="109"/>
        <v>152</v>
      </c>
      <c r="P303" s="29">
        <f t="shared" si="110"/>
        <v>4</v>
      </c>
      <c r="Q303" s="29">
        <f t="shared" si="110"/>
        <v>37</v>
      </c>
      <c r="R303" s="29">
        <f t="shared" si="111"/>
        <v>193</v>
      </c>
      <c r="S303" s="29"/>
      <c r="T303" s="29"/>
      <c r="U303" s="29"/>
      <c r="V303" s="29"/>
      <c r="W303" s="29"/>
      <c r="X303" s="29"/>
      <c r="Y303" s="29"/>
      <c r="Z303" s="29">
        <v>312</v>
      </c>
      <c r="AA303" s="29"/>
      <c r="AB303" s="26">
        <f t="shared" si="112"/>
        <v>505</v>
      </c>
      <c r="AC303" s="69">
        <f t="shared" si="112"/>
        <v>0</v>
      </c>
      <c r="AD303" s="29">
        <v>130</v>
      </c>
      <c r="AE303" s="27">
        <f t="shared" si="113"/>
        <v>100</v>
      </c>
      <c r="AF303" s="29">
        <v>1</v>
      </c>
      <c r="AG303" s="29">
        <v>148</v>
      </c>
      <c r="AH303" s="29">
        <v>148</v>
      </c>
      <c r="AI303" s="29"/>
      <c r="AJ303" s="29"/>
      <c r="AK303" s="29"/>
      <c r="AL303" s="29"/>
      <c r="AM303" s="29"/>
      <c r="AN303" s="29"/>
      <c r="AO303" s="29"/>
      <c r="AP303" s="29">
        <v>1</v>
      </c>
      <c r="AQ303" s="27">
        <v>1</v>
      </c>
      <c r="AR303" s="29">
        <f t="shared" si="114"/>
        <v>1</v>
      </c>
      <c r="AS303" s="27">
        <f t="shared" si="114"/>
        <v>1</v>
      </c>
      <c r="AT303" s="29">
        <v>57.99</v>
      </c>
      <c r="AU303" s="29">
        <v>4.01</v>
      </c>
      <c r="AV303" s="29">
        <v>1.99</v>
      </c>
      <c r="AW303" s="29">
        <v>31.01</v>
      </c>
      <c r="AX303" s="27">
        <f t="shared" si="115"/>
        <v>95</v>
      </c>
      <c r="AY303" s="39">
        <f t="shared" si="116"/>
        <v>96</v>
      </c>
      <c r="AZ303" s="29">
        <v>37.869999999999997</v>
      </c>
      <c r="BA303" s="32">
        <f t="shared" si="117"/>
        <v>133.87</v>
      </c>
      <c r="BB303" s="190"/>
      <c r="BC303" s="190"/>
      <c r="BD303" s="190"/>
    </row>
    <row r="304" spans="1:56" s="181" customFormat="1" ht="16.5" customHeight="1">
      <c r="A304" s="106" t="s">
        <v>423</v>
      </c>
      <c r="B304" s="466" t="s">
        <v>1410</v>
      </c>
      <c r="C304" s="106" t="s">
        <v>424</v>
      </c>
      <c r="D304" s="189" t="s">
        <v>434</v>
      </c>
      <c r="E304" s="76">
        <v>10</v>
      </c>
      <c r="F304" s="134" t="s">
        <v>437</v>
      </c>
      <c r="G304" s="46">
        <v>213</v>
      </c>
      <c r="H304" s="46">
        <v>791</v>
      </c>
      <c r="I304" s="42">
        <v>10</v>
      </c>
      <c r="J304" s="42">
        <v>3</v>
      </c>
      <c r="K304" s="42">
        <v>13</v>
      </c>
      <c r="L304" s="42">
        <v>15</v>
      </c>
      <c r="M304" s="42">
        <v>0</v>
      </c>
      <c r="N304" s="42">
        <v>7</v>
      </c>
      <c r="O304" s="29">
        <f t="shared" si="109"/>
        <v>25</v>
      </c>
      <c r="P304" s="29">
        <f t="shared" si="110"/>
        <v>3</v>
      </c>
      <c r="Q304" s="29">
        <f t="shared" si="110"/>
        <v>20</v>
      </c>
      <c r="R304" s="29">
        <f t="shared" si="111"/>
        <v>48</v>
      </c>
      <c r="S304" s="29"/>
      <c r="T304" s="29"/>
      <c r="U304" s="29"/>
      <c r="V304" s="29"/>
      <c r="W304" s="29"/>
      <c r="X304" s="29"/>
      <c r="Y304" s="29"/>
      <c r="Z304" s="42">
        <v>293</v>
      </c>
      <c r="AA304" s="42"/>
      <c r="AB304" s="26">
        <f t="shared" si="112"/>
        <v>341</v>
      </c>
      <c r="AC304" s="69">
        <f t="shared" si="112"/>
        <v>0</v>
      </c>
      <c r="AD304" s="42">
        <v>42</v>
      </c>
      <c r="AE304" s="27">
        <f t="shared" si="113"/>
        <v>19.718309859154928</v>
      </c>
      <c r="AF304" s="43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29">
        <f t="shared" si="114"/>
        <v>0</v>
      </c>
      <c r="AS304" s="27">
        <f t="shared" si="114"/>
        <v>0</v>
      </c>
      <c r="AT304" s="42">
        <v>6.01</v>
      </c>
      <c r="AU304" s="42">
        <v>1.1499999999999999</v>
      </c>
      <c r="AV304" s="42">
        <v>0.85</v>
      </c>
      <c r="AW304" s="42">
        <v>2.95</v>
      </c>
      <c r="AX304" s="27">
        <f t="shared" si="115"/>
        <v>10.96</v>
      </c>
      <c r="AY304" s="39">
        <f t="shared" si="116"/>
        <v>10.96</v>
      </c>
      <c r="AZ304" s="40">
        <v>4.25</v>
      </c>
      <c r="BA304" s="32">
        <f t="shared" si="117"/>
        <v>15.21</v>
      </c>
      <c r="BB304" s="190"/>
      <c r="BC304" s="190"/>
      <c r="BD304" s="190"/>
    </row>
    <row r="305" spans="1:56" s="181" customFormat="1" ht="16.5" customHeight="1">
      <c r="A305" s="106" t="s">
        <v>423</v>
      </c>
      <c r="B305" s="466" t="s">
        <v>1410</v>
      </c>
      <c r="C305" s="106" t="s">
        <v>424</v>
      </c>
      <c r="D305" s="189" t="s">
        <v>434</v>
      </c>
      <c r="E305" s="75">
        <v>11</v>
      </c>
      <c r="F305" s="134" t="s">
        <v>438</v>
      </c>
      <c r="G305" s="46">
        <v>220</v>
      </c>
      <c r="H305" s="46">
        <v>910</v>
      </c>
      <c r="I305" s="42">
        <v>65</v>
      </c>
      <c r="J305" s="42">
        <v>12</v>
      </c>
      <c r="K305" s="42">
        <v>31</v>
      </c>
      <c r="L305" s="42">
        <v>78</v>
      </c>
      <c r="M305" s="42">
        <v>5</v>
      </c>
      <c r="N305" s="42">
        <v>38</v>
      </c>
      <c r="O305" s="29">
        <f t="shared" si="109"/>
        <v>143</v>
      </c>
      <c r="P305" s="29">
        <f t="shared" si="110"/>
        <v>17</v>
      </c>
      <c r="Q305" s="29">
        <f t="shared" si="110"/>
        <v>69</v>
      </c>
      <c r="R305" s="29">
        <f t="shared" si="111"/>
        <v>229</v>
      </c>
      <c r="S305" s="29"/>
      <c r="T305" s="29"/>
      <c r="U305" s="29"/>
      <c r="V305" s="29"/>
      <c r="W305" s="29"/>
      <c r="X305" s="29"/>
      <c r="Y305" s="29"/>
      <c r="Z305" s="42">
        <v>586</v>
      </c>
      <c r="AA305" s="42"/>
      <c r="AB305" s="26">
        <f t="shared" si="112"/>
        <v>815</v>
      </c>
      <c r="AC305" s="69">
        <f t="shared" si="112"/>
        <v>0</v>
      </c>
      <c r="AD305" s="42">
        <v>87</v>
      </c>
      <c r="AE305" s="27">
        <f t="shared" si="113"/>
        <v>39.545454545454547</v>
      </c>
      <c r="AF305" s="43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29">
        <f t="shared" si="114"/>
        <v>0</v>
      </c>
      <c r="AS305" s="27">
        <f t="shared" si="114"/>
        <v>0</v>
      </c>
      <c r="AT305" s="42">
        <v>15.75</v>
      </c>
      <c r="AU305" s="42">
        <v>4.2</v>
      </c>
      <c r="AV305" s="42">
        <v>2.58</v>
      </c>
      <c r="AW305" s="42">
        <v>11.26</v>
      </c>
      <c r="AX305" s="27">
        <f t="shared" si="115"/>
        <v>33.79</v>
      </c>
      <c r="AY305" s="39">
        <f t="shared" si="116"/>
        <v>33.79</v>
      </c>
      <c r="AZ305" s="40">
        <v>21.62</v>
      </c>
      <c r="BA305" s="32">
        <f t="shared" si="117"/>
        <v>55.41</v>
      </c>
      <c r="BB305" s="190"/>
      <c r="BC305" s="190"/>
      <c r="BD305" s="190"/>
    </row>
    <row r="306" spans="1:56" s="181" customFormat="1" ht="16.5" customHeight="1">
      <c r="A306" s="106" t="s">
        <v>423</v>
      </c>
      <c r="B306" s="466" t="s">
        <v>1410</v>
      </c>
      <c r="C306" s="106" t="s">
        <v>424</v>
      </c>
      <c r="D306" s="189" t="s">
        <v>434</v>
      </c>
      <c r="E306" s="75">
        <v>12</v>
      </c>
      <c r="F306" s="134" t="s">
        <v>439</v>
      </c>
      <c r="G306" s="74">
        <v>181</v>
      </c>
      <c r="H306" s="74">
        <v>1024</v>
      </c>
      <c r="I306" s="74">
        <v>77</v>
      </c>
      <c r="J306" s="74">
        <v>9</v>
      </c>
      <c r="K306" s="74">
        <v>64</v>
      </c>
      <c r="L306" s="74">
        <v>345</v>
      </c>
      <c r="M306" s="74">
        <v>1</v>
      </c>
      <c r="N306" s="74">
        <v>59</v>
      </c>
      <c r="O306" s="29">
        <f t="shared" si="109"/>
        <v>422</v>
      </c>
      <c r="P306" s="29">
        <f t="shared" si="110"/>
        <v>10</v>
      </c>
      <c r="Q306" s="29">
        <f t="shared" si="110"/>
        <v>123</v>
      </c>
      <c r="R306" s="29">
        <f t="shared" si="111"/>
        <v>555</v>
      </c>
      <c r="S306" s="29"/>
      <c r="T306" s="29"/>
      <c r="U306" s="29"/>
      <c r="V306" s="29"/>
      <c r="W306" s="29"/>
      <c r="X306" s="29"/>
      <c r="Y306" s="29"/>
      <c r="Z306" s="29">
        <v>391</v>
      </c>
      <c r="AA306" s="29"/>
      <c r="AB306" s="26">
        <f t="shared" si="112"/>
        <v>946</v>
      </c>
      <c r="AC306" s="69">
        <f t="shared" si="112"/>
        <v>0</v>
      </c>
      <c r="AD306" s="29">
        <v>181</v>
      </c>
      <c r="AE306" s="27">
        <f t="shared" si="113"/>
        <v>100</v>
      </c>
      <c r="AF306" s="29">
        <v>2</v>
      </c>
      <c r="AG306" s="29">
        <v>359</v>
      </c>
      <c r="AH306" s="29">
        <v>358</v>
      </c>
      <c r="AI306" s="29"/>
      <c r="AJ306" s="29"/>
      <c r="AK306" s="29"/>
      <c r="AL306" s="29"/>
      <c r="AM306" s="29"/>
      <c r="AN306" s="29"/>
      <c r="AO306" s="29"/>
      <c r="AP306" s="29"/>
      <c r="AQ306" s="29"/>
      <c r="AR306" s="29">
        <f t="shared" si="114"/>
        <v>0</v>
      </c>
      <c r="AS306" s="27">
        <f t="shared" si="114"/>
        <v>0</v>
      </c>
      <c r="AT306" s="29">
        <v>75.040000000000006</v>
      </c>
      <c r="AU306" s="29">
        <v>3.95</v>
      </c>
      <c r="AV306" s="29">
        <v>3.08</v>
      </c>
      <c r="AW306" s="29">
        <v>37.869999999999997</v>
      </c>
      <c r="AX306" s="27">
        <f t="shared" si="115"/>
        <v>119.94</v>
      </c>
      <c r="AY306" s="39">
        <f t="shared" si="116"/>
        <v>119.94</v>
      </c>
      <c r="AZ306" s="29">
        <v>75.08</v>
      </c>
      <c r="BA306" s="32">
        <f t="shared" si="117"/>
        <v>195.01999999999998</v>
      </c>
      <c r="BB306" s="190"/>
      <c r="BC306" s="190"/>
      <c r="BD306" s="190"/>
    </row>
    <row r="307" spans="1:56" s="181" customFormat="1" ht="16.5" customHeight="1">
      <c r="A307" s="106" t="s">
        <v>423</v>
      </c>
      <c r="B307" s="466" t="s">
        <v>1410</v>
      </c>
      <c r="C307" s="106" t="s">
        <v>424</v>
      </c>
      <c r="D307" s="189" t="s">
        <v>434</v>
      </c>
      <c r="E307" s="76">
        <v>13</v>
      </c>
      <c r="F307" s="134" t="s">
        <v>440</v>
      </c>
      <c r="G307" s="46">
        <v>214</v>
      </c>
      <c r="H307" s="46">
        <v>1203</v>
      </c>
      <c r="I307" s="42">
        <v>35</v>
      </c>
      <c r="J307" s="42">
        <v>11</v>
      </c>
      <c r="K307" s="42">
        <v>20</v>
      </c>
      <c r="L307" s="42">
        <v>85</v>
      </c>
      <c r="M307" s="42">
        <v>1</v>
      </c>
      <c r="N307" s="42">
        <v>52</v>
      </c>
      <c r="O307" s="29">
        <f t="shared" si="109"/>
        <v>120</v>
      </c>
      <c r="P307" s="29">
        <f t="shared" si="110"/>
        <v>12</v>
      </c>
      <c r="Q307" s="29">
        <f t="shared" si="110"/>
        <v>72</v>
      </c>
      <c r="R307" s="29">
        <f t="shared" si="111"/>
        <v>204</v>
      </c>
      <c r="S307" s="29"/>
      <c r="T307" s="29"/>
      <c r="U307" s="29"/>
      <c r="V307" s="29"/>
      <c r="W307" s="29"/>
      <c r="X307" s="29"/>
      <c r="Y307" s="29"/>
      <c r="Z307" s="42">
        <v>782</v>
      </c>
      <c r="AA307" s="42"/>
      <c r="AB307" s="26">
        <f t="shared" si="112"/>
        <v>986</v>
      </c>
      <c r="AC307" s="69">
        <f t="shared" si="112"/>
        <v>0</v>
      </c>
      <c r="AD307" s="42">
        <v>165</v>
      </c>
      <c r="AE307" s="27">
        <f t="shared" si="113"/>
        <v>77.10280373831776</v>
      </c>
      <c r="AF307" s="43"/>
      <c r="AG307" s="42">
        <v>11</v>
      </c>
      <c r="AH307" s="42">
        <v>11</v>
      </c>
      <c r="AI307" s="42"/>
      <c r="AJ307" s="42"/>
      <c r="AK307" s="42"/>
      <c r="AL307" s="42"/>
      <c r="AM307" s="42"/>
      <c r="AN307" s="42"/>
      <c r="AO307" s="42"/>
      <c r="AP307" s="42"/>
      <c r="AQ307" s="42"/>
      <c r="AR307" s="29">
        <f t="shared" si="114"/>
        <v>0</v>
      </c>
      <c r="AS307" s="27">
        <f t="shared" si="114"/>
        <v>0</v>
      </c>
      <c r="AT307" s="42">
        <v>68.260000000000005</v>
      </c>
      <c r="AU307" s="42">
        <v>18.25</v>
      </c>
      <c r="AV307" s="42">
        <v>2.87</v>
      </c>
      <c r="AW307" s="42">
        <v>38.700000000000003</v>
      </c>
      <c r="AX307" s="27">
        <f t="shared" si="115"/>
        <v>128.08000000000001</v>
      </c>
      <c r="AY307" s="39">
        <f t="shared" si="116"/>
        <v>128.08000000000001</v>
      </c>
      <c r="AZ307" s="40">
        <v>87.05</v>
      </c>
      <c r="BA307" s="32">
        <f t="shared" si="117"/>
        <v>215.13</v>
      </c>
      <c r="BB307" s="190"/>
      <c r="BC307" s="190"/>
      <c r="BD307" s="190"/>
    </row>
    <row r="308" spans="1:56" s="181" customFormat="1" ht="16.5" customHeight="1">
      <c r="A308" s="106" t="s">
        <v>423</v>
      </c>
      <c r="B308" s="466" t="s">
        <v>1410</v>
      </c>
      <c r="C308" s="106" t="s">
        <v>424</v>
      </c>
      <c r="D308" s="189" t="s">
        <v>434</v>
      </c>
      <c r="E308" s="75">
        <v>14</v>
      </c>
      <c r="F308" s="134" t="s">
        <v>441</v>
      </c>
      <c r="G308" s="46">
        <v>294</v>
      </c>
      <c r="H308" s="46">
        <v>1301</v>
      </c>
      <c r="I308" s="42">
        <v>37</v>
      </c>
      <c r="J308" s="42">
        <v>5</v>
      </c>
      <c r="K308" s="42">
        <v>20</v>
      </c>
      <c r="L308" s="42">
        <v>78</v>
      </c>
      <c r="M308" s="42">
        <v>0</v>
      </c>
      <c r="N308" s="42">
        <v>32</v>
      </c>
      <c r="O308" s="29">
        <f t="shared" si="109"/>
        <v>115</v>
      </c>
      <c r="P308" s="29">
        <f t="shared" si="110"/>
        <v>5</v>
      </c>
      <c r="Q308" s="29">
        <f t="shared" si="110"/>
        <v>52</v>
      </c>
      <c r="R308" s="29">
        <f t="shared" si="111"/>
        <v>172</v>
      </c>
      <c r="S308" s="29"/>
      <c r="T308" s="29"/>
      <c r="U308" s="29"/>
      <c r="V308" s="29"/>
      <c r="W308" s="29"/>
      <c r="X308" s="29"/>
      <c r="Y308" s="29"/>
      <c r="Z308" s="42">
        <v>245</v>
      </c>
      <c r="AA308" s="42"/>
      <c r="AB308" s="26">
        <f t="shared" si="112"/>
        <v>417</v>
      </c>
      <c r="AC308" s="69">
        <f t="shared" si="112"/>
        <v>0</v>
      </c>
      <c r="AD308" s="42">
        <v>150</v>
      </c>
      <c r="AE308" s="27">
        <f t="shared" si="113"/>
        <v>51.020408163265309</v>
      </c>
      <c r="AF308" s="43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29">
        <f t="shared" si="114"/>
        <v>0</v>
      </c>
      <c r="AS308" s="27">
        <f t="shared" si="114"/>
        <v>0</v>
      </c>
      <c r="AT308" s="42">
        <v>7.23</v>
      </c>
      <c r="AU308" s="42">
        <v>2.1</v>
      </c>
      <c r="AV308" s="130">
        <v>0</v>
      </c>
      <c r="AW308" s="42">
        <v>5.24</v>
      </c>
      <c r="AX308" s="27">
        <f t="shared" si="115"/>
        <v>14.57</v>
      </c>
      <c r="AY308" s="39">
        <f t="shared" si="116"/>
        <v>14.57</v>
      </c>
      <c r="AZ308" s="40">
        <v>8.02</v>
      </c>
      <c r="BA308" s="32">
        <f t="shared" si="117"/>
        <v>22.59</v>
      </c>
      <c r="BB308" s="190"/>
      <c r="BC308" s="190"/>
      <c r="BD308" s="190"/>
    </row>
    <row r="309" spans="1:56" s="181" customFormat="1" ht="16.5" customHeight="1">
      <c r="A309" s="106" t="s">
        <v>423</v>
      </c>
      <c r="B309" s="466" t="s">
        <v>1410</v>
      </c>
      <c r="C309" s="106" t="s">
        <v>424</v>
      </c>
      <c r="D309" s="189" t="s">
        <v>434</v>
      </c>
      <c r="E309" s="75">
        <v>15</v>
      </c>
      <c r="F309" s="134" t="s">
        <v>442</v>
      </c>
      <c r="G309" s="46">
        <v>244</v>
      </c>
      <c r="H309" s="46">
        <v>1099</v>
      </c>
      <c r="I309" s="42">
        <v>41</v>
      </c>
      <c r="J309" s="42">
        <v>10</v>
      </c>
      <c r="K309" s="42">
        <v>21</v>
      </c>
      <c r="L309" s="42">
        <v>70</v>
      </c>
      <c r="M309" s="42">
        <v>2</v>
      </c>
      <c r="N309" s="42">
        <v>28</v>
      </c>
      <c r="O309" s="29">
        <f t="shared" si="109"/>
        <v>111</v>
      </c>
      <c r="P309" s="29">
        <f t="shared" si="110"/>
        <v>12</v>
      </c>
      <c r="Q309" s="29">
        <f t="shared" si="110"/>
        <v>49</v>
      </c>
      <c r="R309" s="29">
        <f t="shared" si="111"/>
        <v>172</v>
      </c>
      <c r="S309" s="29"/>
      <c r="T309" s="29"/>
      <c r="U309" s="29"/>
      <c r="V309" s="29"/>
      <c r="W309" s="29"/>
      <c r="X309" s="29"/>
      <c r="Y309" s="29"/>
      <c r="Z309" s="42">
        <v>410</v>
      </c>
      <c r="AA309" s="42"/>
      <c r="AB309" s="26">
        <f t="shared" si="112"/>
        <v>582</v>
      </c>
      <c r="AC309" s="69">
        <f t="shared" si="112"/>
        <v>0</v>
      </c>
      <c r="AD309" s="42">
        <v>150</v>
      </c>
      <c r="AE309" s="27">
        <f t="shared" si="113"/>
        <v>61.475409836065573</v>
      </c>
      <c r="AF309" s="43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29">
        <f t="shared" si="114"/>
        <v>0</v>
      </c>
      <c r="AS309" s="27">
        <f t="shared" si="114"/>
        <v>0</v>
      </c>
      <c r="AT309" s="42">
        <v>8.5</v>
      </c>
      <c r="AU309" s="42">
        <v>3.8</v>
      </c>
      <c r="AV309" s="42">
        <v>0.19</v>
      </c>
      <c r="AW309" s="42">
        <v>7.1</v>
      </c>
      <c r="AX309" s="27">
        <f t="shared" si="115"/>
        <v>19.59</v>
      </c>
      <c r="AY309" s="39">
        <f t="shared" si="116"/>
        <v>19.59</v>
      </c>
      <c r="AZ309" s="40">
        <v>7.92</v>
      </c>
      <c r="BA309" s="32">
        <f t="shared" si="117"/>
        <v>27.509999999999998</v>
      </c>
      <c r="BB309" s="190"/>
      <c r="BC309" s="190"/>
      <c r="BD309" s="190"/>
    </row>
    <row r="310" spans="1:56" s="181" customFormat="1" ht="16.5" customHeight="1">
      <c r="A310" s="106" t="s">
        <v>423</v>
      </c>
      <c r="B310" s="466" t="s">
        <v>1410</v>
      </c>
      <c r="C310" s="106" t="s">
        <v>424</v>
      </c>
      <c r="D310" s="189" t="s">
        <v>434</v>
      </c>
      <c r="E310" s="76">
        <v>16</v>
      </c>
      <c r="F310" s="134" t="s">
        <v>443</v>
      </c>
      <c r="G310" s="46">
        <v>269</v>
      </c>
      <c r="H310" s="46">
        <v>1028</v>
      </c>
      <c r="I310" s="42">
        <v>8</v>
      </c>
      <c r="J310" s="42">
        <v>2</v>
      </c>
      <c r="K310" s="42">
        <v>7</v>
      </c>
      <c r="L310" s="42">
        <v>24</v>
      </c>
      <c r="M310" s="42">
        <v>0</v>
      </c>
      <c r="N310" s="42">
        <v>3</v>
      </c>
      <c r="O310" s="29">
        <f t="shared" si="109"/>
        <v>32</v>
      </c>
      <c r="P310" s="29">
        <f t="shared" si="110"/>
        <v>2</v>
      </c>
      <c r="Q310" s="29">
        <f t="shared" si="110"/>
        <v>10</v>
      </c>
      <c r="R310" s="29">
        <f t="shared" si="111"/>
        <v>44</v>
      </c>
      <c r="S310" s="29"/>
      <c r="T310" s="29"/>
      <c r="U310" s="29"/>
      <c r="V310" s="29"/>
      <c r="W310" s="29"/>
      <c r="X310" s="29"/>
      <c r="Y310" s="29"/>
      <c r="Z310" s="42">
        <v>401</v>
      </c>
      <c r="AA310" s="42"/>
      <c r="AB310" s="26">
        <f t="shared" si="112"/>
        <v>445</v>
      </c>
      <c r="AC310" s="69">
        <f t="shared" si="112"/>
        <v>0</v>
      </c>
      <c r="AD310" s="42">
        <v>124</v>
      </c>
      <c r="AE310" s="27">
        <f t="shared" si="113"/>
        <v>46.096654275092938</v>
      </c>
      <c r="AF310" s="43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29">
        <f t="shared" si="114"/>
        <v>0</v>
      </c>
      <c r="AS310" s="27">
        <f t="shared" si="114"/>
        <v>0</v>
      </c>
      <c r="AT310" s="42">
        <v>11.15</v>
      </c>
      <c r="AU310" s="42">
        <v>4.13</v>
      </c>
      <c r="AV310" s="42">
        <v>0.28999999999999998</v>
      </c>
      <c r="AW310" s="42">
        <v>8.1999999999999993</v>
      </c>
      <c r="AX310" s="27">
        <f t="shared" si="115"/>
        <v>23.77</v>
      </c>
      <c r="AY310" s="39">
        <f t="shared" si="116"/>
        <v>23.77</v>
      </c>
      <c r="AZ310" s="40">
        <v>15.15</v>
      </c>
      <c r="BA310" s="32">
        <f t="shared" si="117"/>
        <v>38.92</v>
      </c>
      <c r="BB310" s="190"/>
      <c r="BC310" s="190"/>
      <c r="BD310" s="190"/>
    </row>
    <row r="311" spans="1:56" s="181" customFormat="1" ht="16.5" customHeight="1">
      <c r="A311" s="106" t="s">
        <v>423</v>
      </c>
      <c r="B311" s="466" t="s">
        <v>1410</v>
      </c>
      <c r="C311" s="106" t="s">
        <v>424</v>
      </c>
      <c r="D311" s="189" t="s">
        <v>434</v>
      </c>
      <c r="E311" s="75">
        <v>17</v>
      </c>
      <c r="F311" s="147" t="s">
        <v>444</v>
      </c>
      <c r="G311" s="46">
        <v>197</v>
      </c>
      <c r="H311" s="46">
        <v>802</v>
      </c>
      <c r="I311" s="42">
        <v>23</v>
      </c>
      <c r="J311" s="42">
        <v>4</v>
      </c>
      <c r="K311" s="42">
        <v>18</v>
      </c>
      <c r="L311" s="42">
        <v>65</v>
      </c>
      <c r="M311" s="42">
        <v>1</v>
      </c>
      <c r="N311" s="42">
        <v>32</v>
      </c>
      <c r="O311" s="29">
        <f t="shared" si="109"/>
        <v>88</v>
      </c>
      <c r="P311" s="29">
        <f t="shared" ref="P311:Q343" si="118">M311+J311</f>
        <v>5</v>
      </c>
      <c r="Q311" s="29">
        <f t="shared" si="118"/>
        <v>50</v>
      </c>
      <c r="R311" s="29">
        <f t="shared" si="111"/>
        <v>143</v>
      </c>
      <c r="S311" s="29"/>
      <c r="T311" s="29"/>
      <c r="U311" s="29"/>
      <c r="V311" s="29"/>
      <c r="W311" s="29"/>
      <c r="X311" s="29"/>
      <c r="Y311" s="29"/>
      <c r="Z311" s="42">
        <v>192</v>
      </c>
      <c r="AA311" s="42"/>
      <c r="AB311" s="26">
        <f t="shared" si="112"/>
        <v>335</v>
      </c>
      <c r="AC311" s="69">
        <f t="shared" si="112"/>
        <v>0</v>
      </c>
      <c r="AD311" s="42">
        <v>150</v>
      </c>
      <c r="AE311" s="27">
        <f t="shared" si="113"/>
        <v>76.142131979695421</v>
      </c>
      <c r="AF311" s="43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29">
        <f t="shared" ref="AR311:AS342" si="119">AP311+AN311+AL311+AJ311</f>
        <v>0</v>
      </c>
      <c r="AS311" s="27">
        <f t="shared" si="119"/>
        <v>0</v>
      </c>
      <c r="AT311" s="42">
        <v>4.3</v>
      </c>
      <c r="AU311" s="42">
        <v>1.8</v>
      </c>
      <c r="AV311" s="130">
        <v>0</v>
      </c>
      <c r="AW311" s="42">
        <v>2.9</v>
      </c>
      <c r="AX311" s="27">
        <f t="shared" si="115"/>
        <v>9</v>
      </c>
      <c r="AY311" s="39">
        <f t="shared" si="116"/>
        <v>9</v>
      </c>
      <c r="AZ311" s="40">
        <v>3.95</v>
      </c>
      <c r="BA311" s="32">
        <f t="shared" si="117"/>
        <v>12.95</v>
      </c>
      <c r="BB311" s="190"/>
      <c r="BC311" s="190"/>
      <c r="BD311" s="190"/>
    </row>
    <row r="312" spans="1:56" s="181" customFormat="1" ht="16.5" customHeight="1">
      <c r="A312" s="106" t="s">
        <v>423</v>
      </c>
      <c r="B312" s="466" t="s">
        <v>1410</v>
      </c>
      <c r="C312" s="106" t="s">
        <v>424</v>
      </c>
      <c r="D312" s="189" t="s">
        <v>445</v>
      </c>
      <c r="E312" s="75">
        <v>18</v>
      </c>
      <c r="F312" s="134" t="s">
        <v>446</v>
      </c>
      <c r="G312" s="46">
        <v>165</v>
      </c>
      <c r="H312" s="46">
        <v>863</v>
      </c>
      <c r="I312" s="42">
        <v>205</v>
      </c>
      <c r="J312" s="42">
        <v>78</v>
      </c>
      <c r="K312" s="42">
        <v>79</v>
      </c>
      <c r="L312" s="42">
        <v>0</v>
      </c>
      <c r="M312" s="42">
        <v>0</v>
      </c>
      <c r="N312" s="42">
        <v>2</v>
      </c>
      <c r="O312" s="29">
        <f t="shared" si="109"/>
        <v>205</v>
      </c>
      <c r="P312" s="29">
        <f t="shared" si="118"/>
        <v>78</v>
      </c>
      <c r="Q312" s="29">
        <f t="shared" si="118"/>
        <v>81</v>
      </c>
      <c r="R312" s="29">
        <f t="shared" si="111"/>
        <v>364</v>
      </c>
      <c r="S312" s="29">
        <v>10.5</v>
      </c>
      <c r="T312" s="29">
        <v>0</v>
      </c>
      <c r="U312" s="29">
        <v>0</v>
      </c>
      <c r="V312" s="29">
        <v>205</v>
      </c>
      <c r="W312" s="27">
        <v>9</v>
      </c>
      <c r="X312" s="29">
        <v>0</v>
      </c>
      <c r="Y312" s="29">
        <v>0</v>
      </c>
      <c r="Z312" s="42">
        <v>518</v>
      </c>
      <c r="AA312" s="130">
        <v>13.12</v>
      </c>
      <c r="AB312" s="26">
        <f t="shared" si="112"/>
        <v>882</v>
      </c>
      <c r="AC312" s="69">
        <f t="shared" si="112"/>
        <v>23.619999999999997</v>
      </c>
      <c r="AD312" s="42">
        <v>165</v>
      </c>
      <c r="AE312" s="27">
        <f t="shared" si="113"/>
        <v>100</v>
      </c>
      <c r="AF312" s="43">
        <v>3</v>
      </c>
      <c r="AG312" s="42"/>
      <c r="AH312" s="42"/>
      <c r="AI312" s="42"/>
      <c r="AJ312" s="42"/>
      <c r="AK312" s="42"/>
      <c r="AL312" s="42"/>
      <c r="AM312" s="42"/>
      <c r="AN312" s="42">
        <v>1</v>
      </c>
      <c r="AO312" s="42">
        <v>0.4</v>
      </c>
      <c r="AP312" s="42">
        <v>123</v>
      </c>
      <c r="AQ312" s="42">
        <v>6.12</v>
      </c>
      <c r="AR312" s="29">
        <f t="shared" si="119"/>
        <v>124</v>
      </c>
      <c r="AS312" s="27">
        <f t="shared" si="119"/>
        <v>6.5200000000000005</v>
      </c>
      <c r="AT312" s="130">
        <v>1.9</v>
      </c>
      <c r="AU312" s="130">
        <v>77.099999999999994</v>
      </c>
      <c r="AV312" s="130">
        <v>11</v>
      </c>
      <c r="AW312" s="130">
        <v>185</v>
      </c>
      <c r="AX312" s="27">
        <f t="shared" si="115"/>
        <v>275</v>
      </c>
      <c r="AY312" s="39">
        <f t="shared" si="116"/>
        <v>281.52</v>
      </c>
      <c r="AZ312" s="191">
        <v>271</v>
      </c>
      <c r="BA312" s="32">
        <f t="shared" si="117"/>
        <v>552.52</v>
      </c>
      <c r="BB312" s="142">
        <v>17</v>
      </c>
      <c r="BC312" s="169">
        <v>11.8</v>
      </c>
      <c r="BD312" s="190"/>
    </row>
    <row r="313" spans="1:56" s="181" customFormat="1" ht="16.5" customHeight="1">
      <c r="A313" s="106" t="s">
        <v>423</v>
      </c>
      <c r="B313" s="466" t="s">
        <v>1410</v>
      </c>
      <c r="C313" s="106" t="s">
        <v>424</v>
      </c>
      <c r="D313" s="189" t="s">
        <v>445</v>
      </c>
      <c r="E313" s="76">
        <v>19</v>
      </c>
      <c r="F313" s="134" t="s">
        <v>447</v>
      </c>
      <c r="G313" s="46">
        <v>230</v>
      </c>
      <c r="H313" s="46">
        <v>1435</v>
      </c>
      <c r="I313" s="42">
        <v>330</v>
      </c>
      <c r="J313" s="42">
        <v>86</v>
      </c>
      <c r="K313" s="42">
        <v>40</v>
      </c>
      <c r="L313" s="42">
        <v>0</v>
      </c>
      <c r="M313" s="42">
        <v>0</v>
      </c>
      <c r="N313" s="42">
        <v>1</v>
      </c>
      <c r="O313" s="29">
        <f t="shared" si="109"/>
        <v>330</v>
      </c>
      <c r="P313" s="29">
        <f t="shared" si="118"/>
        <v>86</v>
      </c>
      <c r="Q313" s="29">
        <f t="shared" si="118"/>
        <v>41</v>
      </c>
      <c r="R313" s="29">
        <f t="shared" si="111"/>
        <v>457</v>
      </c>
      <c r="S313" s="29">
        <v>9.3000000000000007</v>
      </c>
      <c r="T313" s="29">
        <v>0</v>
      </c>
      <c r="U313" s="29">
        <v>0</v>
      </c>
      <c r="V313" s="29">
        <v>330</v>
      </c>
      <c r="W313" s="27">
        <v>8</v>
      </c>
      <c r="X313" s="29">
        <v>0</v>
      </c>
      <c r="Y313" s="29">
        <v>0</v>
      </c>
      <c r="Z313" s="42">
        <v>418</v>
      </c>
      <c r="AA313" s="130">
        <v>9</v>
      </c>
      <c r="AB313" s="26">
        <f t="shared" si="112"/>
        <v>875</v>
      </c>
      <c r="AC313" s="69">
        <f t="shared" si="112"/>
        <v>18.3</v>
      </c>
      <c r="AD313" s="42">
        <v>230</v>
      </c>
      <c r="AE313" s="27">
        <f t="shared" si="113"/>
        <v>100</v>
      </c>
      <c r="AF313" s="43">
        <v>4</v>
      </c>
      <c r="AG313" s="42"/>
      <c r="AH313" s="42"/>
      <c r="AI313" s="42"/>
      <c r="AJ313" s="42"/>
      <c r="AK313" s="42"/>
      <c r="AL313" s="42"/>
      <c r="AM313" s="42"/>
      <c r="AN313" s="42"/>
      <c r="AO313" s="42"/>
      <c r="AP313" s="42">
        <v>137</v>
      </c>
      <c r="AQ313" s="42">
        <v>13.8</v>
      </c>
      <c r="AR313" s="29">
        <f t="shared" si="119"/>
        <v>137</v>
      </c>
      <c r="AS313" s="27">
        <f t="shared" si="119"/>
        <v>13.8</v>
      </c>
      <c r="AT313" s="130">
        <v>2.5</v>
      </c>
      <c r="AU313" s="130">
        <v>176.3</v>
      </c>
      <c r="AV313" s="130">
        <v>13.98</v>
      </c>
      <c r="AW313" s="130">
        <v>186</v>
      </c>
      <c r="AX313" s="27">
        <f t="shared" si="115"/>
        <v>378.78</v>
      </c>
      <c r="AY313" s="39">
        <f t="shared" si="116"/>
        <v>392.58</v>
      </c>
      <c r="AZ313" s="191">
        <v>294</v>
      </c>
      <c r="BA313" s="32">
        <f t="shared" si="117"/>
        <v>686.57999999999993</v>
      </c>
      <c r="BB313" s="168">
        <v>17</v>
      </c>
      <c r="BC313" s="192">
        <v>25.5</v>
      </c>
      <c r="BD313" s="190"/>
    </row>
    <row r="314" spans="1:56" s="181" customFormat="1" ht="16.5" customHeight="1">
      <c r="A314" s="106" t="s">
        <v>423</v>
      </c>
      <c r="B314" s="466" t="s">
        <v>1410</v>
      </c>
      <c r="C314" s="106" t="s">
        <v>424</v>
      </c>
      <c r="D314" s="189" t="s">
        <v>445</v>
      </c>
      <c r="E314" s="75">
        <v>20</v>
      </c>
      <c r="F314" s="134" t="s">
        <v>448</v>
      </c>
      <c r="G314" s="46">
        <v>172</v>
      </c>
      <c r="H314" s="46">
        <v>921</v>
      </c>
      <c r="I314" s="42">
        <v>309</v>
      </c>
      <c r="J314" s="42">
        <v>57</v>
      </c>
      <c r="K314" s="42">
        <v>122</v>
      </c>
      <c r="L314" s="42">
        <v>0</v>
      </c>
      <c r="M314" s="42">
        <v>0</v>
      </c>
      <c r="N314" s="42">
        <v>1</v>
      </c>
      <c r="O314" s="29">
        <f t="shared" si="109"/>
        <v>309</v>
      </c>
      <c r="P314" s="29">
        <f t="shared" si="118"/>
        <v>57</v>
      </c>
      <c r="Q314" s="29">
        <f t="shared" si="118"/>
        <v>123</v>
      </c>
      <c r="R314" s="29">
        <f t="shared" si="111"/>
        <v>489</v>
      </c>
      <c r="S314" s="29">
        <v>12.32</v>
      </c>
      <c r="T314" s="29">
        <v>0</v>
      </c>
      <c r="U314" s="29">
        <v>0</v>
      </c>
      <c r="V314" s="29">
        <v>309</v>
      </c>
      <c r="W314" s="27">
        <v>12</v>
      </c>
      <c r="X314" s="29">
        <v>0</v>
      </c>
      <c r="Y314" s="29">
        <v>0</v>
      </c>
      <c r="Z314" s="42">
        <v>218</v>
      </c>
      <c r="AA314" s="130">
        <v>7.12</v>
      </c>
      <c r="AB314" s="26">
        <f t="shared" si="112"/>
        <v>707</v>
      </c>
      <c r="AC314" s="69">
        <f t="shared" si="112"/>
        <v>19.440000000000001</v>
      </c>
      <c r="AD314" s="42">
        <v>172</v>
      </c>
      <c r="AE314" s="27">
        <f t="shared" si="113"/>
        <v>100</v>
      </c>
      <c r="AF314" s="43">
        <v>5</v>
      </c>
      <c r="AG314" s="42"/>
      <c r="AH314" s="42"/>
      <c r="AI314" s="42"/>
      <c r="AJ314" s="42"/>
      <c r="AK314" s="42"/>
      <c r="AL314" s="42"/>
      <c r="AM314" s="42"/>
      <c r="AN314" s="42">
        <v>1</v>
      </c>
      <c r="AO314" s="42">
        <v>0.25</v>
      </c>
      <c r="AP314" s="42">
        <v>135</v>
      </c>
      <c r="AQ314" s="42">
        <v>18.3</v>
      </c>
      <c r="AR314" s="29">
        <f t="shared" si="119"/>
        <v>136</v>
      </c>
      <c r="AS314" s="27">
        <f t="shared" si="119"/>
        <v>18.55</v>
      </c>
      <c r="AT314" s="130">
        <v>1.6</v>
      </c>
      <c r="AU314" s="130">
        <v>41.5</v>
      </c>
      <c r="AV314" s="130">
        <v>2.6</v>
      </c>
      <c r="AW314" s="130">
        <v>180</v>
      </c>
      <c r="AX314" s="27">
        <f t="shared" si="115"/>
        <v>225.7</v>
      </c>
      <c r="AY314" s="39">
        <f t="shared" si="116"/>
        <v>244.25</v>
      </c>
      <c r="AZ314" s="191">
        <v>283</v>
      </c>
      <c r="BA314" s="32">
        <f t="shared" si="117"/>
        <v>527.25</v>
      </c>
      <c r="BB314" s="168">
        <v>11</v>
      </c>
      <c r="BC314" s="192">
        <v>20.399999999999999</v>
      </c>
      <c r="BD314" s="190"/>
    </row>
    <row r="315" spans="1:56" s="181" customFormat="1" ht="16.5" customHeight="1">
      <c r="A315" s="106" t="s">
        <v>423</v>
      </c>
      <c r="B315" s="466" t="s">
        <v>1410</v>
      </c>
      <c r="C315" s="106" t="s">
        <v>424</v>
      </c>
      <c r="D315" s="189" t="s">
        <v>445</v>
      </c>
      <c r="E315" s="75">
        <v>21</v>
      </c>
      <c r="F315" s="134" t="s">
        <v>449</v>
      </c>
      <c r="G315" s="46">
        <v>281</v>
      </c>
      <c r="H315" s="46">
        <v>1365</v>
      </c>
      <c r="I315" s="42">
        <v>306</v>
      </c>
      <c r="J315" s="42">
        <v>97</v>
      </c>
      <c r="K315" s="42">
        <v>54</v>
      </c>
      <c r="L315" s="42">
        <v>0</v>
      </c>
      <c r="M315" s="42">
        <v>3</v>
      </c>
      <c r="N315" s="42">
        <v>0</v>
      </c>
      <c r="O315" s="29">
        <f t="shared" si="109"/>
        <v>306</v>
      </c>
      <c r="P315" s="29">
        <f t="shared" si="118"/>
        <v>100</v>
      </c>
      <c r="Q315" s="29">
        <f t="shared" si="118"/>
        <v>54</v>
      </c>
      <c r="R315" s="29">
        <f t="shared" si="111"/>
        <v>460</v>
      </c>
      <c r="S315" s="27">
        <v>12</v>
      </c>
      <c r="T315" s="29">
        <v>0</v>
      </c>
      <c r="U315" s="29">
        <v>0</v>
      </c>
      <c r="V315" s="29">
        <v>306</v>
      </c>
      <c r="W315" s="27">
        <v>10</v>
      </c>
      <c r="X315" s="29">
        <v>0</v>
      </c>
      <c r="Y315" s="29">
        <v>0</v>
      </c>
      <c r="Z315" s="42">
        <v>418</v>
      </c>
      <c r="AA315" s="130">
        <v>12</v>
      </c>
      <c r="AB315" s="26">
        <f t="shared" si="112"/>
        <v>878</v>
      </c>
      <c r="AC315" s="69">
        <f t="shared" si="112"/>
        <v>24</v>
      </c>
      <c r="AD315" s="42">
        <v>250</v>
      </c>
      <c r="AE315" s="27">
        <f t="shared" si="113"/>
        <v>88.967971530249116</v>
      </c>
      <c r="AF315" s="43"/>
      <c r="AG315" s="42"/>
      <c r="AH315" s="42"/>
      <c r="AI315" s="42"/>
      <c r="AJ315" s="42"/>
      <c r="AK315" s="42"/>
      <c r="AL315" s="42"/>
      <c r="AM315" s="42"/>
      <c r="AN315" s="42">
        <v>1</v>
      </c>
      <c r="AO315" s="42">
        <v>0.15</v>
      </c>
      <c r="AP315" s="42">
        <v>137</v>
      </c>
      <c r="AQ315" s="42">
        <v>9.1</v>
      </c>
      <c r="AR315" s="29">
        <f t="shared" si="119"/>
        <v>138</v>
      </c>
      <c r="AS315" s="27">
        <f t="shared" si="119"/>
        <v>9.25</v>
      </c>
      <c r="AT315" s="130">
        <v>2.2999999999999998</v>
      </c>
      <c r="AU315" s="130">
        <v>104.2</v>
      </c>
      <c r="AV315" s="130">
        <v>1.5</v>
      </c>
      <c r="AW315" s="130">
        <v>186</v>
      </c>
      <c r="AX315" s="27">
        <f t="shared" si="115"/>
        <v>294</v>
      </c>
      <c r="AY315" s="39">
        <f t="shared" si="116"/>
        <v>303.25</v>
      </c>
      <c r="AZ315" s="191">
        <v>279</v>
      </c>
      <c r="BA315" s="32">
        <f t="shared" si="117"/>
        <v>582.25</v>
      </c>
      <c r="BB315" s="168">
        <v>15</v>
      </c>
      <c r="BC315" s="192">
        <v>18.899999999999999</v>
      </c>
      <c r="BD315" s="190"/>
    </row>
    <row r="316" spans="1:56" s="181" customFormat="1" ht="16.5" customHeight="1">
      <c r="A316" s="106" t="s">
        <v>423</v>
      </c>
      <c r="B316" s="466" t="s">
        <v>1410</v>
      </c>
      <c r="C316" s="106" t="s">
        <v>424</v>
      </c>
      <c r="D316" s="189" t="s">
        <v>450</v>
      </c>
      <c r="E316" s="76">
        <v>22</v>
      </c>
      <c r="F316" s="134" t="s">
        <v>451</v>
      </c>
      <c r="G316" s="46">
        <v>198</v>
      </c>
      <c r="H316" s="46">
        <v>937</v>
      </c>
      <c r="I316" s="42">
        <v>8</v>
      </c>
      <c r="J316" s="42">
        <v>0</v>
      </c>
      <c r="K316" s="42">
        <v>1</v>
      </c>
      <c r="L316" s="42">
        <v>21</v>
      </c>
      <c r="M316" s="42">
        <v>1</v>
      </c>
      <c r="N316" s="42">
        <v>11</v>
      </c>
      <c r="O316" s="29">
        <f t="shared" si="109"/>
        <v>29</v>
      </c>
      <c r="P316" s="29">
        <f t="shared" si="118"/>
        <v>1</v>
      </c>
      <c r="Q316" s="29">
        <f t="shared" si="118"/>
        <v>12</v>
      </c>
      <c r="R316" s="29">
        <f t="shared" si="111"/>
        <v>42</v>
      </c>
      <c r="S316" s="29">
        <v>1.18</v>
      </c>
      <c r="T316" s="29">
        <v>0</v>
      </c>
      <c r="U316" s="436">
        <v>5.0000000000000001E-3</v>
      </c>
      <c r="V316" s="29">
        <v>29</v>
      </c>
      <c r="W316" s="193">
        <v>1.18</v>
      </c>
      <c r="X316" s="29">
        <v>0</v>
      </c>
      <c r="Y316" s="29">
        <v>0</v>
      </c>
      <c r="Z316" s="42">
        <v>40</v>
      </c>
      <c r="AA316" s="130">
        <v>4.5199999999999996</v>
      </c>
      <c r="AB316" s="26">
        <f t="shared" si="112"/>
        <v>82</v>
      </c>
      <c r="AC316" s="69">
        <f t="shared" si="112"/>
        <v>5.6999999999999993</v>
      </c>
      <c r="AD316" s="42">
        <v>82</v>
      </c>
      <c r="AE316" s="27">
        <f t="shared" si="113"/>
        <v>41.414141414141412</v>
      </c>
      <c r="AF316" s="43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>
        <v>8</v>
      </c>
      <c r="AQ316" s="42">
        <v>10.39</v>
      </c>
      <c r="AR316" s="29">
        <f t="shared" si="119"/>
        <v>8</v>
      </c>
      <c r="AS316" s="27">
        <f t="shared" si="119"/>
        <v>10.39</v>
      </c>
      <c r="AT316" s="130">
        <v>2.7</v>
      </c>
      <c r="AU316" s="130">
        <v>0</v>
      </c>
      <c r="AV316" s="130">
        <v>0</v>
      </c>
      <c r="AW316" s="130">
        <v>0</v>
      </c>
      <c r="AX316" s="27">
        <f t="shared" si="115"/>
        <v>2.7</v>
      </c>
      <c r="AY316" s="39">
        <f t="shared" si="116"/>
        <v>13.09</v>
      </c>
      <c r="AZ316" s="40"/>
      <c r="BA316" s="32">
        <f t="shared" si="117"/>
        <v>13.09</v>
      </c>
      <c r="BB316" s="190"/>
      <c r="BC316" s="190"/>
      <c r="BD316" s="190"/>
    </row>
    <row r="317" spans="1:56" s="181" customFormat="1" ht="16.5" customHeight="1">
      <c r="A317" s="106" t="s">
        <v>423</v>
      </c>
      <c r="B317" s="466" t="s">
        <v>1410</v>
      </c>
      <c r="C317" s="106" t="s">
        <v>424</v>
      </c>
      <c r="D317" s="189" t="s">
        <v>450</v>
      </c>
      <c r="E317" s="75">
        <v>23</v>
      </c>
      <c r="F317" s="147" t="s">
        <v>452</v>
      </c>
      <c r="G317" s="46">
        <v>173</v>
      </c>
      <c r="H317" s="46">
        <v>826</v>
      </c>
      <c r="I317" s="42">
        <v>41</v>
      </c>
      <c r="J317" s="42">
        <v>9</v>
      </c>
      <c r="K317" s="42">
        <v>2</v>
      </c>
      <c r="L317" s="42">
        <v>0</v>
      </c>
      <c r="M317" s="42">
        <v>0</v>
      </c>
      <c r="N317" s="42">
        <v>0</v>
      </c>
      <c r="O317" s="29">
        <f t="shared" si="109"/>
        <v>41</v>
      </c>
      <c r="P317" s="29">
        <f t="shared" si="118"/>
        <v>9</v>
      </c>
      <c r="Q317" s="29">
        <f t="shared" si="118"/>
        <v>2</v>
      </c>
      <c r="R317" s="29">
        <f t="shared" si="111"/>
        <v>52</v>
      </c>
      <c r="S317" s="29">
        <v>2.5299999999999998</v>
      </c>
      <c r="T317" s="29">
        <v>0</v>
      </c>
      <c r="U317" s="27">
        <v>0</v>
      </c>
      <c r="V317" s="29">
        <v>41</v>
      </c>
      <c r="W317" s="27">
        <v>2.5299999999999998</v>
      </c>
      <c r="X317" s="29">
        <v>0</v>
      </c>
      <c r="Y317" s="29">
        <v>0</v>
      </c>
      <c r="Z317" s="42">
        <v>449</v>
      </c>
      <c r="AA317" s="42">
        <v>224.21</v>
      </c>
      <c r="AB317" s="26">
        <f t="shared" si="112"/>
        <v>501</v>
      </c>
      <c r="AC317" s="69">
        <f t="shared" si="112"/>
        <v>226.74</v>
      </c>
      <c r="AD317" s="42">
        <v>173</v>
      </c>
      <c r="AE317" s="27">
        <f t="shared" si="113"/>
        <v>100</v>
      </c>
      <c r="AF317" s="43">
        <v>6</v>
      </c>
      <c r="AG317" s="42"/>
      <c r="AH317" s="42"/>
      <c r="AI317" s="42"/>
      <c r="AJ317" s="42"/>
      <c r="AK317" s="42"/>
      <c r="AL317" s="42"/>
      <c r="AM317" s="42"/>
      <c r="AN317" s="42"/>
      <c r="AO317" s="42"/>
      <c r="AP317" s="42">
        <v>62</v>
      </c>
      <c r="AQ317" s="42">
        <v>77.95</v>
      </c>
      <c r="AR317" s="29">
        <f t="shared" si="119"/>
        <v>62</v>
      </c>
      <c r="AS317" s="27">
        <f t="shared" si="119"/>
        <v>77.95</v>
      </c>
      <c r="AT317" s="130">
        <v>5</v>
      </c>
      <c r="AU317" s="130">
        <v>0</v>
      </c>
      <c r="AV317" s="130">
        <v>0</v>
      </c>
      <c r="AW317" s="130">
        <v>50</v>
      </c>
      <c r="AX317" s="27">
        <f t="shared" si="115"/>
        <v>55</v>
      </c>
      <c r="AY317" s="39">
        <f t="shared" si="116"/>
        <v>132.94999999999999</v>
      </c>
      <c r="AZ317" s="191">
        <v>4</v>
      </c>
      <c r="BA317" s="32">
        <f t="shared" si="117"/>
        <v>136.94999999999999</v>
      </c>
      <c r="BB317" s="190"/>
      <c r="BC317" s="609"/>
      <c r="BD317" s="190"/>
    </row>
    <row r="318" spans="1:56" s="181" customFormat="1" ht="16.5" customHeight="1">
      <c r="A318" s="106" t="s">
        <v>423</v>
      </c>
      <c r="B318" s="466" t="s">
        <v>1410</v>
      </c>
      <c r="C318" s="106" t="s">
        <v>424</v>
      </c>
      <c r="D318" s="189" t="s">
        <v>450</v>
      </c>
      <c r="E318" s="75">
        <v>24</v>
      </c>
      <c r="F318" s="147" t="s">
        <v>453</v>
      </c>
      <c r="G318" s="46">
        <v>181</v>
      </c>
      <c r="H318" s="46">
        <v>886</v>
      </c>
      <c r="I318" s="42">
        <v>9</v>
      </c>
      <c r="J318" s="42">
        <v>9</v>
      </c>
      <c r="K318" s="42">
        <v>0</v>
      </c>
      <c r="L318" s="42">
        <v>72</v>
      </c>
      <c r="M318" s="42">
        <v>6</v>
      </c>
      <c r="N318" s="42">
        <v>3</v>
      </c>
      <c r="O318" s="29">
        <f t="shared" si="109"/>
        <v>81</v>
      </c>
      <c r="P318" s="29">
        <f t="shared" si="118"/>
        <v>15</v>
      </c>
      <c r="Q318" s="29">
        <f t="shared" si="118"/>
        <v>3</v>
      </c>
      <c r="R318" s="29">
        <f t="shared" si="111"/>
        <v>99</v>
      </c>
      <c r="S318" s="29">
        <v>7.55</v>
      </c>
      <c r="T318" s="29">
        <v>20</v>
      </c>
      <c r="U318" s="27">
        <v>0.02</v>
      </c>
      <c r="V318" s="29">
        <v>61</v>
      </c>
      <c r="W318" s="27">
        <v>7.51</v>
      </c>
      <c r="X318" s="29">
        <v>0</v>
      </c>
      <c r="Y318" s="29">
        <v>0</v>
      </c>
      <c r="Z318" s="42">
        <v>223</v>
      </c>
      <c r="AA318" s="42">
        <v>29.35</v>
      </c>
      <c r="AB318" s="26">
        <f t="shared" si="112"/>
        <v>322</v>
      </c>
      <c r="AC318" s="69">
        <f t="shared" si="112"/>
        <v>36.9</v>
      </c>
      <c r="AD318" s="42">
        <v>181</v>
      </c>
      <c r="AE318" s="27">
        <f t="shared" si="113"/>
        <v>100</v>
      </c>
      <c r="AF318" s="43">
        <v>7</v>
      </c>
      <c r="AG318" s="42"/>
      <c r="AH318" s="42"/>
      <c r="AI318" s="42"/>
      <c r="AJ318" s="42"/>
      <c r="AK318" s="42"/>
      <c r="AL318" s="42">
        <v>1</v>
      </c>
      <c r="AM318" s="42">
        <v>0.81</v>
      </c>
      <c r="AN318" s="42"/>
      <c r="AO318" s="42"/>
      <c r="AP318" s="42">
        <v>47</v>
      </c>
      <c r="AQ318" s="42">
        <v>54.13</v>
      </c>
      <c r="AR318" s="29">
        <f t="shared" si="119"/>
        <v>48</v>
      </c>
      <c r="AS318" s="27">
        <f t="shared" si="119"/>
        <v>54.940000000000005</v>
      </c>
      <c r="AT318" s="130">
        <v>6</v>
      </c>
      <c r="AU318" s="130">
        <v>0</v>
      </c>
      <c r="AV318" s="130">
        <v>0</v>
      </c>
      <c r="AW318" s="130">
        <v>2</v>
      </c>
      <c r="AX318" s="27">
        <f t="shared" si="115"/>
        <v>8</v>
      </c>
      <c r="AY318" s="39">
        <f t="shared" si="116"/>
        <v>62.940000000000005</v>
      </c>
      <c r="AZ318" s="40"/>
      <c r="BA318" s="32">
        <f t="shared" si="117"/>
        <v>62.940000000000005</v>
      </c>
      <c r="BB318" s="190"/>
      <c r="BC318" s="190"/>
      <c r="BD318" s="190"/>
    </row>
    <row r="319" spans="1:56" s="181" customFormat="1" ht="16.5" customHeight="1">
      <c r="A319" s="106" t="s">
        <v>423</v>
      </c>
      <c r="B319" s="466" t="s">
        <v>1410</v>
      </c>
      <c r="C319" s="106" t="s">
        <v>424</v>
      </c>
      <c r="D319" s="189" t="s">
        <v>450</v>
      </c>
      <c r="E319" s="76">
        <v>25</v>
      </c>
      <c r="F319" s="134" t="s">
        <v>454</v>
      </c>
      <c r="G319" s="46">
        <v>209</v>
      </c>
      <c r="H319" s="46">
        <v>1137</v>
      </c>
      <c r="I319" s="42">
        <v>19</v>
      </c>
      <c r="J319" s="42">
        <v>14</v>
      </c>
      <c r="K319" s="42">
        <v>0</v>
      </c>
      <c r="L319" s="42">
        <v>62</v>
      </c>
      <c r="M319" s="42">
        <v>1</v>
      </c>
      <c r="N319" s="42">
        <v>3</v>
      </c>
      <c r="O319" s="29">
        <f t="shared" si="109"/>
        <v>81</v>
      </c>
      <c r="P319" s="29">
        <f t="shared" si="118"/>
        <v>15</v>
      </c>
      <c r="Q319" s="29">
        <f t="shared" si="118"/>
        <v>3</v>
      </c>
      <c r="R319" s="29">
        <f t="shared" si="111"/>
        <v>99</v>
      </c>
      <c r="S319" s="29">
        <v>7.55</v>
      </c>
      <c r="T319" s="29">
        <v>0</v>
      </c>
      <c r="U319" s="27">
        <v>0</v>
      </c>
      <c r="V319" s="29">
        <v>81</v>
      </c>
      <c r="W319" s="27">
        <v>7.55</v>
      </c>
      <c r="X319" s="29">
        <v>0</v>
      </c>
      <c r="Y319" s="29">
        <v>0</v>
      </c>
      <c r="Z319" s="42">
        <v>223</v>
      </c>
      <c r="AA319" s="42">
        <v>31.35</v>
      </c>
      <c r="AB319" s="26">
        <f t="shared" si="112"/>
        <v>322</v>
      </c>
      <c r="AC319" s="69">
        <f t="shared" si="112"/>
        <v>38.9</v>
      </c>
      <c r="AD319" s="42">
        <v>209</v>
      </c>
      <c r="AE319" s="27">
        <f t="shared" si="113"/>
        <v>100</v>
      </c>
      <c r="AF319" s="43">
        <v>8</v>
      </c>
      <c r="AG319" s="42"/>
      <c r="AH319" s="42"/>
      <c r="AI319" s="42"/>
      <c r="AJ319" s="42"/>
      <c r="AK319" s="42"/>
      <c r="AL319" s="42">
        <v>1</v>
      </c>
      <c r="AM319" s="42">
        <v>0.81</v>
      </c>
      <c r="AN319" s="42"/>
      <c r="AO319" s="42"/>
      <c r="AP319" s="42">
        <v>47</v>
      </c>
      <c r="AQ319" s="42">
        <v>54.13</v>
      </c>
      <c r="AR319" s="29">
        <f t="shared" si="119"/>
        <v>48</v>
      </c>
      <c r="AS319" s="27">
        <f t="shared" si="119"/>
        <v>54.940000000000005</v>
      </c>
      <c r="AT319" s="130">
        <v>5</v>
      </c>
      <c r="AU319" s="130">
        <v>0</v>
      </c>
      <c r="AV319" s="130">
        <v>0</v>
      </c>
      <c r="AW319" s="130">
        <v>4</v>
      </c>
      <c r="AX319" s="27">
        <f t="shared" si="115"/>
        <v>9</v>
      </c>
      <c r="AY319" s="39">
        <f t="shared" si="116"/>
        <v>63.940000000000005</v>
      </c>
      <c r="AZ319" s="40"/>
      <c r="BA319" s="32">
        <f t="shared" si="117"/>
        <v>63.940000000000005</v>
      </c>
      <c r="BB319" s="190"/>
      <c r="BC319" s="190"/>
      <c r="BD319" s="190"/>
    </row>
    <row r="320" spans="1:56" s="181" customFormat="1" ht="16.5" customHeight="1">
      <c r="A320" s="106" t="s">
        <v>423</v>
      </c>
      <c r="B320" s="466" t="s">
        <v>1410</v>
      </c>
      <c r="C320" s="106" t="s">
        <v>424</v>
      </c>
      <c r="D320" s="189" t="s">
        <v>450</v>
      </c>
      <c r="E320" s="75">
        <v>26</v>
      </c>
      <c r="F320" s="134" t="s">
        <v>473</v>
      </c>
      <c r="G320" s="46">
        <v>217</v>
      </c>
      <c r="H320" s="74">
        <v>996</v>
      </c>
      <c r="I320" s="74">
        <v>63</v>
      </c>
      <c r="J320" s="74">
        <v>65</v>
      </c>
      <c r="K320" s="74">
        <v>22</v>
      </c>
      <c r="L320" s="74">
        <v>42</v>
      </c>
      <c r="M320" s="74">
        <v>0</v>
      </c>
      <c r="N320" s="74">
        <v>0</v>
      </c>
      <c r="O320" s="29">
        <f>I320+L320</f>
        <v>105</v>
      </c>
      <c r="P320" s="29">
        <f>M320+J320</f>
        <v>65</v>
      </c>
      <c r="Q320" s="29">
        <f>N320+K320</f>
        <v>22</v>
      </c>
      <c r="R320" s="29">
        <f>SUM(O320:Q320)</f>
        <v>192</v>
      </c>
      <c r="S320" s="29">
        <v>7.19</v>
      </c>
      <c r="T320" s="29"/>
      <c r="U320" s="29"/>
      <c r="V320" s="29"/>
      <c r="W320" s="29"/>
      <c r="X320" s="29"/>
      <c r="Y320" s="29"/>
      <c r="Z320" s="29">
        <v>650</v>
      </c>
      <c r="AA320" s="29">
        <v>22.5</v>
      </c>
      <c r="AB320" s="26">
        <f t="shared" si="112"/>
        <v>842</v>
      </c>
      <c r="AC320" s="69">
        <f t="shared" si="112"/>
        <v>29.69</v>
      </c>
      <c r="AD320" s="29">
        <v>217</v>
      </c>
      <c r="AE320" s="27">
        <f>AD320/G320*100</f>
        <v>100</v>
      </c>
      <c r="AF320" s="29">
        <v>9</v>
      </c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>
        <f>AP320+AN320+AL320+AJ320</f>
        <v>0</v>
      </c>
      <c r="AS320" s="27">
        <f>AQ320+AO320+AM320+AK320</f>
        <v>0</v>
      </c>
      <c r="AT320" s="27">
        <v>0</v>
      </c>
      <c r="AU320" s="27">
        <v>0</v>
      </c>
      <c r="AV320" s="27">
        <v>0</v>
      </c>
      <c r="AW320" s="29">
        <v>0.45</v>
      </c>
      <c r="AX320" s="27">
        <f>SUM(AT320:AW320)</f>
        <v>0.45</v>
      </c>
      <c r="AY320" s="39">
        <f t="shared" si="116"/>
        <v>0.45</v>
      </c>
      <c r="AZ320" s="29"/>
      <c r="BA320" s="32">
        <f t="shared" si="117"/>
        <v>0.45</v>
      </c>
      <c r="BB320" s="190"/>
      <c r="BC320" s="190"/>
      <c r="BD320" s="190"/>
    </row>
    <row r="321" spans="1:56" s="181" customFormat="1" ht="16.5" customHeight="1">
      <c r="A321" s="106" t="s">
        <v>423</v>
      </c>
      <c r="B321" s="466" t="s">
        <v>1410</v>
      </c>
      <c r="C321" s="106" t="s">
        <v>424</v>
      </c>
      <c r="D321" s="189" t="s">
        <v>455</v>
      </c>
      <c r="E321" s="75">
        <v>27</v>
      </c>
      <c r="F321" s="134" t="s">
        <v>456</v>
      </c>
      <c r="G321" s="46">
        <v>197</v>
      </c>
      <c r="H321" s="46">
        <v>1004</v>
      </c>
      <c r="I321" s="42">
        <v>7</v>
      </c>
      <c r="J321" s="42">
        <v>0</v>
      </c>
      <c r="K321" s="42">
        <v>3</v>
      </c>
      <c r="L321" s="42">
        <v>1</v>
      </c>
      <c r="M321" s="42">
        <v>0</v>
      </c>
      <c r="N321" s="42">
        <v>1</v>
      </c>
      <c r="O321" s="29">
        <f t="shared" si="109"/>
        <v>8</v>
      </c>
      <c r="P321" s="29">
        <f t="shared" si="118"/>
        <v>0</v>
      </c>
      <c r="Q321" s="29">
        <f t="shared" si="118"/>
        <v>4</v>
      </c>
      <c r="R321" s="29">
        <f t="shared" si="111"/>
        <v>12</v>
      </c>
      <c r="S321" s="29">
        <v>0.26</v>
      </c>
      <c r="T321" s="29">
        <v>6</v>
      </c>
      <c r="U321" s="27">
        <v>0</v>
      </c>
      <c r="V321" s="29">
        <v>2</v>
      </c>
      <c r="W321" s="29">
        <v>0</v>
      </c>
      <c r="X321" s="29">
        <v>0</v>
      </c>
      <c r="Y321" s="29">
        <v>0</v>
      </c>
      <c r="Z321" s="42">
        <v>10</v>
      </c>
      <c r="AA321" s="42">
        <v>0.7</v>
      </c>
      <c r="AB321" s="26">
        <f t="shared" si="112"/>
        <v>22</v>
      </c>
      <c r="AC321" s="69">
        <f t="shared" si="112"/>
        <v>0.96</v>
      </c>
      <c r="AD321" s="42">
        <v>17</v>
      </c>
      <c r="AE321" s="27">
        <f t="shared" si="113"/>
        <v>8.6294416243654819</v>
      </c>
      <c r="AF321" s="43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29">
        <f t="shared" si="119"/>
        <v>0</v>
      </c>
      <c r="AS321" s="27">
        <f t="shared" si="119"/>
        <v>0</v>
      </c>
      <c r="AT321" s="42"/>
      <c r="AU321" s="42"/>
      <c r="AV321" s="42"/>
      <c r="AW321" s="42"/>
      <c r="AX321" s="27">
        <f t="shared" si="115"/>
        <v>0</v>
      </c>
      <c r="AY321" s="39">
        <f t="shared" si="116"/>
        <v>0</v>
      </c>
      <c r="AZ321" s="40"/>
      <c r="BA321" s="32">
        <f t="shared" si="117"/>
        <v>0</v>
      </c>
      <c r="BB321" s="190"/>
      <c r="BC321" s="190"/>
      <c r="BD321" s="190"/>
    </row>
    <row r="322" spans="1:56" s="181" customFormat="1" ht="16.5" customHeight="1">
      <c r="A322" s="106" t="s">
        <v>423</v>
      </c>
      <c r="B322" s="466" t="s">
        <v>1410</v>
      </c>
      <c r="C322" s="106" t="s">
        <v>424</v>
      </c>
      <c r="D322" s="189" t="s">
        <v>457</v>
      </c>
      <c r="E322" s="76">
        <v>28</v>
      </c>
      <c r="F322" s="134" t="s">
        <v>458</v>
      </c>
      <c r="G322" s="46">
        <v>132</v>
      </c>
      <c r="H322" s="46">
        <v>831</v>
      </c>
      <c r="I322" s="42">
        <v>14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29">
        <f t="shared" si="109"/>
        <v>14</v>
      </c>
      <c r="P322" s="29">
        <f t="shared" si="118"/>
        <v>1</v>
      </c>
      <c r="Q322" s="29">
        <f t="shared" si="118"/>
        <v>0</v>
      </c>
      <c r="R322" s="29">
        <f t="shared" si="111"/>
        <v>15</v>
      </c>
      <c r="S322" s="29">
        <v>0.36</v>
      </c>
      <c r="T322" s="29">
        <v>14</v>
      </c>
      <c r="U322" s="29">
        <v>0.35</v>
      </c>
      <c r="V322" s="29">
        <v>0</v>
      </c>
      <c r="W322" s="29">
        <v>0</v>
      </c>
      <c r="X322" s="29">
        <v>0</v>
      </c>
      <c r="Y322" s="29">
        <v>0</v>
      </c>
      <c r="Z322" s="42">
        <v>35</v>
      </c>
      <c r="AA322" s="42">
        <v>3.2</v>
      </c>
      <c r="AB322" s="26">
        <f t="shared" si="112"/>
        <v>50</v>
      </c>
      <c r="AC322" s="69">
        <f t="shared" si="112"/>
        <v>3.56</v>
      </c>
      <c r="AD322" s="42">
        <v>40</v>
      </c>
      <c r="AE322" s="27">
        <f t="shared" si="113"/>
        <v>30.303030303030305</v>
      </c>
      <c r="AF322" s="43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29">
        <f t="shared" si="119"/>
        <v>0</v>
      </c>
      <c r="AS322" s="27">
        <f t="shared" si="119"/>
        <v>0</v>
      </c>
      <c r="AT322" s="42"/>
      <c r="AU322" s="42"/>
      <c r="AV322" s="42"/>
      <c r="AW322" s="42"/>
      <c r="AX322" s="27">
        <f t="shared" si="115"/>
        <v>0</v>
      </c>
      <c r="AY322" s="39">
        <f t="shared" si="116"/>
        <v>0</v>
      </c>
      <c r="AZ322" s="40"/>
      <c r="BA322" s="32">
        <f t="shared" si="117"/>
        <v>0</v>
      </c>
      <c r="BB322" s="190"/>
      <c r="BC322" s="190"/>
      <c r="BD322" s="190"/>
    </row>
    <row r="323" spans="1:56" s="181" customFormat="1" ht="16.5" customHeight="1">
      <c r="A323" s="106" t="s">
        <v>423</v>
      </c>
      <c r="B323" s="466" t="s">
        <v>1410</v>
      </c>
      <c r="C323" s="106" t="s">
        <v>424</v>
      </c>
      <c r="D323" s="189" t="s">
        <v>457</v>
      </c>
      <c r="E323" s="75">
        <v>29</v>
      </c>
      <c r="F323" s="134" t="s">
        <v>459</v>
      </c>
      <c r="G323" s="46">
        <v>293</v>
      </c>
      <c r="H323" s="74">
        <v>1338</v>
      </c>
      <c r="I323" s="688" t="s">
        <v>1415</v>
      </c>
      <c r="J323" s="689"/>
      <c r="K323" s="689"/>
      <c r="L323" s="689"/>
      <c r="M323" s="689"/>
      <c r="N323" s="689"/>
      <c r="O323" s="689"/>
      <c r="P323" s="689"/>
      <c r="Q323" s="689"/>
      <c r="R323" s="690"/>
      <c r="S323" s="29"/>
      <c r="T323" s="29"/>
      <c r="U323" s="29"/>
      <c r="V323" s="29"/>
      <c r="W323" s="29"/>
      <c r="X323" s="29"/>
      <c r="Y323" s="29"/>
      <c r="Z323" s="29"/>
      <c r="AA323" s="29"/>
      <c r="AB323" s="26">
        <f t="shared" si="112"/>
        <v>0</v>
      </c>
      <c r="AC323" s="69">
        <f t="shared" si="112"/>
        <v>0</v>
      </c>
      <c r="AD323" s="29"/>
      <c r="AE323" s="27">
        <f t="shared" si="113"/>
        <v>0</v>
      </c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>
        <f t="shared" si="119"/>
        <v>0</v>
      </c>
      <c r="AS323" s="27">
        <f t="shared" si="119"/>
        <v>0</v>
      </c>
      <c r="AT323" s="29"/>
      <c r="AU323" s="29"/>
      <c r="AV323" s="29"/>
      <c r="AW323" s="29"/>
      <c r="AX323" s="27">
        <f t="shared" si="115"/>
        <v>0</v>
      </c>
      <c r="AY323" s="39">
        <f t="shared" si="116"/>
        <v>0</v>
      </c>
      <c r="AZ323" s="29"/>
      <c r="BA323" s="32">
        <f t="shared" si="117"/>
        <v>0</v>
      </c>
      <c r="BB323" s="190"/>
      <c r="BC323" s="190"/>
      <c r="BD323" s="190"/>
    </row>
    <row r="324" spans="1:56" s="181" customFormat="1" ht="16.5" customHeight="1">
      <c r="A324" s="106" t="s">
        <v>423</v>
      </c>
      <c r="B324" s="466" t="s">
        <v>1410</v>
      </c>
      <c r="C324" s="106" t="s">
        <v>424</v>
      </c>
      <c r="D324" s="189" t="s">
        <v>460</v>
      </c>
      <c r="E324" s="75">
        <v>30</v>
      </c>
      <c r="F324" s="134" t="s">
        <v>461</v>
      </c>
      <c r="G324" s="46">
        <v>189</v>
      </c>
      <c r="H324" s="46">
        <v>995</v>
      </c>
      <c r="I324" s="42">
        <v>120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29">
        <f t="shared" si="109"/>
        <v>120</v>
      </c>
      <c r="P324" s="29">
        <f t="shared" si="118"/>
        <v>0</v>
      </c>
      <c r="Q324" s="29">
        <f t="shared" si="118"/>
        <v>0</v>
      </c>
      <c r="R324" s="29">
        <f t="shared" si="111"/>
        <v>120</v>
      </c>
      <c r="S324" s="29"/>
      <c r="T324" s="29"/>
      <c r="U324" s="29"/>
      <c r="V324" s="29"/>
      <c r="W324" s="29"/>
      <c r="X324" s="29"/>
      <c r="Y324" s="29"/>
      <c r="Z324" s="42">
        <v>620</v>
      </c>
      <c r="AA324" s="42"/>
      <c r="AB324" s="26">
        <f t="shared" si="112"/>
        <v>740</v>
      </c>
      <c r="AC324" s="69">
        <f t="shared" si="112"/>
        <v>0</v>
      </c>
      <c r="AD324" s="42">
        <v>155</v>
      </c>
      <c r="AE324" s="27">
        <f t="shared" si="113"/>
        <v>82.010582010582013</v>
      </c>
      <c r="AF324" s="43"/>
      <c r="AG324" s="42">
        <v>29</v>
      </c>
      <c r="AH324" s="42">
        <v>29</v>
      </c>
      <c r="AI324" s="42"/>
      <c r="AJ324" s="42"/>
      <c r="AK324" s="42"/>
      <c r="AL324" s="42"/>
      <c r="AM324" s="42"/>
      <c r="AN324" s="42"/>
      <c r="AO324" s="42"/>
      <c r="AP324" s="42">
        <v>28</v>
      </c>
      <c r="AQ324" s="42">
        <v>26.93</v>
      </c>
      <c r="AR324" s="29">
        <f t="shared" si="119"/>
        <v>28</v>
      </c>
      <c r="AS324" s="27">
        <f t="shared" si="119"/>
        <v>26.93</v>
      </c>
      <c r="AT324" s="130">
        <v>0</v>
      </c>
      <c r="AU324" s="130">
        <v>0</v>
      </c>
      <c r="AV324" s="130">
        <v>0</v>
      </c>
      <c r="AW324" s="42">
        <v>35.03</v>
      </c>
      <c r="AX324" s="27">
        <f t="shared" si="115"/>
        <v>35.03</v>
      </c>
      <c r="AY324" s="39">
        <f t="shared" si="116"/>
        <v>61.96</v>
      </c>
      <c r="AZ324" s="40"/>
      <c r="BA324" s="32">
        <f t="shared" si="117"/>
        <v>61.96</v>
      </c>
      <c r="BB324" s="190"/>
      <c r="BC324" s="190"/>
      <c r="BD324" s="190"/>
    </row>
    <row r="325" spans="1:56" s="181" customFormat="1" ht="16.5" customHeight="1">
      <c r="A325" s="106" t="s">
        <v>423</v>
      </c>
      <c r="B325" s="466" t="s">
        <v>1410</v>
      </c>
      <c r="C325" s="106" t="s">
        <v>424</v>
      </c>
      <c r="D325" s="189" t="s">
        <v>460</v>
      </c>
      <c r="E325" s="76">
        <v>31</v>
      </c>
      <c r="F325" s="134" t="s">
        <v>462</v>
      </c>
      <c r="G325" s="46">
        <v>201</v>
      </c>
      <c r="H325" s="46">
        <v>930</v>
      </c>
      <c r="I325" s="42">
        <v>146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29">
        <f t="shared" si="109"/>
        <v>146</v>
      </c>
      <c r="P325" s="29">
        <f t="shared" si="118"/>
        <v>0</v>
      </c>
      <c r="Q325" s="29">
        <f t="shared" si="118"/>
        <v>0</v>
      </c>
      <c r="R325" s="29">
        <f t="shared" si="111"/>
        <v>146</v>
      </c>
      <c r="S325" s="29"/>
      <c r="T325" s="29"/>
      <c r="U325" s="29"/>
      <c r="V325" s="29"/>
      <c r="W325" s="29"/>
      <c r="X325" s="29"/>
      <c r="Y325" s="29"/>
      <c r="Z325" s="42">
        <v>416</v>
      </c>
      <c r="AA325" s="42"/>
      <c r="AB325" s="26">
        <f t="shared" si="112"/>
        <v>562</v>
      </c>
      <c r="AC325" s="69">
        <f t="shared" si="112"/>
        <v>0</v>
      </c>
      <c r="AD325" s="42">
        <v>125</v>
      </c>
      <c r="AE325" s="27">
        <f t="shared" si="113"/>
        <v>62.189054726368155</v>
      </c>
      <c r="AF325" s="43"/>
      <c r="AG325" s="42">
        <v>21</v>
      </c>
      <c r="AH325" s="42">
        <v>21</v>
      </c>
      <c r="AI325" s="42"/>
      <c r="AJ325" s="42"/>
      <c r="AK325" s="42"/>
      <c r="AL325" s="42"/>
      <c r="AM325" s="42"/>
      <c r="AN325" s="42"/>
      <c r="AO325" s="42"/>
      <c r="AP325" s="42">
        <v>12</v>
      </c>
      <c r="AQ325" s="130">
        <v>11.27</v>
      </c>
      <c r="AR325" s="29">
        <f t="shared" si="119"/>
        <v>12</v>
      </c>
      <c r="AS325" s="27">
        <f t="shared" si="119"/>
        <v>11.27</v>
      </c>
      <c r="AT325" s="130">
        <v>0</v>
      </c>
      <c r="AU325" s="130">
        <v>0</v>
      </c>
      <c r="AV325" s="130">
        <v>0</v>
      </c>
      <c r="AW325" s="130">
        <v>6.3</v>
      </c>
      <c r="AX325" s="27">
        <f t="shared" si="115"/>
        <v>6.3</v>
      </c>
      <c r="AY325" s="39">
        <f t="shared" si="116"/>
        <v>17.57</v>
      </c>
      <c r="AZ325" s="40"/>
      <c r="BA325" s="32">
        <f t="shared" si="117"/>
        <v>17.57</v>
      </c>
      <c r="BB325" s="190"/>
      <c r="BC325" s="190"/>
      <c r="BD325" s="190"/>
    </row>
    <row r="326" spans="1:56" s="181" customFormat="1" ht="16.5" customHeight="1">
      <c r="A326" s="106" t="s">
        <v>423</v>
      </c>
      <c r="B326" s="466" t="s">
        <v>1410</v>
      </c>
      <c r="C326" s="106" t="s">
        <v>424</v>
      </c>
      <c r="D326" s="189" t="s">
        <v>460</v>
      </c>
      <c r="E326" s="75">
        <v>32</v>
      </c>
      <c r="F326" s="134" t="s">
        <v>463</v>
      </c>
      <c r="G326" s="46">
        <v>174</v>
      </c>
      <c r="H326" s="46">
        <v>912</v>
      </c>
      <c r="I326" s="42">
        <v>75</v>
      </c>
      <c r="J326" s="42">
        <v>0</v>
      </c>
      <c r="K326" s="42">
        <v>0</v>
      </c>
      <c r="L326" s="42">
        <v>1</v>
      </c>
      <c r="M326" s="42">
        <v>0</v>
      </c>
      <c r="N326" s="42">
        <v>0</v>
      </c>
      <c r="O326" s="29">
        <f t="shared" si="109"/>
        <v>76</v>
      </c>
      <c r="P326" s="29">
        <f t="shared" si="118"/>
        <v>0</v>
      </c>
      <c r="Q326" s="29">
        <f t="shared" si="118"/>
        <v>0</v>
      </c>
      <c r="R326" s="29">
        <f t="shared" si="111"/>
        <v>76</v>
      </c>
      <c r="S326" s="29"/>
      <c r="T326" s="29"/>
      <c r="U326" s="29"/>
      <c r="V326" s="29"/>
      <c r="W326" s="29"/>
      <c r="X326" s="29"/>
      <c r="Y326" s="29"/>
      <c r="Z326" s="42">
        <v>204</v>
      </c>
      <c r="AA326" s="42"/>
      <c r="AB326" s="26">
        <f t="shared" si="112"/>
        <v>280</v>
      </c>
      <c r="AC326" s="69">
        <f t="shared" si="112"/>
        <v>0</v>
      </c>
      <c r="AD326" s="42">
        <v>120</v>
      </c>
      <c r="AE326" s="27">
        <f t="shared" si="113"/>
        <v>68.965517241379317</v>
      </c>
      <c r="AF326" s="43"/>
      <c r="AG326" s="42">
        <v>13</v>
      </c>
      <c r="AH326" s="42">
        <v>13</v>
      </c>
      <c r="AI326" s="42"/>
      <c r="AJ326" s="42"/>
      <c r="AK326" s="42"/>
      <c r="AL326" s="42"/>
      <c r="AM326" s="42"/>
      <c r="AN326" s="42"/>
      <c r="AO326" s="42"/>
      <c r="AP326" s="42">
        <v>61</v>
      </c>
      <c r="AQ326" s="42">
        <v>50.65</v>
      </c>
      <c r="AR326" s="29">
        <f t="shared" si="119"/>
        <v>61</v>
      </c>
      <c r="AS326" s="27">
        <f t="shared" si="119"/>
        <v>50.65</v>
      </c>
      <c r="AT326" s="130">
        <v>0</v>
      </c>
      <c r="AU326" s="130">
        <v>0</v>
      </c>
      <c r="AV326" s="130">
        <v>0</v>
      </c>
      <c r="AW326" s="42">
        <v>94.67</v>
      </c>
      <c r="AX326" s="27">
        <f t="shared" si="115"/>
        <v>94.67</v>
      </c>
      <c r="AY326" s="39">
        <f t="shared" si="116"/>
        <v>145.32</v>
      </c>
      <c r="AZ326" s="40"/>
      <c r="BA326" s="32">
        <f t="shared" si="117"/>
        <v>145.32</v>
      </c>
      <c r="BB326" s="190"/>
      <c r="BC326" s="190"/>
      <c r="BD326" s="190"/>
    </row>
    <row r="327" spans="1:56" s="181" customFormat="1" ht="16.5" customHeight="1">
      <c r="A327" s="106" t="s">
        <v>423</v>
      </c>
      <c r="B327" s="466" t="s">
        <v>1410</v>
      </c>
      <c r="C327" s="106" t="s">
        <v>424</v>
      </c>
      <c r="D327" s="189" t="s">
        <v>460</v>
      </c>
      <c r="E327" s="75">
        <v>33</v>
      </c>
      <c r="F327" s="134" t="s">
        <v>464</v>
      </c>
      <c r="G327" s="46">
        <v>161</v>
      </c>
      <c r="H327" s="46">
        <v>864</v>
      </c>
      <c r="I327" s="42">
        <v>86</v>
      </c>
      <c r="J327" s="42">
        <v>0</v>
      </c>
      <c r="K327" s="42">
        <v>0</v>
      </c>
      <c r="L327" s="42">
        <v>5</v>
      </c>
      <c r="M327" s="42">
        <v>0</v>
      </c>
      <c r="N327" s="42">
        <v>0</v>
      </c>
      <c r="O327" s="29">
        <f t="shared" si="109"/>
        <v>91</v>
      </c>
      <c r="P327" s="29">
        <f t="shared" si="118"/>
        <v>0</v>
      </c>
      <c r="Q327" s="29">
        <f t="shared" si="118"/>
        <v>0</v>
      </c>
      <c r="R327" s="29">
        <f t="shared" si="111"/>
        <v>91</v>
      </c>
      <c r="S327" s="29"/>
      <c r="T327" s="29"/>
      <c r="U327" s="29"/>
      <c r="V327" s="29"/>
      <c r="W327" s="29"/>
      <c r="X327" s="29"/>
      <c r="Y327" s="29"/>
      <c r="Z327" s="42">
        <v>392</v>
      </c>
      <c r="AA327" s="42"/>
      <c r="AB327" s="26">
        <f t="shared" si="112"/>
        <v>483</v>
      </c>
      <c r="AC327" s="69">
        <f t="shared" si="112"/>
        <v>0</v>
      </c>
      <c r="AD327" s="42">
        <v>134</v>
      </c>
      <c r="AE327" s="27">
        <f t="shared" si="113"/>
        <v>83.229813664596278</v>
      </c>
      <c r="AF327" s="43"/>
      <c r="AG327" s="42">
        <v>29</v>
      </c>
      <c r="AH327" s="42">
        <v>29</v>
      </c>
      <c r="AI327" s="42"/>
      <c r="AJ327" s="42"/>
      <c r="AK327" s="42"/>
      <c r="AL327" s="42"/>
      <c r="AM327" s="42"/>
      <c r="AN327" s="42"/>
      <c r="AO327" s="42"/>
      <c r="AP327" s="42">
        <v>33</v>
      </c>
      <c r="AQ327" s="42">
        <v>27.95</v>
      </c>
      <c r="AR327" s="29">
        <f t="shared" si="119"/>
        <v>33</v>
      </c>
      <c r="AS327" s="27">
        <f t="shared" si="119"/>
        <v>27.95</v>
      </c>
      <c r="AT327" s="130">
        <v>0</v>
      </c>
      <c r="AU327" s="130">
        <v>0</v>
      </c>
      <c r="AV327" s="130">
        <v>0</v>
      </c>
      <c r="AW327" s="42">
        <v>28.84</v>
      </c>
      <c r="AX327" s="27">
        <f t="shared" si="115"/>
        <v>28.84</v>
      </c>
      <c r="AY327" s="39">
        <f t="shared" si="116"/>
        <v>56.79</v>
      </c>
      <c r="AZ327" s="40"/>
      <c r="BA327" s="32">
        <f t="shared" si="117"/>
        <v>56.79</v>
      </c>
      <c r="BB327" s="190"/>
      <c r="BC327" s="190"/>
      <c r="BD327" s="190"/>
    </row>
    <row r="328" spans="1:56" s="181" customFormat="1" ht="16.5" customHeight="1">
      <c r="A328" s="106" t="s">
        <v>423</v>
      </c>
      <c r="B328" s="466" t="s">
        <v>1410</v>
      </c>
      <c r="C328" s="106" t="s">
        <v>424</v>
      </c>
      <c r="D328" s="189" t="s">
        <v>460</v>
      </c>
      <c r="E328" s="76">
        <v>34</v>
      </c>
      <c r="F328" s="134" t="s">
        <v>465</v>
      </c>
      <c r="G328" s="46">
        <v>170</v>
      </c>
      <c r="H328" s="46">
        <v>785</v>
      </c>
      <c r="I328" s="42">
        <v>101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29">
        <f t="shared" si="109"/>
        <v>101</v>
      </c>
      <c r="P328" s="29">
        <f t="shared" si="118"/>
        <v>0</v>
      </c>
      <c r="Q328" s="29">
        <f t="shared" si="118"/>
        <v>0</v>
      </c>
      <c r="R328" s="29">
        <f t="shared" ref="R328:R387" si="120">SUM(O328:Q328)</f>
        <v>101</v>
      </c>
      <c r="S328" s="29"/>
      <c r="T328" s="29"/>
      <c r="U328" s="29"/>
      <c r="V328" s="29"/>
      <c r="W328" s="29"/>
      <c r="X328" s="29"/>
      <c r="Y328" s="29"/>
      <c r="Z328" s="42">
        <v>462</v>
      </c>
      <c r="AA328" s="42"/>
      <c r="AB328" s="26">
        <f t="shared" si="112"/>
        <v>563</v>
      </c>
      <c r="AC328" s="69">
        <f t="shared" si="112"/>
        <v>0</v>
      </c>
      <c r="AD328" s="42">
        <v>155</v>
      </c>
      <c r="AE328" s="27">
        <f t="shared" si="113"/>
        <v>91.17647058823529</v>
      </c>
      <c r="AF328" s="43"/>
      <c r="AG328" s="42">
        <v>6</v>
      </c>
      <c r="AH328" s="42">
        <v>6</v>
      </c>
      <c r="AI328" s="42"/>
      <c r="AJ328" s="42"/>
      <c r="AK328" s="42"/>
      <c r="AL328" s="42"/>
      <c r="AM328" s="42"/>
      <c r="AN328" s="42"/>
      <c r="AO328" s="42"/>
      <c r="AP328" s="42">
        <v>78</v>
      </c>
      <c r="AQ328" s="42">
        <v>54.89</v>
      </c>
      <c r="AR328" s="29">
        <f t="shared" si="119"/>
        <v>78</v>
      </c>
      <c r="AS328" s="27">
        <f t="shared" si="119"/>
        <v>54.89</v>
      </c>
      <c r="AT328" s="130">
        <v>0</v>
      </c>
      <c r="AU328" s="130">
        <v>0</v>
      </c>
      <c r="AV328" s="130">
        <v>0</v>
      </c>
      <c r="AW328" s="42">
        <v>7.65</v>
      </c>
      <c r="AX328" s="27">
        <f t="shared" ref="AX328:AX356" si="121">SUM(AT328:AW328)</f>
        <v>7.65</v>
      </c>
      <c r="AY328" s="39">
        <f t="shared" si="116"/>
        <v>62.54</v>
      </c>
      <c r="AZ328" s="40"/>
      <c r="BA328" s="32">
        <f t="shared" si="117"/>
        <v>62.54</v>
      </c>
      <c r="BB328" s="190"/>
      <c r="BC328" s="190"/>
      <c r="BD328" s="190"/>
    </row>
    <row r="329" spans="1:56" s="181" customFormat="1" ht="16.5" customHeight="1">
      <c r="A329" s="106" t="s">
        <v>423</v>
      </c>
      <c r="B329" s="466" t="s">
        <v>1410</v>
      </c>
      <c r="C329" s="106" t="s">
        <v>424</v>
      </c>
      <c r="D329" s="189" t="s">
        <v>466</v>
      </c>
      <c r="E329" s="75">
        <v>35</v>
      </c>
      <c r="F329" s="134" t="s">
        <v>91</v>
      </c>
      <c r="G329" s="46">
        <v>206</v>
      </c>
      <c r="H329" s="46">
        <v>1140</v>
      </c>
      <c r="I329" s="42">
        <v>57</v>
      </c>
      <c r="J329" s="42">
        <v>1</v>
      </c>
      <c r="K329" s="42">
        <v>4</v>
      </c>
      <c r="L329" s="42">
        <v>1</v>
      </c>
      <c r="M329" s="42">
        <v>0</v>
      </c>
      <c r="N329" s="42">
        <v>0</v>
      </c>
      <c r="O329" s="29">
        <f t="shared" si="109"/>
        <v>58</v>
      </c>
      <c r="P329" s="29">
        <f t="shared" si="118"/>
        <v>1</v>
      </c>
      <c r="Q329" s="29">
        <f t="shared" si="118"/>
        <v>4</v>
      </c>
      <c r="R329" s="29">
        <f t="shared" si="120"/>
        <v>63</v>
      </c>
      <c r="S329" s="29">
        <v>0.92</v>
      </c>
      <c r="T329" s="29">
        <v>32</v>
      </c>
      <c r="U329" s="29">
        <v>0.51</v>
      </c>
      <c r="V329" s="29">
        <v>26</v>
      </c>
      <c r="W329" s="29">
        <v>0.31</v>
      </c>
      <c r="X329" s="29">
        <v>0</v>
      </c>
      <c r="Y329" s="29">
        <v>0</v>
      </c>
      <c r="Z329" s="42">
        <v>305</v>
      </c>
      <c r="AA329" s="42">
        <v>32.64</v>
      </c>
      <c r="AB329" s="26">
        <f t="shared" si="112"/>
        <v>368</v>
      </c>
      <c r="AC329" s="69">
        <f t="shared" si="112"/>
        <v>33.56</v>
      </c>
      <c r="AD329" s="42">
        <v>98</v>
      </c>
      <c r="AE329" s="27">
        <f t="shared" si="113"/>
        <v>47.572815533980581</v>
      </c>
      <c r="AF329" s="43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>
        <v>82</v>
      </c>
      <c r="AQ329" s="42">
        <v>86.97</v>
      </c>
      <c r="AR329" s="29">
        <f t="shared" si="119"/>
        <v>82</v>
      </c>
      <c r="AS329" s="27">
        <f t="shared" si="119"/>
        <v>86.97</v>
      </c>
      <c r="AT329" s="42">
        <v>86.97</v>
      </c>
      <c r="AU329" s="130">
        <v>0</v>
      </c>
      <c r="AV329" s="42">
        <v>0.65</v>
      </c>
      <c r="AW329" s="42">
        <v>35.1</v>
      </c>
      <c r="AX329" s="27">
        <f t="shared" si="121"/>
        <v>122.72</v>
      </c>
      <c r="AY329" s="39">
        <f t="shared" si="116"/>
        <v>209.69</v>
      </c>
      <c r="AZ329" s="40">
        <v>16.53</v>
      </c>
      <c r="BA329" s="32">
        <f t="shared" si="117"/>
        <v>226.22</v>
      </c>
      <c r="BB329" s="190"/>
      <c r="BC329" s="190"/>
      <c r="BD329" s="190"/>
    </row>
    <row r="330" spans="1:56" s="181" customFormat="1" ht="16.5" customHeight="1">
      <c r="A330" s="106" t="s">
        <v>423</v>
      </c>
      <c r="B330" s="466" t="s">
        <v>1410</v>
      </c>
      <c r="C330" s="106" t="s">
        <v>424</v>
      </c>
      <c r="D330" s="189" t="s">
        <v>467</v>
      </c>
      <c r="E330" s="75">
        <v>36</v>
      </c>
      <c r="F330" s="134" t="s">
        <v>468</v>
      </c>
      <c r="G330" s="46">
        <v>158</v>
      </c>
      <c r="H330" s="74">
        <v>374</v>
      </c>
      <c r="I330" s="74">
        <v>125</v>
      </c>
      <c r="J330" s="74">
        <v>35</v>
      </c>
      <c r="K330" s="74">
        <v>18</v>
      </c>
      <c r="L330" s="74">
        <v>67</v>
      </c>
      <c r="M330" s="74">
        <v>0</v>
      </c>
      <c r="N330" s="74">
        <v>0</v>
      </c>
      <c r="O330" s="29">
        <f t="shared" si="109"/>
        <v>192</v>
      </c>
      <c r="P330" s="29">
        <f t="shared" si="118"/>
        <v>35</v>
      </c>
      <c r="Q330" s="29">
        <f t="shared" si="118"/>
        <v>18</v>
      </c>
      <c r="R330" s="29">
        <f t="shared" si="120"/>
        <v>245</v>
      </c>
      <c r="S330" s="29">
        <v>9.4600000000000009</v>
      </c>
      <c r="T330" s="29"/>
      <c r="U330" s="29"/>
      <c r="V330" s="29"/>
      <c r="W330" s="29"/>
      <c r="X330" s="29"/>
      <c r="Y330" s="29"/>
      <c r="Z330" s="29">
        <v>408</v>
      </c>
      <c r="AA330" s="29">
        <v>15.01</v>
      </c>
      <c r="AB330" s="26">
        <f t="shared" si="112"/>
        <v>653</v>
      </c>
      <c r="AC330" s="69">
        <f t="shared" si="112"/>
        <v>24.47</v>
      </c>
      <c r="AD330" s="29">
        <v>141</v>
      </c>
      <c r="AE330" s="27">
        <f t="shared" si="113"/>
        <v>89.240506329113927</v>
      </c>
      <c r="AF330" s="29"/>
      <c r="AG330" s="29">
        <v>96</v>
      </c>
      <c r="AH330" s="29">
        <v>94</v>
      </c>
      <c r="AI330" s="29"/>
      <c r="AJ330" s="29"/>
      <c r="AK330" s="29"/>
      <c r="AL330" s="29"/>
      <c r="AM330" s="29"/>
      <c r="AN330" s="29"/>
      <c r="AO330" s="29"/>
      <c r="AP330" s="29">
        <v>45</v>
      </c>
      <c r="AQ330" s="29">
        <v>7.67</v>
      </c>
      <c r="AR330" s="29">
        <f t="shared" si="119"/>
        <v>45</v>
      </c>
      <c r="AS330" s="27">
        <f t="shared" si="119"/>
        <v>7.67</v>
      </c>
      <c r="AT330" s="27">
        <v>0</v>
      </c>
      <c r="AU330" s="27">
        <v>0</v>
      </c>
      <c r="AV330" s="27">
        <v>0</v>
      </c>
      <c r="AW330" s="29">
        <v>0.68</v>
      </c>
      <c r="AX330" s="27">
        <f t="shared" si="121"/>
        <v>0.68</v>
      </c>
      <c r="AY330" s="39">
        <f t="shared" si="116"/>
        <v>8.35</v>
      </c>
      <c r="AZ330" s="29"/>
      <c r="BA330" s="32">
        <f t="shared" si="117"/>
        <v>8.35</v>
      </c>
      <c r="BB330" s="190"/>
      <c r="BC330" s="190"/>
      <c r="BD330" s="190"/>
    </row>
    <row r="331" spans="1:56" s="181" customFormat="1" ht="16.5" customHeight="1">
      <c r="A331" s="106" t="s">
        <v>423</v>
      </c>
      <c r="B331" s="466" t="s">
        <v>1410</v>
      </c>
      <c r="C331" s="106" t="s">
        <v>424</v>
      </c>
      <c r="D331" s="189" t="s">
        <v>467</v>
      </c>
      <c r="E331" s="76">
        <v>37</v>
      </c>
      <c r="F331" s="134" t="s">
        <v>469</v>
      </c>
      <c r="G331" s="46">
        <v>254</v>
      </c>
      <c r="H331" s="74">
        <v>709</v>
      </c>
      <c r="I331" s="74">
        <v>135</v>
      </c>
      <c r="J331" s="74">
        <v>35</v>
      </c>
      <c r="K331" s="74">
        <v>15</v>
      </c>
      <c r="L331" s="74">
        <v>45</v>
      </c>
      <c r="M331" s="74">
        <v>0</v>
      </c>
      <c r="N331" s="74">
        <v>0</v>
      </c>
      <c r="O331" s="29">
        <f t="shared" si="109"/>
        <v>180</v>
      </c>
      <c r="P331" s="29">
        <f t="shared" si="118"/>
        <v>35</v>
      </c>
      <c r="Q331" s="29">
        <f t="shared" si="118"/>
        <v>15</v>
      </c>
      <c r="R331" s="29">
        <f t="shared" si="120"/>
        <v>230</v>
      </c>
      <c r="S331" s="29">
        <v>10.15</v>
      </c>
      <c r="T331" s="29"/>
      <c r="U331" s="29"/>
      <c r="V331" s="29"/>
      <c r="W331" s="29"/>
      <c r="X331" s="29"/>
      <c r="Y331" s="29"/>
      <c r="Z331" s="29">
        <v>561</v>
      </c>
      <c r="AA331" s="29">
        <v>35.119999999999997</v>
      </c>
      <c r="AB331" s="26">
        <f t="shared" si="112"/>
        <v>791</v>
      </c>
      <c r="AC331" s="69">
        <f t="shared" si="112"/>
        <v>45.269999999999996</v>
      </c>
      <c r="AD331" s="29">
        <v>250</v>
      </c>
      <c r="AE331" s="27">
        <f t="shared" si="113"/>
        <v>98.425196850393704</v>
      </c>
      <c r="AF331" s="29"/>
      <c r="AG331" s="29">
        <v>4</v>
      </c>
      <c r="AH331" s="29">
        <v>3</v>
      </c>
      <c r="AI331" s="29"/>
      <c r="AJ331" s="29"/>
      <c r="AK331" s="29"/>
      <c r="AL331" s="29"/>
      <c r="AM331" s="29"/>
      <c r="AN331" s="29"/>
      <c r="AO331" s="29"/>
      <c r="AP331" s="29">
        <v>70</v>
      </c>
      <c r="AQ331" s="29">
        <v>2.35</v>
      </c>
      <c r="AR331" s="29">
        <f t="shared" si="119"/>
        <v>70</v>
      </c>
      <c r="AS331" s="27">
        <f t="shared" si="119"/>
        <v>2.35</v>
      </c>
      <c r="AT331" s="29"/>
      <c r="AU331" s="29"/>
      <c r="AV331" s="29"/>
      <c r="AW331" s="29"/>
      <c r="AX331" s="27">
        <f t="shared" si="121"/>
        <v>0</v>
      </c>
      <c r="AY331" s="39">
        <f t="shared" si="116"/>
        <v>2.35</v>
      </c>
      <c r="AZ331" s="29"/>
      <c r="BA331" s="32">
        <f t="shared" si="117"/>
        <v>2.35</v>
      </c>
      <c r="BB331" s="190"/>
      <c r="BC331" s="190"/>
      <c r="BD331" s="190"/>
    </row>
    <row r="332" spans="1:56" s="181" customFormat="1" ht="16.5" customHeight="1">
      <c r="A332" s="106" t="s">
        <v>423</v>
      </c>
      <c r="B332" s="466" t="s">
        <v>1410</v>
      </c>
      <c r="C332" s="106" t="s">
        <v>424</v>
      </c>
      <c r="D332" s="189" t="s">
        <v>467</v>
      </c>
      <c r="E332" s="75">
        <v>38</v>
      </c>
      <c r="F332" s="134" t="s">
        <v>470</v>
      </c>
      <c r="G332" s="46">
        <v>231</v>
      </c>
      <c r="H332" s="74">
        <v>472</v>
      </c>
      <c r="I332" s="74">
        <v>150</v>
      </c>
      <c r="J332" s="74">
        <v>70</v>
      </c>
      <c r="K332" s="74">
        <v>32</v>
      </c>
      <c r="L332" s="74">
        <v>39</v>
      </c>
      <c r="M332" s="74">
        <v>0</v>
      </c>
      <c r="N332" s="74">
        <v>0</v>
      </c>
      <c r="O332" s="29">
        <f t="shared" si="109"/>
        <v>189</v>
      </c>
      <c r="P332" s="29">
        <f t="shared" si="118"/>
        <v>70</v>
      </c>
      <c r="Q332" s="29">
        <f t="shared" si="118"/>
        <v>32</v>
      </c>
      <c r="R332" s="29">
        <f t="shared" si="120"/>
        <v>291</v>
      </c>
      <c r="S332" s="29">
        <v>12.05</v>
      </c>
      <c r="T332" s="29"/>
      <c r="U332" s="29"/>
      <c r="V332" s="29"/>
      <c r="W332" s="29"/>
      <c r="X332" s="29"/>
      <c r="Y332" s="29"/>
      <c r="Z332" s="29">
        <v>1722</v>
      </c>
      <c r="AA332" s="29">
        <v>75.87</v>
      </c>
      <c r="AB332" s="26">
        <f t="shared" si="112"/>
        <v>2013</v>
      </c>
      <c r="AC332" s="69">
        <f t="shared" si="112"/>
        <v>87.92</v>
      </c>
      <c r="AD332" s="29">
        <v>220</v>
      </c>
      <c r="AE332" s="27">
        <f t="shared" si="113"/>
        <v>95.238095238095227</v>
      </c>
      <c r="AF332" s="29"/>
      <c r="AG332" s="29">
        <v>80</v>
      </c>
      <c r="AH332" s="29">
        <v>75</v>
      </c>
      <c r="AI332" s="29"/>
      <c r="AJ332" s="29"/>
      <c r="AK332" s="29"/>
      <c r="AL332" s="29"/>
      <c r="AM332" s="29"/>
      <c r="AN332" s="29"/>
      <c r="AO332" s="29"/>
      <c r="AP332" s="29">
        <v>70</v>
      </c>
      <c r="AQ332" s="29">
        <v>20.12</v>
      </c>
      <c r="AR332" s="29">
        <f t="shared" si="119"/>
        <v>70</v>
      </c>
      <c r="AS332" s="27">
        <f t="shared" si="119"/>
        <v>20.12</v>
      </c>
      <c r="AT332" s="27">
        <v>0</v>
      </c>
      <c r="AU332" s="27">
        <v>0</v>
      </c>
      <c r="AV332" s="27">
        <v>0</v>
      </c>
      <c r="AW332" s="29">
        <v>0.85</v>
      </c>
      <c r="AX332" s="27">
        <f t="shared" si="121"/>
        <v>0.85</v>
      </c>
      <c r="AY332" s="39">
        <f t="shared" si="116"/>
        <v>20.970000000000002</v>
      </c>
      <c r="AZ332" s="29"/>
      <c r="BA332" s="32">
        <f t="shared" si="117"/>
        <v>20.970000000000002</v>
      </c>
      <c r="BB332" s="190"/>
      <c r="BC332" s="190"/>
      <c r="BD332" s="190"/>
    </row>
    <row r="333" spans="1:56" s="181" customFormat="1" ht="16.5" customHeight="1">
      <c r="A333" s="106" t="s">
        <v>423</v>
      </c>
      <c r="B333" s="466" t="s">
        <v>1410</v>
      </c>
      <c r="C333" s="106" t="s">
        <v>424</v>
      </c>
      <c r="D333" s="189" t="s">
        <v>467</v>
      </c>
      <c r="E333" s="75">
        <v>39</v>
      </c>
      <c r="F333" s="134" t="s">
        <v>471</v>
      </c>
      <c r="G333" s="46">
        <v>211</v>
      </c>
      <c r="H333" s="46">
        <v>1081</v>
      </c>
      <c r="I333" s="42">
        <v>480</v>
      </c>
      <c r="J333" s="42">
        <v>0</v>
      </c>
      <c r="K333" s="42">
        <v>0</v>
      </c>
      <c r="L333" s="42">
        <v>25</v>
      </c>
      <c r="M333" s="42">
        <v>0</v>
      </c>
      <c r="N333" s="42">
        <v>0</v>
      </c>
      <c r="O333" s="29">
        <f t="shared" si="109"/>
        <v>505</v>
      </c>
      <c r="P333" s="29">
        <f t="shared" si="118"/>
        <v>0</v>
      </c>
      <c r="Q333" s="29">
        <f t="shared" si="118"/>
        <v>0</v>
      </c>
      <c r="R333" s="29">
        <f t="shared" si="120"/>
        <v>505</v>
      </c>
      <c r="S333" s="29">
        <v>19.73</v>
      </c>
      <c r="T333" s="29"/>
      <c r="U333" s="29"/>
      <c r="V333" s="29"/>
      <c r="W333" s="29"/>
      <c r="X333" s="29"/>
      <c r="Y333" s="29"/>
      <c r="Z333" s="42">
        <v>250</v>
      </c>
      <c r="AA333" s="42">
        <v>7.01</v>
      </c>
      <c r="AB333" s="26">
        <f t="shared" si="112"/>
        <v>755</v>
      </c>
      <c r="AC333" s="69">
        <f t="shared" si="112"/>
        <v>26.740000000000002</v>
      </c>
      <c r="AD333" s="42">
        <v>210</v>
      </c>
      <c r="AE333" s="27">
        <f t="shared" si="113"/>
        <v>99.526066350710892</v>
      </c>
      <c r="AF333" s="43"/>
      <c r="AG333" s="42">
        <v>47</v>
      </c>
      <c r="AH333" s="42"/>
      <c r="AI333" s="42"/>
      <c r="AJ333" s="42"/>
      <c r="AK333" s="42"/>
      <c r="AL333" s="42"/>
      <c r="AM333" s="42"/>
      <c r="AN333" s="42"/>
      <c r="AO333" s="42"/>
      <c r="AP333" s="42">
        <v>10</v>
      </c>
      <c r="AQ333" s="42">
        <v>15.17</v>
      </c>
      <c r="AR333" s="29">
        <f t="shared" si="119"/>
        <v>10</v>
      </c>
      <c r="AS333" s="27">
        <f t="shared" si="119"/>
        <v>15.17</v>
      </c>
      <c r="AT333" s="42"/>
      <c r="AU333" s="42"/>
      <c r="AV333" s="42"/>
      <c r="AW333" s="42"/>
      <c r="AX333" s="27">
        <f t="shared" si="121"/>
        <v>0</v>
      </c>
      <c r="AY333" s="39">
        <f t="shared" si="116"/>
        <v>15.17</v>
      </c>
      <c r="AZ333" s="40"/>
      <c r="BA333" s="32">
        <f t="shared" si="117"/>
        <v>15.17</v>
      </c>
      <c r="BB333" s="190"/>
      <c r="BC333" s="190"/>
      <c r="BD333" s="190"/>
    </row>
    <row r="334" spans="1:56" s="181" customFormat="1" ht="16.5" customHeight="1">
      <c r="A334" s="106" t="s">
        <v>423</v>
      </c>
      <c r="B334" s="466" t="s">
        <v>1410</v>
      </c>
      <c r="C334" s="106" t="s">
        <v>424</v>
      </c>
      <c r="D334" s="189" t="s">
        <v>467</v>
      </c>
      <c r="E334" s="76">
        <v>40</v>
      </c>
      <c r="F334" s="134" t="s">
        <v>472</v>
      </c>
      <c r="G334" s="46">
        <v>155</v>
      </c>
      <c r="H334" s="46">
        <v>846</v>
      </c>
      <c r="I334" s="42">
        <v>63</v>
      </c>
      <c r="J334" s="42">
        <v>0</v>
      </c>
      <c r="K334" s="42">
        <v>0</v>
      </c>
      <c r="L334" s="42">
        <v>29</v>
      </c>
      <c r="M334" s="42">
        <v>0</v>
      </c>
      <c r="N334" s="42">
        <v>0</v>
      </c>
      <c r="O334" s="29">
        <f t="shared" si="109"/>
        <v>92</v>
      </c>
      <c r="P334" s="29">
        <f t="shared" si="118"/>
        <v>0</v>
      </c>
      <c r="Q334" s="29">
        <f t="shared" si="118"/>
        <v>0</v>
      </c>
      <c r="R334" s="29">
        <f t="shared" si="120"/>
        <v>92</v>
      </c>
      <c r="S334" s="29">
        <v>5.67</v>
      </c>
      <c r="T334" s="29"/>
      <c r="U334" s="29"/>
      <c r="V334" s="29"/>
      <c r="W334" s="29"/>
      <c r="X334" s="29"/>
      <c r="Y334" s="29"/>
      <c r="Z334" s="42">
        <v>1538</v>
      </c>
      <c r="AA334" s="42">
        <v>62.15</v>
      </c>
      <c r="AB334" s="26">
        <f t="shared" si="112"/>
        <v>1630</v>
      </c>
      <c r="AC334" s="69">
        <f t="shared" si="112"/>
        <v>67.819999999999993</v>
      </c>
      <c r="AD334" s="42">
        <v>150</v>
      </c>
      <c r="AE334" s="27">
        <f t="shared" si="113"/>
        <v>96.774193548387103</v>
      </c>
      <c r="AF334" s="43"/>
      <c r="AG334" s="42">
        <v>33</v>
      </c>
      <c r="AH334" s="42">
        <v>32</v>
      </c>
      <c r="AI334" s="42"/>
      <c r="AJ334" s="42"/>
      <c r="AK334" s="42"/>
      <c r="AL334" s="42"/>
      <c r="AM334" s="42"/>
      <c r="AN334" s="42"/>
      <c r="AO334" s="42"/>
      <c r="AP334" s="42">
        <v>80</v>
      </c>
      <c r="AQ334" s="42">
        <v>17.12</v>
      </c>
      <c r="AR334" s="29">
        <f t="shared" si="119"/>
        <v>80</v>
      </c>
      <c r="AS334" s="27">
        <f t="shared" si="119"/>
        <v>17.12</v>
      </c>
      <c r="AT334" s="42"/>
      <c r="AU334" s="42"/>
      <c r="AV334" s="42"/>
      <c r="AW334" s="42"/>
      <c r="AX334" s="27">
        <f t="shared" si="121"/>
        <v>0</v>
      </c>
      <c r="AY334" s="39">
        <f t="shared" si="116"/>
        <v>17.12</v>
      </c>
      <c r="AZ334" s="40"/>
      <c r="BA334" s="32">
        <f t="shared" si="117"/>
        <v>17.12</v>
      </c>
      <c r="BB334" s="190"/>
      <c r="BC334" s="190"/>
      <c r="BD334" s="190"/>
    </row>
    <row r="335" spans="1:56" s="181" customFormat="1" ht="16.5" customHeight="1">
      <c r="A335" s="106" t="s">
        <v>423</v>
      </c>
      <c r="B335" s="466" t="s">
        <v>1410</v>
      </c>
      <c r="C335" s="106" t="s">
        <v>424</v>
      </c>
      <c r="D335" s="189" t="s">
        <v>467</v>
      </c>
      <c r="E335" s="75">
        <v>41</v>
      </c>
      <c r="F335" s="134" t="s">
        <v>474</v>
      </c>
      <c r="G335" s="46">
        <v>153</v>
      </c>
      <c r="H335" s="74">
        <v>833</v>
      </c>
      <c r="I335" s="74">
        <v>85</v>
      </c>
      <c r="J335" s="74">
        <v>0</v>
      </c>
      <c r="K335" s="74">
        <v>0</v>
      </c>
      <c r="L335" s="74">
        <v>0</v>
      </c>
      <c r="M335" s="74">
        <v>0</v>
      </c>
      <c r="N335" s="74">
        <v>0</v>
      </c>
      <c r="O335" s="29">
        <f t="shared" si="109"/>
        <v>85</v>
      </c>
      <c r="P335" s="29">
        <f t="shared" si="118"/>
        <v>0</v>
      </c>
      <c r="Q335" s="29">
        <f t="shared" si="118"/>
        <v>0</v>
      </c>
      <c r="R335" s="29">
        <f t="shared" si="120"/>
        <v>85</v>
      </c>
      <c r="S335" s="29"/>
      <c r="T335" s="29"/>
      <c r="U335" s="29"/>
      <c r="V335" s="29"/>
      <c r="W335" s="29"/>
      <c r="X335" s="29"/>
      <c r="Y335" s="29"/>
      <c r="Z335" s="29">
        <v>311</v>
      </c>
      <c r="AA335" s="29">
        <v>17.010000000000002</v>
      </c>
      <c r="AB335" s="26">
        <f t="shared" si="112"/>
        <v>396</v>
      </c>
      <c r="AC335" s="69">
        <f t="shared" si="112"/>
        <v>17.010000000000002</v>
      </c>
      <c r="AD335" s="29">
        <v>150</v>
      </c>
      <c r="AE335" s="27">
        <f t="shared" si="113"/>
        <v>98.039215686274503</v>
      </c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>
        <v>63</v>
      </c>
      <c r="AQ335" s="29">
        <v>18.12</v>
      </c>
      <c r="AR335" s="29">
        <f t="shared" si="119"/>
        <v>63</v>
      </c>
      <c r="AS335" s="27">
        <f t="shared" si="119"/>
        <v>18.12</v>
      </c>
      <c r="AT335" s="29"/>
      <c r="AU335" s="29"/>
      <c r="AV335" s="29"/>
      <c r="AW335" s="29"/>
      <c r="AX335" s="27">
        <f t="shared" si="121"/>
        <v>0</v>
      </c>
      <c r="AY335" s="39">
        <f t="shared" si="116"/>
        <v>18.12</v>
      </c>
      <c r="AZ335" s="29"/>
      <c r="BA335" s="32">
        <f t="shared" si="117"/>
        <v>18.12</v>
      </c>
      <c r="BB335" s="190"/>
      <c r="BC335" s="190"/>
      <c r="BD335" s="190"/>
    </row>
    <row r="336" spans="1:56" s="181" customFormat="1" ht="16.5" customHeight="1">
      <c r="A336" s="106" t="s">
        <v>423</v>
      </c>
      <c r="B336" s="466" t="s">
        <v>1410</v>
      </c>
      <c r="C336" s="106" t="s">
        <v>424</v>
      </c>
      <c r="D336" s="189" t="s">
        <v>475</v>
      </c>
      <c r="E336" s="75">
        <v>42</v>
      </c>
      <c r="F336" s="134" t="s">
        <v>476</v>
      </c>
      <c r="G336" s="46">
        <v>237</v>
      </c>
      <c r="H336" s="46">
        <v>1108</v>
      </c>
      <c r="I336" s="42">
        <v>35</v>
      </c>
      <c r="J336" s="42">
        <v>42</v>
      </c>
      <c r="K336" s="42">
        <v>35</v>
      </c>
      <c r="L336" s="42">
        <v>12</v>
      </c>
      <c r="M336" s="42">
        <v>0</v>
      </c>
      <c r="N336" s="42">
        <v>0</v>
      </c>
      <c r="O336" s="29">
        <f t="shared" si="109"/>
        <v>47</v>
      </c>
      <c r="P336" s="29">
        <f t="shared" si="118"/>
        <v>42</v>
      </c>
      <c r="Q336" s="29">
        <f t="shared" si="118"/>
        <v>35</v>
      </c>
      <c r="R336" s="29">
        <f t="shared" si="120"/>
        <v>124</v>
      </c>
      <c r="S336" s="29">
        <v>0.65</v>
      </c>
      <c r="T336" s="29">
        <v>0</v>
      </c>
      <c r="U336" s="29">
        <v>0</v>
      </c>
      <c r="V336" s="29">
        <v>47</v>
      </c>
      <c r="W336" s="29">
        <v>0.45</v>
      </c>
      <c r="X336" s="29">
        <v>0</v>
      </c>
      <c r="Y336" s="29">
        <v>0</v>
      </c>
      <c r="Z336" s="42">
        <v>352</v>
      </c>
      <c r="AA336" s="42">
        <v>85.68</v>
      </c>
      <c r="AB336" s="26">
        <f t="shared" si="112"/>
        <v>476</v>
      </c>
      <c r="AC336" s="69">
        <f t="shared" si="112"/>
        <v>86.330000000000013</v>
      </c>
      <c r="AD336" s="42">
        <v>170</v>
      </c>
      <c r="AE336" s="27">
        <f t="shared" si="113"/>
        <v>71.729957805907176</v>
      </c>
      <c r="AF336" s="43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>
        <v>95</v>
      </c>
      <c r="AQ336" s="42">
        <v>125.1</v>
      </c>
      <c r="AR336" s="29">
        <f t="shared" si="119"/>
        <v>95</v>
      </c>
      <c r="AS336" s="27">
        <f t="shared" si="119"/>
        <v>125.1</v>
      </c>
      <c r="AT336" s="42"/>
      <c r="AU336" s="42"/>
      <c r="AV336" s="42"/>
      <c r="AW336" s="42"/>
      <c r="AX336" s="27">
        <f t="shared" si="121"/>
        <v>0</v>
      </c>
      <c r="AY336" s="39">
        <f t="shared" si="116"/>
        <v>125.1</v>
      </c>
      <c r="AZ336" s="40"/>
      <c r="BA336" s="32">
        <f t="shared" si="117"/>
        <v>125.1</v>
      </c>
      <c r="BB336" s="190"/>
      <c r="BC336" s="190"/>
      <c r="BD336" s="190"/>
    </row>
    <row r="337" spans="1:56" s="181" customFormat="1" ht="16.5" customHeight="1">
      <c r="A337" s="106" t="s">
        <v>423</v>
      </c>
      <c r="B337" s="466" t="s">
        <v>1410</v>
      </c>
      <c r="C337" s="106" t="s">
        <v>424</v>
      </c>
      <c r="D337" s="189" t="s">
        <v>477</v>
      </c>
      <c r="E337" s="76">
        <v>43</v>
      </c>
      <c r="F337" s="134" t="s">
        <v>478</v>
      </c>
      <c r="G337" s="46">
        <v>274</v>
      </c>
      <c r="H337" s="46">
        <v>1171</v>
      </c>
      <c r="I337" s="42">
        <v>420</v>
      </c>
      <c r="J337" s="42">
        <v>6</v>
      </c>
      <c r="K337" s="42">
        <v>6</v>
      </c>
      <c r="L337" s="42">
        <v>0</v>
      </c>
      <c r="M337" s="42">
        <v>0</v>
      </c>
      <c r="N337" s="42">
        <v>0</v>
      </c>
      <c r="O337" s="29">
        <f t="shared" si="109"/>
        <v>420</v>
      </c>
      <c r="P337" s="29">
        <f t="shared" si="118"/>
        <v>6</v>
      </c>
      <c r="Q337" s="29">
        <f t="shared" si="118"/>
        <v>6</v>
      </c>
      <c r="R337" s="29">
        <f t="shared" si="120"/>
        <v>432</v>
      </c>
      <c r="S337" s="27">
        <v>10</v>
      </c>
      <c r="T337" s="29">
        <v>417</v>
      </c>
      <c r="U337" s="27">
        <v>9</v>
      </c>
      <c r="V337" s="29">
        <v>3</v>
      </c>
      <c r="W337" s="27">
        <v>0</v>
      </c>
      <c r="X337" s="29">
        <v>0</v>
      </c>
      <c r="Y337" s="29">
        <v>0</v>
      </c>
      <c r="Z337" s="42">
        <v>12</v>
      </c>
      <c r="AA337" s="130">
        <v>1</v>
      </c>
      <c r="AB337" s="26">
        <f t="shared" si="112"/>
        <v>444</v>
      </c>
      <c r="AC337" s="69">
        <f t="shared" si="112"/>
        <v>11</v>
      </c>
      <c r="AD337" s="42">
        <v>274</v>
      </c>
      <c r="AE337" s="27">
        <f t="shared" si="113"/>
        <v>100</v>
      </c>
      <c r="AF337" s="43">
        <v>10</v>
      </c>
      <c r="AG337" s="42">
        <v>7</v>
      </c>
      <c r="AH337" s="42">
        <v>7</v>
      </c>
      <c r="AI337" s="42"/>
      <c r="AJ337" s="42"/>
      <c r="AK337" s="42"/>
      <c r="AL337" s="42"/>
      <c r="AM337" s="42"/>
      <c r="AN337" s="42"/>
      <c r="AO337" s="42"/>
      <c r="AP337" s="42">
        <v>216</v>
      </c>
      <c r="AQ337" s="130">
        <v>3</v>
      </c>
      <c r="AR337" s="29">
        <f t="shared" si="119"/>
        <v>216</v>
      </c>
      <c r="AS337" s="27">
        <f t="shared" si="119"/>
        <v>3</v>
      </c>
      <c r="AT337" s="130">
        <v>760</v>
      </c>
      <c r="AU337" s="130">
        <v>16</v>
      </c>
      <c r="AV337" s="130">
        <v>2</v>
      </c>
      <c r="AW337" s="130">
        <v>15</v>
      </c>
      <c r="AX337" s="27">
        <f t="shared" si="121"/>
        <v>793</v>
      </c>
      <c r="AY337" s="39">
        <f t="shared" si="116"/>
        <v>796</v>
      </c>
      <c r="AZ337" s="191">
        <v>4</v>
      </c>
      <c r="BA337" s="32">
        <f t="shared" si="117"/>
        <v>800</v>
      </c>
      <c r="BB337" s="142">
        <v>6</v>
      </c>
      <c r="BC337" s="169">
        <v>6</v>
      </c>
      <c r="BD337" s="190"/>
    </row>
    <row r="338" spans="1:56" s="181" customFormat="1" ht="16.5" customHeight="1">
      <c r="A338" s="106" t="s">
        <v>423</v>
      </c>
      <c r="B338" s="466" t="s">
        <v>1410</v>
      </c>
      <c r="C338" s="106" t="s">
        <v>424</v>
      </c>
      <c r="D338" s="107" t="s">
        <v>479</v>
      </c>
      <c r="E338" s="75">
        <v>44</v>
      </c>
      <c r="F338" s="82" t="s">
        <v>480</v>
      </c>
      <c r="G338" s="46">
        <v>210</v>
      </c>
      <c r="H338" s="46">
        <v>960</v>
      </c>
      <c r="I338" s="42">
        <v>490</v>
      </c>
      <c r="J338" s="42">
        <v>6</v>
      </c>
      <c r="K338" s="42">
        <v>9</v>
      </c>
      <c r="L338" s="42">
        <v>0</v>
      </c>
      <c r="M338" s="42">
        <v>0</v>
      </c>
      <c r="N338" s="42">
        <v>0</v>
      </c>
      <c r="O338" s="29">
        <f t="shared" si="109"/>
        <v>490</v>
      </c>
      <c r="P338" s="29">
        <f t="shared" si="118"/>
        <v>6</v>
      </c>
      <c r="Q338" s="29">
        <f t="shared" si="118"/>
        <v>9</v>
      </c>
      <c r="R338" s="29">
        <f t="shared" si="120"/>
        <v>505</v>
      </c>
      <c r="S338" s="27">
        <v>13</v>
      </c>
      <c r="T338" s="29">
        <v>482</v>
      </c>
      <c r="U338" s="27">
        <v>12</v>
      </c>
      <c r="V338" s="29">
        <v>8</v>
      </c>
      <c r="W338" s="27">
        <v>0</v>
      </c>
      <c r="X338" s="29">
        <v>0</v>
      </c>
      <c r="Y338" s="29">
        <v>0</v>
      </c>
      <c r="Z338" s="42">
        <v>26</v>
      </c>
      <c r="AA338" s="130">
        <v>1</v>
      </c>
      <c r="AB338" s="26">
        <f t="shared" si="112"/>
        <v>531</v>
      </c>
      <c r="AC338" s="69">
        <f t="shared" si="112"/>
        <v>14</v>
      </c>
      <c r="AD338" s="42">
        <v>210</v>
      </c>
      <c r="AE338" s="27">
        <f t="shared" si="113"/>
        <v>100</v>
      </c>
      <c r="AF338" s="43">
        <v>11</v>
      </c>
      <c r="AG338" s="42">
        <v>4</v>
      </c>
      <c r="AH338" s="42">
        <v>4</v>
      </c>
      <c r="AI338" s="42"/>
      <c r="AJ338" s="42"/>
      <c r="AK338" s="42"/>
      <c r="AL338" s="42"/>
      <c r="AM338" s="42"/>
      <c r="AN338" s="42"/>
      <c r="AO338" s="42"/>
      <c r="AP338" s="42">
        <v>220</v>
      </c>
      <c r="AQ338" s="130">
        <v>4</v>
      </c>
      <c r="AR338" s="29">
        <f t="shared" si="119"/>
        <v>220</v>
      </c>
      <c r="AS338" s="27">
        <f t="shared" si="119"/>
        <v>4</v>
      </c>
      <c r="AT338" s="130">
        <v>770</v>
      </c>
      <c r="AU338" s="130">
        <v>27</v>
      </c>
      <c r="AV338" s="130">
        <v>3</v>
      </c>
      <c r="AW338" s="130">
        <v>12</v>
      </c>
      <c r="AX338" s="27">
        <f t="shared" si="121"/>
        <v>812</v>
      </c>
      <c r="AY338" s="39">
        <f t="shared" si="116"/>
        <v>816</v>
      </c>
      <c r="AZ338" s="191">
        <v>5</v>
      </c>
      <c r="BA338" s="32">
        <f t="shared" si="117"/>
        <v>821</v>
      </c>
      <c r="BB338" s="142">
        <v>9</v>
      </c>
      <c r="BC338" s="169">
        <v>8</v>
      </c>
      <c r="BD338" s="190"/>
    </row>
    <row r="339" spans="1:56" s="181" customFormat="1" ht="16.5" customHeight="1">
      <c r="A339" s="106" t="s">
        <v>423</v>
      </c>
      <c r="B339" s="466" t="s">
        <v>1410</v>
      </c>
      <c r="C339" s="106" t="s">
        <v>424</v>
      </c>
      <c r="D339" s="189" t="s">
        <v>1510</v>
      </c>
      <c r="E339" s="75">
        <v>45</v>
      </c>
      <c r="F339" s="134" t="s">
        <v>481</v>
      </c>
      <c r="G339" s="74">
        <v>178</v>
      </c>
      <c r="H339" s="74">
        <v>721</v>
      </c>
      <c r="I339" s="74">
        <v>199</v>
      </c>
      <c r="J339" s="74">
        <v>18</v>
      </c>
      <c r="K339" s="74">
        <v>61</v>
      </c>
      <c r="L339" s="74">
        <v>2</v>
      </c>
      <c r="M339" s="74">
        <v>1</v>
      </c>
      <c r="N339" s="74">
        <v>0</v>
      </c>
      <c r="O339" s="29">
        <f t="shared" si="109"/>
        <v>201</v>
      </c>
      <c r="P339" s="29">
        <f t="shared" si="118"/>
        <v>19</v>
      </c>
      <c r="Q339" s="29">
        <f t="shared" si="118"/>
        <v>61</v>
      </c>
      <c r="R339" s="29">
        <f t="shared" si="120"/>
        <v>281</v>
      </c>
      <c r="S339" s="27">
        <v>2.4</v>
      </c>
      <c r="T339" s="29">
        <v>102</v>
      </c>
      <c r="U339" s="29">
        <v>0.8</v>
      </c>
      <c r="V339" s="29">
        <v>99</v>
      </c>
      <c r="W339" s="29">
        <v>1</v>
      </c>
      <c r="X339" s="29">
        <v>0</v>
      </c>
      <c r="Y339" s="29">
        <v>0</v>
      </c>
      <c r="Z339" s="29">
        <v>236</v>
      </c>
      <c r="AA339" s="27">
        <v>35.33</v>
      </c>
      <c r="AB339" s="26">
        <f t="shared" si="112"/>
        <v>517</v>
      </c>
      <c r="AC339" s="69">
        <f t="shared" si="112"/>
        <v>37.729999999999997</v>
      </c>
      <c r="AD339" s="29">
        <v>178</v>
      </c>
      <c r="AE339" s="27">
        <f t="shared" si="113"/>
        <v>100</v>
      </c>
      <c r="AF339" s="29">
        <v>12</v>
      </c>
      <c r="AG339" s="29">
        <v>185</v>
      </c>
      <c r="AH339" s="29">
        <v>185</v>
      </c>
      <c r="AI339" s="29">
        <v>130</v>
      </c>
      <c r="AJ339" s="29"/>
      <c r="AK339" s="29"/>
      <c r="AL339" s="29"/>
      <c r="AM339" s="29"/>
      <c r="AN339" s="29">
        <v>1</v>
      </c>
      <c r="AO339" s="29">
        <v>0.68</v>
      </c>
      <c r="AP339" s="29">
        <v>45</v>
      </c>
      <c r="AQ339" s="27">
        <v>66.81</v>
      </c>
      <c r="AR339" s="29">
        <f t="shared" si="119"/>
        <v>46</v>
      </c>
      <c r="AS339" s="27">
        <f t="shared" si="119"/>
        <v>67.490000000000009</v>
      </c>
      <c r="AT339" s="27">
        <v>43</v>
      </c>
      <c r="AU339" s="27">
        <v>0</v>
      </c>
      <c r="AV339" s="27">
        <v>0</v>
      </c>
      <c r="AW339" s="29">
        <v>0.15</v>
      </c>
      <c r="AX339" s="27">
        <f t="shared" si="121"/>
        <v>43.15</v>
      </c>
      <c r="AY339" s="39">
        <f t="shared" si="116"/>
        <v>110.64000000000001</v>
      </c>
      <c r="AZ339" s="29"/>
      <c r="BA339" s="32">
        <f t="shared" si="117"/>
        <v>110.64000000000001</v>
      </c>
      <c r="BB339" s="190"/>
      <c r="BC339" s="190"/>
      <c r="BD339" s="190"/>
    </row>
    <row r="340" spans="1:56" s="181" customFormat="1" ht="16.5" customHeight="1">
      <c r="A340" s="106" t="s">
        <v>423</v>
      </c>
      <c r="B340" s="466" t="s">
        <v>1410</v>
      </c>
      <c r="C340" s="106" t="s">
        <v>424</v>
      </c>
      <c r="D340" s="189" t="s">
        <v>482</v>
      </c>
      <c r="E340" s="76">
        <v>46</v>
      </c>
      <c r="F340" s="134" t="s">
        <v>483</v>
      </c>
      <c r="G340" s="46">
        <v>153</v>
      </c>
      <c r="H340" s="46">
        <v>792</v>
      </c>
      <c r="I340" s="208">
        <v>93</v>
      </c>
      <c r="J340" s="208">
        <v>7</v>
      </c>
      <c r="K340" s="208">
        <v>32</v>
      </c>
      <c r="L340" s="503">
        <v>1</v>
      </c>
      <c r="M340" s="208">
        <v>0</v>
      </c>
      <c r="N340" s="208">
        <v>5</v>
      </c>
      <c r="O340" s="29">
        <f t="shared" si="109"/>
        <v>94</v>
      </c>
      <c r="P340" s="29">
        <f t="shared" si="118"/>
        <v>7</v>
      </c>
      <c r="Q340" s="29">
        <f t="shared" si="118"/>
        <v>37</v>
      </c>
      <c r="R340" s="29">
        <f t="shared" si="120"/>
        <v>138</v>
      </c>
      <c r="S340" s="492">
        <v>1.1200000000000001</v>
      </c>
      <c r="T340" s="492">
        <v>0</v>
      </c>
      <c r="U340" s="492">
        <v>0</v>
      </c>
      <c r="V340" s="492">
        <f t="shared" ref="V340:V341" si="122">O340-T340</f>
        <v>94</v>
      </c>
      <c r="W340" s="492">
        <v>1.17</v>
      </c>
      <c r="X340" s="492">
        <v>0</v>
      </c>
      <c r="Y340" s="492">
        <v>5</v>
      </c>
      <c r="Z340" s="208">
        <v>482</v>
      </c>
      <c r="AA340" s="492">
        <v>89.76</v>
      </c>
      <c r="AB340" s="26">
        <f t="shared" si="112"/>
        <v>620</v>
      </c>
      <c r="AC340" s="69">
        <f t="shared" si="112"/>
        <v>90.88000000000001</v>
      </c>
      <c r="AD340" s="242">
        <v>153</v>
      </c>
      <c r="AE340" s="27">
        <f t="shared" si="113"/>
        <v>100</v>
      </c>
      <c r="AF340" s="43">
        <v>13</v>
      </c>
      <c r="AG340" s="42"/>
      <c r="AH340" s="42"/>
      <c r="AI340" s="42"/>
      <c r="AJ340" s="208">
        <v>0</v>
      </c>
      <c r="AK340" s="208">
        <v>0</v>
      </c>
      <c r="AL340" s="208">
        <v>0</v>
      </c>
      <c r="AM340" s="208">
        <v>0</v>
      </c>
      <c r="AN340" s="208">
        <v>0</v>
      </c>
      <c r="AO340" s="208">
        <v>0</v>
      </c>
      <c r="AP340" s="208">
        <v>49</v>
      </c>
      <c r="AQ340" s="208">
        <v>37.950000000000003</v>
      </c>
      <c r="AR340" s="29">
        <f t="shared" si="119"/>
        <v>49</v>
      </c>
      <c r="AS340" s="27">
        <f t="shared" si="119"/>
        <v>37.950000000000003</v>
      </c>
      <c r="AT340" s="504">
        <v>3.21</v>
      </c>
      <c r="AU340" s="504">
        <v>0</v>
      </c>
      <c r="AV340" s="504">
        <v>0</v>
      </c>
      <c r="AW340" s="515">
        <v>0</v>
      </c>
      <c r="AX340" s="27">
        <f t="shared" si="121"/>
        <v>3.21</v>
      </c>
      <c r="AY340" s="39">
        <f t="shared" si="116"/>
        <v>41.160000000000004</v>
      </c>
      <c r="AZ340" s="504">
        <v>172.61</v>
      </c>
      <c r="BA340" s="32">
        <f t="shared" si="117"/>
        <v>213.77</v>
      </c>
      <c r="BB340" s="190"/>
      <c r="BC340" s="190"/>
      <c r="BD340" s="190"/>
    </row>
    <row r="341" spans="1:56" s="181" customFormat="1" ht="16.5" customHeight="1">
      <c r="A341" s="106" t="s">
        <v>423</v>
      </c>
      <c r="B341" s="466" t="s">
        <v>1410</v>
      </c>
      <c r="C341" s="106" t="s">
        <v>424</v>
      </c>
      <c r="D341" s="189" t="s">
        <v>482</v>
      </c>
      <c r="E341" s="75">
        <v>47</v>
      </c>
      <c r="F341" s="134" t="s">
        <v>484</v>
      </c>
      <c r="G341" s="46">
        <v>165</v>
      </c>
      <c r="H341" s="46">
        <v>824</v>
      </c>
      <c r="I341" s="208">
        <v>209</v>
      </c>
      <c r="J341" s="208">
        <v>13</v>
      </c>
      <c r="K341" s="208">
        <v>23</v>
      </c>
      <c r="L341" s="503">
        <v>2</v>
      </c>
      <c r="M341" s="208">
        <v>1</v>
      </c>
      <c r="N341" s="208">
        <v>7</v>
      </c>
      <c r="O341" s="29">
        <f t="shared" si="109"/>
        <v>211</v>
      </c>
      <c r="P341" s="29">
        <f t="shared" si="118"/>
        <v>14</v>
      </c>
      <c r="Q341" s="29">
        <f t="shared" si="118"/>
        <v>30</v>
      </c>
      <c r="R341" s="29">
        <f t="shared" si="120"/>
        <v>255</v>
      </c>
      <c r="S341" s="492">
        <v>1.67</v>
      </c>
      <c r="T341" s="492">
        <v>7</v>
      </c>
      <c r="U341" s="492">
        <v>0.46</v>
      </c>
      <c r="V341" s="492">
        <f t="shared" si="122"/>
        <v>204</v>
      </c>
      <c r="W341" s="492">
        <v>1.73</v>
      </c>
      <c r="X341" s="492">
        <v>0</v>
      </c>
      <c r="Y341" s="492">
        <v>7</v>
      </c>
      <c r="Z341" s="208">
        <v>827</v>
      </c>
      <c r="AA341" s="492">
        <v>148.86000000000001</v>
      </c>
      <c r="AB341" s="26">
        <f t="shared" si="112"/>
        <v>1082</v>
      </c>
      <c r="AC341" s="69">
        <f t="shared" si="112"/>
        <v>150.53</v>
      </c>
      <c r="AD341" s="242">
        <v>165</v>
      </c>
      <c r="AE341" s="27">
        <f t="shared" si="113"/>
        <v>100</v>
      </c>
      <c r="AF341" s="43">
        <v>14</v>
      </c>
      <c r="AG341" s="42">
        <v>57</v>
      </c>
      <c r="AH341" s="42">
        <v>57</v>
      </c>
      <c r="AI341" s="42"/>
      <c r="AJ341" s="208">
        <v>0</v>
      </c>
      <c r="AK341" s="208">
        <v>0</v>
      </c>
      <c r="AL341" s="208">
        <v>0</v>
      </c>
      <c r="AM341" s="208">
        <v>0</v>
      </c>
      <c r="AN341" s="208">
        <v>2</v>
      </c>
      <c r="AO341" s="208">
        <v>0.3</v>
      </c>
      <c r="AP341" s="208">
        <v>67</v>
      </c>
      <c r="AQ341" s="208">
        <v>28.12</v>
      </c>
      <c r="AR341" s="29">
        <f t="shared" si="119"/>
        <v>69</v>
      </c>
      <c r="AS341" s="27">
        <f t="shared" si="119"/>
        <v>28.42</v>
      </c>
      <c r="AT341" s="504">
        <v>2.04</v>
      </c>
      <c r="AU341" s="504">
        <v>0</v>
      </c>
      <c r="AV341" s="504">
        <v>0</v>
      </c>
      <c r="AW341" s="515">
        <v>0</v>
      </c>
      <c r="AX341" s="27">
        <f t="shared" si="121"/>
        <v>2.04</v>
      </c>
      <c r="AY341" s="39">
        <f t="shared" si="116"/>
        <v>30.46</v>
      </c>
      <c r="AZ341" s="504">
        <v>103.17</v>
      </c>
      <c r="BA341" s="32">
        <f t="shared" si="117"/>
        <v>133.63</v>
      </c>
      <c r="BB341" s="190"/>
      <c r="BC341" s="190"/>
      <c r="BD341" s="190"/>
    </row>
    <row r="342" spans="1:56" s="181" customFormat="1" ht="16.5" customHeight="1">
      <c r="A342" s="106" t="s">
        <v>423</v>
      </c>
      <c r="B342" s="466" t="s">
        <v>1410</v>
      </c>
      <c r="C342" s="106" t="s">
        <v>424</v>
      </c>
      <c r="D342" s="189" t="s">
        <v>482</v>
      </c>
      <c r="E342" s="75">
        <v>48</v>
      </c>
      <c r="F342" s="134" t="s">
        <v>485</v>
      </c>
      <c r="G342" s="46">
        <v>119</v>
      </c>
      <c r="H342" s="46">
        <v>738</v>
      </c>
      <c r="I342" s="208">
        <v>70</v>
      </c>
      <c r="J342" s="208">
        <v>1</v>
      </c>
      <c r="K342" s="208">
        <v>29</v>
      </c>
      <c r="L342" s="503">
        <v>0</v>
      </c>
      <c r="M342" s="208">
        <v>0</v>
      </c>
      <c r="N342" s="208">
        <v>2</v>
      </c>
      <c r="O342" s="29">
        <f t="shared" si="109"/>
        <v>70</v>
      </c>
      <c r="P342" s="29">
        <f t="shared" si="118"/>
        <v>1</v>
      </c>
      <c r="Q342" s="29">
        <f t="shared" si="118"/>
        <v>31</v>
      </c>
      <c r="R342" s="29">
        <f t="shared" si="120"/>
        <v>102</v>
      </c>
      <c r="S342" s="492">
        <v>0.57999999999999996</v>
      </c>
      <c r="T342" s="492">
        <v>0</v>
      </c>
      <c r="U342" s="492">
        <v>0</v>
      </c>
      <c r="V342" s="492">
        <f>O342-T342</f>
        <v>70</v>
      </c>
      <c r="W342" s="492">
        <v>0.62</v>
      </c>
      <c r="X342" s="492">
        <v>0</v>
      </c>
      <c r="Y342" s="492">
        <v>3</v>
      </c>
      <c r="Z342" s="208">
        <v>375</v>
      </c>
      <c r="AA342" s="492">
        <v>69.05</v>
      </c>
      <c r="AB342" s="26">
        <f t="shared" si="112"/>
        <v>477</v>
      </c>
      <c r="AC342" s="69">
        <f t="shared" si="112"/>
        <v>69.63</v>
      </c>
      <c r="AD342" s="242">
        <v>119</v>
      </c>
      <c r="AE342" s="27">
        <f t="shared" si="113"/>
        <v>100</v>
      </c>
      <c r="AF342" s="43">
        <v>15</v>
      </c>
      <c r="AG342" s="42">
        <v>78</v>
      </c>
      <c r="AH342" s="42">
        <v>78</v>
      </c>
      <c r="AI342" s="42"/>
      <c r="AJ342" s="208">
        <v>0</v>
      </c>
      <c r="AK342" s="208">
        <v>0</v>
      </c>
      <c r="AL342" s="208">
        <v>0</v>
      </c>
      <c r="AM342" s="208">
        <v>0</v>
      </c>
      <c r="AN342" s="208">
        <v>0</v>
      </c>
      <c r="AO342" s="208">
        <v>0</v>
      </c>
      <c r="AP342" s="208">
        <v>19</v>
      </c>
      <c r="AQ342" s="208">
        <v>5.76</v>
      </c>
      <c r="AR342" s="29">
        <f t="shared" si="119"/>
        <v>19</v>
      </c>
      <c r="AS342" s="27">
        <f t="shared" si="119"/>
        <v>5.76</v>
      </c>
      <c r="AT342" s="504">
        <v>1.47</v>
      </c>
      <c r="AU342" s="504">
        <v>0</v>
      </c>
      <c r="AV342" s="504">
        <v>0</v>
      </c>
      <c r="AW342" s="515">
        <v>0</v>
      </c>
      <c r="AX342" s="27">
        <f t="shared" si="121"/>
        <v>1.47</v>
      </c>
      <c r="AY342" s="39">
        <f t="shared" si="116"/>
        <v>7.2299999999999995</v>
      </c>
      <c r="AZ342" s="504">
        <v>13.85</v>
      </c>
      <c r="BA342" s="32">
        <f t="shared" si="117"/>
        <v>21.08</v>
      </c>
      <c r="BB342" s="190"/>
      <c r="BC342" s="190"/>
      <c r="BD342" s="190"/>
    </row>
    <row r="343" spans="1:56" s="181" customFormat="1" ht="16.5" customHeight="1">
      <c r="A343" s="106" t="s">
        <v>423</v>
      </c>
      <c r="B343" s="466" t="s">
        <v>1410</v>
      </c>
      <c r="C343" s="106" t="s">
        <v>424</v>
      </c>
      <c r="D343" s="189" t="s">
        <v>482</v>
      </c>
      <c r="E343" s="76">
        <v>49</v>
      </c>
      <c r="F343" s="134" t="s">
        <v>486</v>
      </c>
      <c r="G343" s="46">
        <v>125</v>
      </c>
      <c r="H343" s="46">
        <v>723</v>
      </c>
      <c r="I343" s="208">
        <v>35</v>
      </c>
      <c r="J343" s="208">
        <v>1</v>
      </c>
      <c r="K343" s="208">
        <v>8</v>
      </c>
      <c r="L343" s="503">
        <v>0</v>
      </c>
      <c r="M343" s="208">
        <v>0</v>
      </c>
      <c r="N343" s="208">
        <v>0</v>
      </c>
      <c r="O343" s="29">
        <f t="shared" si="109"/>
        <v>35</v>
      </c>
      <c r="P343" s="29">
        <f t="shared" si="118"/>
        <v>1</v>
      </c>
      <c r="Q343" s="29">
        <f t="shared" si="118"/>
        <v>8</v>
      </c>
      <c r="R343" s="29">
        <f t="shared" si="120"/>
        <v>44</v>
      </c>
      <c r="S343" s="492">
        <v>22</v>
      </c>
      <c r="T343" s="492">
        <v>0</v>
      </c>
      <c r="U343" s="492">
        <v>0</v>
      </c>
      <c r="V343" s="492">
        <f>O343-T343</f>
        <v>35</v>
      </c>
      <c r="W343" s="492">
        <v>0.28000000000000003</v>
      </c>
      <c r="X343" s="492">
        <v>0</v>
      </c>
      <c r="Y343" s="492">
        <v>0</v>
      </c>
      <c r="Z343" s="208">
        <v>163</v>
      </c>
      <c r="AA343" s="492">
        <v>29.66</v>
      </c>
      <c r="AB343" s="26">
        <f t="shared" si="112"/>
        <v>207</v>
      </c>
      <c r="AC343" s="69">
        <f t="shared" si="112"/>
        <v>51.66</v>
      </c>
      <c r="AD343" s="242">
        <v>125</v>
      </c>
      <c r="AE343" s="27">
        <f t="shared" si="113"/>
        <v>100</v>
      </c>
      <c r="AF343" s="43">
        <v>16</v>
      </c>
      <c r="AG343" s="42"/>
      <c r="AH343" s="42"/>
      <c r="AI343" s="42"/>
      <c r="AJ343" s="208">
        <v>0</v>
      </c>
      <c r="AK343" s="208">
        <v>0</v>
      </c>
      <c r="AL343" s="208">
        <v>0</v>
      </c>
      <c r="AM343" s="208">
        <v>0</v>
      </c>
      <c r="AN343" s="208">
        <v>0</v>
      </c>
      <c r="AO343" s="208">
        <v>0</v>
      </c>
      <c r="AP343" s="208">
        <v>45</v>
      </c>
      <c r="AQ343" s="208">
        <v>8.92</v>
      </c>
      <c r="AR343" s="29">
        <f t="shared" ref="AR343:AS356" si="123">AP343+AN343+AL343+AJ343</f>
        <v>45</v>
      </c>
      <c r="AS343" s="27">
        <f t="shared" si="123"/>
        <v>8.92</v>
      </c>
      <c r="AT343" s="504">
        <v>0.71</v>
      </c>
      <c r="AU343" s="504">
        <v>0</v>
      </c>
      <c r="AV343" s="504">
        <v>3.57</v>
      </c>
      <c r="AW343" s="515">
        <v>0</v>
      </c>
      <c r="AX343" s="27">
        <f t="shared" si="121"/>
        <v>4.2799999999999994</v>
      </c>
      <c r="AY343" s="39">
        <f t="shared" si="116"/>
        <v>13.2</v>
      </c>
      <c r="AZ343" s="504">
        <v>13.57</v>
      </c>
      <c r="BA343" s="32">
        <f t="shared" si="117"/>
        <v>26.77</v>
      </c>
      <c r="BB343" s="190"/>
      <c r="BC343" s="190"/>
      <c r="BD343" s="190"/>
    </row>
    <row r="344" spans="1:56" s="181" customFormat="1" ht="16.5" customHeight="1">
      <c r="A344" s="106" t="s">
        <v>423</v>
      </c>
      <c r="B344" s="466" t="s">
        <v>1410</v>
      </c>
      <c r="C344" s="106" t="s">
        <v>424</v>
      </c>
      <c r="D344" s="107" t="s">
        <v>487</v>
      </c>
      <c r="E344" s="75">
        <v>50</v>
      </c>
      <c r="F344" s="82" t="s">
        <v>488</v>
      </c>
      <c r="G344" s="46">
        <v>148</v>
      </c>
      <c r="H344" s="46">
        <v>815</v>
      </c>
      <c r="I344" s="42">
        <v>11</v>
      </c>
      <c r="J344" s="42">
        <v>0</v>
      </c>
      <c r="K344" s="42">
        <v>2</v>
      </c>
      <c r="L344" s="42">
        <v>111</v>
      </c>
      <c r="M344" s="42">
        <v>0</v>
      </c>
      <c r="N344" s="42">
        <v>0</v>
      </c>
      <c r="O344" s="29">
        <f t="shared" si="109"/>
        <v>122</v>
      </c>
      <c r="P344" s="29">
        <f t="shared" ref="P344:Q356" si="124">M344+J344</f>
        <v>0</v>
      </c>
      <c r="Q344" s="29">
        <f t="shared" si="124"/>
        <v>2</v>
      </c>
      <c r="R344" s="29">
        <f t="shared" si="120"/>
        <v>124</v>
      </c>
      <c r="S344" s="27">
        <v>5.6</v>
      </c>
      <c r="T344" s="29">
        <v>71</v>
      </c>
      <c r="U344" s="29">
        <v>1.61</v>
      </c>
      <c r="V344" s="29">
        <v>51</v>
      </c>
      <c r="W344" s="27">
        <v>3.88</v>
      </c>
      <c r="X344" s="29">
        <v>0</v>
      </c>
      <c r="Y344" s="29">
        <v>0</v>
      </c>
      <c r="Z344" s="42">
        <v>662</v>
      </c>
      <c r="AA344" s="130">
        <v>139.62</v>
      </c>
      <c r="AB344" s="26">
        <f t="shared" si="112"/>
        <v>786</v>
      </c>
      <c r="AC344" s="69">
        <f t="shared" si="112"/>
        <v>145.22</v>
      </c>
      <c r="AD344" s="42">
        <v>145</v>
      </c>
      <c r="AE344" s="27">
        <f t="shared" si="113"/>
        <v>97.972972972972968</v>
      </c>
      <c r="AF344" s="43"/>
      <c r="AG344" s="42"/>
      <c r="AH344" s="42"/>
      <c r="AI344" s="42"/>
      <c r="AJ344" s="42"/>
      <c r="AK344" s="42"/>
      <c r="AL344" s="42">
        <v>5</v>
      </c>
      <c r="AM344" s="42">
        <v>1</v>
      </c>
      <c r="AN344" s="42"/>
      <c r="AO344" s="42"/>
      <c r="AP344" s="42">
        <v>73</v>
      </c>
      <c r="AQ344" s="130">
        <v>47.95</v>
      </c>
      <c r="AR344" s="29">
        <f t="shared" si="123"/>
        <v>78</v>
      </c>
      <c r="AS344" s="27">
        <f t="shared" si="123"/>
        <v>48.95</v>
      </c>
      <c r="AT344" s="130">
        <v>36</v>
      </c>
      <c r="AU344" s="130">
        <v>10</v>
      </c>
      <c r="AV344" s="130">
        <v>16</v>
      </c>
      <c r="AW344" s="130">
        <v>0</v>
      </c>
      <c r="AX344" s="27">
        <f t="shared" si="121"/>
        <v>62</v>
      </c>
      <c r="AY344" s="39">
        <f t="shared" si="116"/>
        <v>110.95</v>
      </c>
      <c r="AZ344" s="191">
        <v>7</v>
      </c>
      <c r="BA344" s="32">
        <f t="shared" si="117"/>
        <v>117.95</v>
      </c>
      <c r="BB344" s="142">
        <v>2</v>
      </c>
      <c r="BC344" s="142">
        <v>0.31</v>
      </c>
      <c r="BD344" s="190"/>
    </row>
    <row r="345" spans="1:56" s="181" customFormat="1" ht="16.5" customHeight="1">
      <c r="A345" s="106" t="s">
        <v>423</v>
      </c>
      <c r="B345" s="466" t="s">
        <v>1410</v>
      </c>
      <c r="C345" s="106" t="s">
        <v>424</v>
      </c>
      <c r="D345" s="107" t="s">
        <v>489</v>
      </c>
      <c r="E345" s="75">
        <v>51</v>
      </c>
      <c r="F345" s="82" t="s">
        <v>490</v>
      </c>
      <c r="G345" s="46">
        <v>176</v>
      </c>
      <c r="H345" s="46">
        <v>864</v>
      </c>
      <c r="I345" s="42"/>
      <c r="J345" s="42"/>
      <c r="K345" s="42"/>
      <c r="L345" s="42"/>
      <c r="M345" s="42"/>
      <c r="N345" s="42"/>
      <c r="O345" s="29">
        <f t="shared" si="109"/>
        <v>0</v>
      </c>
      <c r="P345" s="29">
        <f t="shared" si="124"/>
        <v>0</v>
      </c>
      <c r="Q345" s="29">
        <f t="shared" si="124"/>
        <v>0</v>
      </c>
      <c r="R345" s="29">
        <f t="shared" si="120"/>
        <v>0</v>
      </c>
      <c r="S345" s="29"/>
      <c r="T345" s="29"/>
      <c r="U345" s="29"/>
      <c r="V345" s="29"/>
      <c r="W345" s="29"/>
      <c r="X345" s="29"/>
      <c r="Y345" s="29"/>
      <c r="Z345" s="42"/>
      <c r="AA345" s="42"/>
      <c r="AB345" s="26">
        <f t="shared" si="112"/>
        <v>0</v>
      </c>
      <c r="AC345" s="69">
        <f t="shared" si="112"/>
        <v>0</v>
      </c>
      <c r="AD345" s="42"/>
      <c r="AE345" s="27">
        <f t="shared" si="113"/>
        <v>0</v>
      </c>
      <c r="AF345" s="43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29">
        <f t="shared" si="123"/>
        <v>0</v>
      </c>
      <c r="AS345" s="27">
        <f t="shared" si="123"/>
        <v>0</v>
      </c>
      <c r="AT345" s="42"/>
      <c r="AU345" s="42"/>
      <c r="AV345" s="42"/>
      <c r="AW345" s="42"/>
      <c r="AX345" s="27">
        <f t="shared" si="121"/>
        <v>0</v>
      </c>
      <c r="AY345" s="39">
        <f t="shared" si="116"/>
        <v>0</v>
      </c>
      <c r="AZ345" s="40"/>
      <c r="BA345" s="32">
        <f t="shared" si="117"/>
        <v>0</v>
      </c>
      <c r="BB345" s="190"/>
      <c r="BC345" s="190"/>
      <c r="BD345" s="190"/>
    </row>
    <row r="346" spans="1:56" s="181" customFormat="1" ht="16.5" customHeight="1">
      <c r="A346" s="106" t="s">
        <v>423</v>
      </c>
      <c r="B346" s="466" t="s">
        <v>1410</v>
      </c>
      <c r="C346" s="106" t="s">
        <v>424</v>
      </c>
      <c r="D346" s="107" t="s">
        <v>491</v>
      </c>
      <c r="E346" s="76">
        <v>52</v>
      </c>
      <c r="F346" s="82" t="s">
        <v>492</v>
      </c>
      <c r="G346" s="46">
        <v>143</v>
      </c>
      <c r="H346" s="46">
        <v>792</v>
      </c>
      <c r="I346" s="42">
        <v>133</v>
      </c>
      <c r="J346" s="42">
        <v>0</v>
      </c>
      <c r="K346" s="42">
        <v>2</v>
      </c>
      <c r="L346" s="42">
        <v>2</v>
      </c>
      <c r="M346" s="42">
        <v>0</v>
      </c>
      <c r="N346" s="42">
        <v>0</v>
      </c>
      <c r="O346" s="29">
        <f t="shared" si="109"/>
        <v>135</v>
      </c>
      <c r="P346" s="29">
        <f t="shared" si="124"/>
        <v>0</v>
      </c>
      <c r="Q346" s="29">
        <f t="shared" si="124"/>
        <v>2</v>
      </c>
      <c r="R346" s="29">
        <f t="shared" si="120"/>
        <v>137</v>
      </c>
      <c r="S346" s="29">
        <v>14.2</v>
      </c>
      <c r="T346" s="29">
        <v>0</v>
      </c>
      <c r="U346" s="29">
        <v>0</v>
      </c>
      <c r="V346" s="29">
        <v>135</v>
      </c>
      <c r="W346" s="29">
        <v>14.2</v>
      </c>
      <c r="X346" s="29">
        <v>0</v>
      </c>
      <c r="Y346" s="29">
        <v>14</v>
      </c>
      <c r="Z346" s="42">
        <v>345</v>
      </c>
      <c r="AA346" s="42">
        <v>142</v>
      </c>
      <c r="AB346" s="26">
        <f t="shared" si="112"/>
        <v>482</v>
      </c>
      <c r="AC346" s="69">
        <f t="shared" si="112"/>
        <v>156.19999999999999</v>
      </c>
      <c r="AD346" s="42">
        <v>124</v>
      </c>
      <c r="AE346" s="27">
        <f t="shared" si="113"/>
        <v>86.713286713286706</v>
      </c>
      <c r="AF346" s="43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>
        <v>60</v>
      </c>
      <c r="AQ346" s="42">
        <v>42</v>
      </c>
      <c r="AR346" s="29">
        <f t="shared" si="123"/>
        <v>60</v>
      </c>
      <c r="AS346" s="27">
        <f t="shared" si="123"/>
        <v>42</v>
      </c>
      <c r="AT346" s="130">
        <v>0</v>
      </c>
      <c r="AU346" s="130">
        <v>0</v>
      </c>
      <c r="AV346" s="42">
        <v>0.12</v>
      </c>
      <c r="AW346" s="130">
        <v>0</v>
      </c>
      <c r="AX346" s="27">
        <f t="shared" si="121"/>
        <v>0.12</v>
      </c>
      <c r="AY346" s="39">
        <f t="shared" si="116"/>
        <v>42.12</v>
      </c>
      <c r="AZ346" s="191">
        <v>0</v>
      </c>
      <c r="BA346" s="32">
        <f t="shared" si="117"/>
        <v>42.12</v>
      </c>
      <c r="BB346" s="190"/>
      <c r="BC346" s="190"/>
      <c r="BD346" s="190"/>
    </row>
    <row r="347" spans="1:56" s="181" customFormat="1" ht="16.5" customHeight="1">
      <c r="A347" s="106" t="s">
        <v>423</v>
      </c>
      <c r="B347" s="466" t="s">
        <v>1410</v>
      </c>
      <c r="C347" s="106" t="s">
        <v>424</v>
      </c>
      <c r="D347" s="107" t="s">
        <v>493</v>
      </c>
      <c r="E347" s="75">
        <v>53</v>
      </c>
      <c r="F347" s="82" t="s">
        <v>494</v>
      </c>
      <c r="G347" s="46">
        <v>152</v>
      </c>
      <c r="H347" s="46">
        <v>771</v>
      </c>
      <c r="I347" s="42"/>
      <c r="J347" s="42"/>
      <c r="K347" s="42"/>
      <c r="L347" s="42"/>
      <c r="M347" s="42"/>
      <c r="N347" s="42"/>
      <c r="O347" s="29">
        <f t="shared" si="109"/>
        <v>0</v>
      </c>
      <c r="P347" s="29">
        <f t="shared" si="124"/>
        <v>0</v>
      </c>
      <c r="Q347" s="29">
        <f t="shared" si="124"/>
        <v>0</v>
      </c>
      <c r="R347" s="29">
        <f t="shared" si="120"/>
        <v>0</v>
      </c>
      <c r="S347" s="29"/>
      <c r="T347" s="29"/>
      <c r="U347" s="29"/>
      <c r="V347" s="29"/>
      <c r="W347" s="29"/>
      <c r="X347" s="29"/>
      <c r="Y347" s="29"/>
      <c r="Z347" s="42"/>
      <c r="AA347" s="42"/>
      <c r="AB347" s="26">
        <f t="shared" si="112"/>
        <v>0</v>
      </c>
      <c r="AC347" s="69">
        <f t="shared" si="112"/>
        <v>0</v>
      </c>
      <c r="AD347" s="42"/>
      <c r="AE347" s="27">
        <f t="shared" si="113"/>
        <v>0</v>
      </c>
      <c r="AF347" s="43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29">
        <f t="shared" si="123"/>
        <v>0</v>
      </c>
      <c r="AS347" s="27">
        <f t="shared" si="123"/>
        <v>0</v>
      </c>
      <c r="AT347" s="42"/>
      <c r="AU347" s="42"/>
      <c r="AV347" s="42"/>
      <c r="AW347" s="42"/>
      <c r="AX347" s="27">
        <f t="shared" si="121"/>
        <v>0</v>
      </c>
      <c r="AY347" s="39">
        <f t="shared" si="116"/>
        <v>0</v>
      </c>
      <c r="AZ347" s="40"/>
      <c r="BA347" s="32">
        <f t="shared" si="117"/>
        <v>0</v>
      </c>
      <c r="BB347" s="190"/>
      <c r="BC347" s="190"/>
      <c r="BD347" s="190"/>
    </row>
    <row r="348" spans="1:56" s="181" customFormat="1" ht="16.5" customHeight="1">
      <c r="A348" s="106" t="s">
        <v>423</v>
      </c>
      <c r="B348" s="466" t="s">
        <v>1410</v>
      </c>
      <c r="C348" s="106" t="s">
        <v>424</v>
      </c>
      <c r="D348" s="107" t="s">
        <v>493</v>
      </c>
      <c r="E348" s="75">
        <v>54</v>
      </c>
      <c r="F348" s="82" t="s">
        <v>495</v>
      </c>
      <c r="G348" s="46">
        <v>310</v>
      </c>
      <c r="H348" s="46">
        <v>1411</v>
      </c>
      <c r="I348" s="42"/>
      <c r="J348" s="42"/>
      <c r="K348" s="42"/>
      <c r="L348" s="42"/>
      <c r="M348" s="42"/>
      <c r="N348" s="42"/>
      <c r="O348" s="29">
        <f t="shared" si="109"/>
        <v>0</v>
      </c>
      <c r="P348" s="29">
        <f t="shared" si="124"/>
        <v>0</v>
      </c>
      <c r="Q348" s="29">
        <f t="shared" si="124"/>
        <v>0</v>
      </c>
      <c r="R348" s="29">
        <f t="shared" si="120"/>
        <v>0</v>
      </c>
      <c r="S348" s="29"/>
      <c r="T348" s="29"/>
      <c r="U348" s="29"/>
      <c r="V348" s="29"/>
      <c r="W348" s="29"/>
      <c r="X348" s="29"/>
      <c r="Y348" s="29"/>
      <c r="Z348" s="42"/>
      <c r="AA348" s="42"/>
      <c r="AB348" s="26">
        <f t="shared" si="112"/>
        <v>0</v>
      </c>
      <c r="AC348" s="69">
        <f t="shared" si="112"/>
        <v>0</v>
      </c>
      <c r="AD348" s="42"/>
      <c r="AE348" s="27">
        <f t="shared" si="113"/>
        <v>0</v>
      </c>
      <c r="AF348" s="43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29">
        <f t="shared" si="123"/>
        <v>0</v>
      </c>
      <c r="AS348" s="27">
        <f t="shared" si="123"/>
        <v>0</v>
      </c>
      <c r="AT348" s="42"/>
      <c r="AU348" s="42"/>
      <c r="AV348" s="42"/>
      <c r="AW348" s="42"/>
      <c r="AX348" s="27">
        <f t="shared" si="121"/>
        <v>0</v>
      </c>
      <c r="AY348" s="39">
        <f t="shared" si="116"/>
        <v>0</v>
      </c>
      <c r="AZ348" s="40"/>
      <c r="BA348" s="32">
        <f t="shared" si="117"/>
        <v>0</v>
      </c>
      <c r="BB348" s="190"/>
      <c r="BC348" s="190"/>
      <c r="BD348" s="190"/>
    </row>
    <row r="349" spans="1:56" s="181" customFormat="1" ht="16.5" customHeight="1">
      <c r="A349" s="106" t="s">
        <v>423</v>
      </c>
      <c r="B349" s="466" t="s">
        <v>1410</v>
      </c>
      <c r="C349" s="106" t="s">
        <v>424</v>
      </c>
      <c r="D349" s="107" t="s">
        <v>493</v>
      </c>
      <c r="E349" s="76">
        <v>55</v>
      </c>
      <c r="F349" s="147" t="s">
        <v>496</v>
      </c>
      <c r="G349" s="46">
        <v>146</v>
      </c>
      <c r="H349" s="46">
        <v>737</v>
      </c>
      <c r="I349" s="42"/>
      <c r="J349" s="42"/>
      <c r="K349" s="42"/>
      <c r="L349" s="42"/>
      <c r="M349" s="42"/>
      <c r="N349" s="42"/>
      <c r="O349" s="29">
        <f t="shared" si="109"/>
        <v>0</v>
      </c>
      <c r="P349" s="29">
        <f t="shared" si="124"/>
        <v>0</v>
      </c>
      <c r="Q349" s="29">
        <f t="shared" si="124"/>
        <v>0</v>
      </c>
      <c r="R349" s="29">
        <f t="shared" si="120"/>
        <v>0</v>
      </c>
      <c r="S349" s="29"/>
      <c r="T349" s="29"/>
      <c r="U349" s="29"/>
      <c r="V349" s="29"/>
      <c r="W349" s="29"/>
      <c r="X349" s="29"/>
      <c r="Y349" s="29"/>
      <c r="Z349" s="42"/>
      <c r="AA349" s="42"/>
      <c r="AB349" s="26">
        <f t="shared" si="112"/>
        <v>0</v>
      </c>
      <c r="AC349" s="69">
        <f t="shared" si="112"/>
        <v>0</v>
      </c>
      <c r="AD349" s="42"/>
      <c r="AE349" s="27">
        <f t="shared" si="113"/>
        <v>0</v>
      </c>
      <c r="AF349" s="43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29">
        <f t="shared" si="123"/>
        <v>0</v>
      </c>
      <c r="AS349" s="27">
        <f t="shared" si="123"/>
        <v>0</v>
      </c>
      <c r="AT349" s="42"/>
      <c r="AU349" s="42"/>
      <c r="AV349" s="42"/>
      <c r="AW349" s="42"/>
      <c r="AX349" s="27">
        <f t="shared" si="121"/>
        <v>0</v>
      </c>
      <c r="AY349" s="39">
        <f t="shared" si="116"/>
        <v>0</v>
      </c>
      <c r="AZ349" s="40"/>
      <c r="BA349" s="32">
        <f t="shared" si="117"/>
        <v>0</v>
      </c>
      <c r="BB349" s="190"/>
      <c r="BC349" s="190"/>
      <c r="BD349" s="190"/>
    </row>
    <row r="350" spans="1:56" s="181" customFormat="1" ht="16.5" customHeight="1">
      <c r="A350" s="106" t="s">
        <v>423</v>
      </c>
      <c r="B350" s="466" t="s">
        <v>1410</v>
      </c>
      <c r="C350" s="106" t="s">
        <v>424</v>
      </c>
      <c r="D350" s="107" t="s">
        <v>497</v>
      </c>
      <c r="E350" s="75">
        <v>56</v>
      </c>
      <c r="F350" s="82" t="s">
        <v>498</v>
      </c>
      <c r="G350" s="46">
        <v>166</v>
      </c>
      <c r="H350" s="46">
        <v>910</v>
      </c>
      <c r="I350" s="42"/>
      <c r="J350" s="42"/>
      <c r="K350" s="42"/>
      <c r="L350" s="42"/>
      <c r="M350" s="42"/>
      <c r="N350" s="42"/>
      <c r="O350" s="29">
        <f t="shared" si="109"/>
        <v>0</v>
      </c>
      <c r="P350" s="29">
        <f t="shared" si="124"/>
        <v>0</v>
      </c>
      <c r="Q350" s="29">
        <f t="shared" si="124"/>
        <v>0</v>
      </c>
      <c r="R350" s="29">
        <f t="shared" si="120"/>
        <v>0</v>
      </c>
      <c r="S350" s="29"/>
      <c r="T350" s="29"/>
      <c r="U350" s="29"/>
      <c r="V350" s="29"/>
      <c r="W350" s="29"/>
      <c r="X350" s="29"/>
      <c r="Y350" s="29"/>
      <c r="Z350" s="42"/>
      <c r="AA350" s="42"/>
      <c r="AB350" s="26">
        <f t="shared" si="112"/>
        <v>0</v>
      </c>
      <c r="AC350" s="69">
        <f t="shared" si="112"/>
        <v>0</v>
      </c>
      <c r="AD350" s="42"/>
      <c r="AE350" s="27">
        <f t="shared" si="113"/>
        <v>0</v>
      </c>
      <c r="AF350" s="43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29">
        <f t="shared" si="123"/>
        <v>0</v>
      </c>
      <c r="AS350" s="27">
        <f t="shared" si="123"/>
        <v>0</v>
      </c>
      <c r="AT350" s="42"/>
      <c r="AU350" s="42"/>
      <c r="AV350" s="42"/>
      <c r="AW350" s="42"/>
      <c r="AX350" s="27">
        <f t="shared" si="121"/>
        <v>0</v>
      </c>
      <c r="AY350" s="39">
        <f t="shared" si="116"/>
        <v>0</v>
      </c>
      <c r="AZ350" s="40"/>
      <c r="BA350" s="32">
        <f t="shared" si="117"/>
        <v>0</v>
      </c>
      <c r="BB350" s="190"/>
      <c r="BC350" s="190"/>
      <c r="BD350" s="190"/>
    </row>
    <row r="351" spans="1:56" s="181" customFormat="1" ht="16.5" customHeight="1">
      <c r="A351" s="106" t="s">
        <v>423</v>
      </c>
      <c r="B351" s="466" t="s">
        <v>1410</v>
      </c>
      <c r="C351" s="106" t="s">
        <v>424</v>
      </c>
      <c r="D351" s="107" t="s">
        <v>499</v>
      </c>
      <c r="E351" s="75">
        <v>57</v>
      </c>
      <c r="F351" s="147" t="s">
        <v>298</v>
      </c>
      <c r="G351" s="46">
        <v>251</v>
      </c>
      <c r="H351" s="46">
        <v>1326</v>
      </c>
      <c r="I351" s="42">
        <v>1</v>
      </c>
      <c r="J351" s="42">
        <v>0</v>
      </c>
      <c r="K351" s="42">
        <v>0</v>
      </c>
      <c r="L351" s="42">
        <v>1</v>
      </c>
      <c r="M351" s="42">
        <v>0</v>
      </c>
      <c r="N351" s="42">
        <v>0</v>
      </c>
      <c r="O351" s="29">
        <f t="shared" si="109"/>
        <v>2</v>
      </c>
      <c r="P351" s="29">
        <f t="shared" si="124"/>
        <v>0</v>
      </c>
      <c r="Q351" s="29">
        <f t="shared" si="124"/>
        <v>0</v>
      </c>
      <c r="R351" s="29">
        <f t="shared" si="120"/>
        <v>2</v>
      </c>
      <c r="S351" s="29">
        <v>0.01</v>
      </c>
      <c r="T351" s="29">
        <v>0</v>
      </c>
      <c r="U351" s="29">
        <v>0</v>
      </c>
      <c r="V351" s="29">
        <v>2</v>
      </c>
      <c r="W351" s="29">
        <v>0.01</v>
      </c>
      <c r="X351" s="29">
        <v>0</v>
      </c>
      <c r="Y351" s="29">
        <v>0</v>
      </c>
      <c r="Z351" s="42">
        <v>58</v>
      </c>
      <c r="AA351" s="42">
        <v>14.63</v>
      </c>
      <c r="AB351" s="26">
        <f t="shared" si="112"/>
        <v>60</v>
      </c>
      <c r="AC351" s="69">
        <f t="shared" si="112"/>
        <v>14.64</v>
      </c>
      <c r="AD351" s="42">
        <v>52</v>
      </c>
      <c r="AE351" s="27">
        <f t="shared" si="113"/>
        <v>20.717131474103585</v>
      </c>
      <c r="AF351" s="43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>
        <v>12</v>
      </c>
      <c r="AQ351" s="42">
        <v>11.95</v>
      </c>
      <c r="AR351" s="29">
        <f t="shared" si="123"/>
        <v>12</v>
      </c>
      <c r="AS351" s="27">
        <f t="shared" si="123"/>
        <v>11.95</v>
      </c>
      <c r="AT351" s="130">
        <v>3.1</v>
      </c>
      <c r="AU351" s="130">
        <v>0.8</v>
      </c>
      <c r="AV351" s="130">
        <v>0</v>
      </c>
      <c r="AW351" s="130">
        <v>0</v>
      </c>
      <c r="AX351" s="27">
        <f t="shared" si="121"/>
        <v>3.9000000000000004</v>
      </c>
      <c r="AY351" s="39">
        <f t="shared" si="116"/>
        <v>15.85</v>
      </c>
      <c r="AZ351" s="40"/>
      <c r="BA351" s="32">
        <f t="shared" si="117"/>
        <v>15.85</v>
      </c>
      <c r="BB351" s="190"/>
      <c r="BC351" s="190"/>
      <c r="BD351" s="190"/>
    </row>
    <row r="352" spans="1:56" s="181" customFormat="1" ht="16.5" customHeight="1">
      <c r="A352" s="106" t="s">
        <v>423</v>
      </c>
      <c r="B352" s="466" t="s">
        <v>1410</v>
      </c>
      <c r="C352" s="106" t="s">
        <v>424</v>
      </c>
      <c r="D352" s="107" t="s">
        <v>499</v>
      </c>
      <c r="E352" s="76">
        <v>58</v>
      </c>
      <c r="F352" s="147" t="s">
        <v>500</v>
      </c>
      <c r="G352" s="46">
        <v>176</v>
      </c>
      <c r="H352" s="46">
        <v>1040</v>
      </c>
      <c r="I352" s="42">
        <v>23</v>
      </c>
      <c r="J352" s="42">
        <v>2</v>
      </c>
      <c r="K352" s="42">
        <v>89</v>
      </c>
      <c r="L352" s="42">
        <v>0</v>
      </c>
      <c r="M352" s="42">
        <v>0</v>
      </c>
      <c r="N352" s="42">
        <v>0</v>
      </c>
      <c r="O352" s="29">
        <f t="shared" si="109"/>
        <v>23</v>
      </c>
      <c r="P352" s="29">
        <f t="shared" si="124"/>
        <v>2</v>
      </c>
      <c r="Q352" s="29">
        <f t="shared" si="124"/>
        <v>89</v>
      </c>
      <c r="R352" s="29">
        <f t="shared" si="120"/>
        <v>114</v>
      </c>
      <c r="S352" s="29">
        <v>0.43</v>
      </c>
      <c r="T352" s="29">
        <v>23</v>
      </c>
      <c r="U352" s="29">
        <v>0.05</v>
      </c>
      <c r="V352" s="29">
        <v>0</v>
      </c>
      <c r="W352" s="29">
        <v>0</v>
      </c>
      <c r="X352" s="29">
        <v>0</v>
      </c>
      <c r="Y352" s="29">
        <v>0</v>
      </c>
      <c r="Z352" s="42">
        <v>219</v>
      </c>
      <c r="AA352" s="42">
        <v>67.989999999999995</v>
      </c>
      <c r="AB352" s="26">
        <f t="shared" si="112"/>
        <v>333</v>
      </c>
      <c r="AC352" s="69">
        <f t="shared" si="112"/>
        <v>68.42</v>
      </c>
      <c r="AD352" s="42">
        <v>175</v>
      </c>
      <c r="AE352" s="27">
        <f t="shared" si="113"/>
        <v>99.431818181818173</v>
      </c>
      <c r="AF352" s="43"/>
      <c r="AG352" s="42">
        <v>82</v>
      </c>
      <c r="AH352" s="42">
        <v>82</v>
      </c>
      <c r="AI352" s="42"/>
      <c r="AJ352" s="42"/>
      <c r="AK352" s="42"/>
      <c r="AL352" s="42"/>
      <c r="AM352" s="42"/>
      <c r="AN352" s="42">
        <v>1</v>
      </c>
      <c r="AO352" s="42">
        <v>0.15</v>
      </c>
      <c r="AP352" s="42">
        <v>8</v>
      </c>
      <c r="AQ352" s="42">
        <v>6.35</v>
      </c>
      <c r="AR352" s="29">
        <f t="shared" si="123"/>
        <v>9</v>
      </c>
      <c r="AS352" s="27">
        <f t="shared" si="123"/>
        <v>6.5</v>
      </c>
      <c r="AT352" s="130">
        <v>0.88</v>
      </c>
      <c r="AU352" s="130">
        <v>5.18</v>
      </c>
      <c r="AV352" s="130">
        <v>0</v>
      </c>
      <c r="AW352" s="130">
        <v>12.03</v>
      </c>
      <c r="AX352" s="27">
        <f t="shared" si="121"/>
        <v>18.09</v>
      </c>
      <c r="AY352" s="39">
        <f t="shared" si="116"/>
        <v>24.59</v>
      </c>
      <c r="AZ352" s="40">
        <v>0.65</v>
      </c>
      <c r="BA352" s="32">
        <f t="shared" si="117"/>
        <v>25.24</v>
      </c>
      <c r="BB352" s="190"/>
      <c r="BC352" s="190"/>
      <c r="BD352" s="190"/>
    </row>
    <row r="353" spans="1:56" s="181" customFormat="1" ht="16.5" customHeight="1">
      <c r="A353" s="106" t="s">
        <v>423</v>
      </c>
      <c r="B353" s="466" t="s">
        <v>1410</v>
      </c>
      <c r="C353" s="106" t="s">
        <v>424</v>
      </c>
      <c r="D353" s="107" t="s">
        <v>499</v>
      </c>
      <c r="E353" s="75">
        <v>59</v>
      </c>
      <c r="F353" s="147" t="s">
        <v>501</v>
      </c>
      <c r="G353" s="46">
        <v>132</v>
      </c>
      <c r="H353" s="46">
        <v>741</v>
      </c>
      <c r="I353" s="52">
        <v>5</v>
      </c>
      <c r="J353" s="52">
        <v>1</v>
      </c>
      <c r="K353" s="52">
        <v>0</v>
      </c>
      <c r="L353" s="52">
        <v>0</v>
      </c>
      <c r="M353" s="52">
        <v>0</v>
      </c>
      <c r="N353" s="52">
        <v>0</v>
      </c>
      <c r="O353" s="29">
        <f t="shared" si="109"/>
        <v>5</v>
      </c>
      <c r="P353" s="29">
        <f t="shared" si="124"/>
        <v>1</v>
      </c>
      <c r="Q353" s="29">
        <f t="shared" si="124"/>
        <v>0</v>
      </c>
      <c r="R353" s="29">
        <f t="shared" si="120"/>
        <v>6</v>
      </c>
      <c r="S353" s="29">
        <v>0.18</v>
      </c>
      <c r="T353" s="29">
        <v>0</v>
      </c>
      <c r="U353" s="29">
        <v>0</v>
      </c>
      <c r="V353" s="29">
        <v>5</v>
      </c>
      <c r="W353" s="29">
        <v>0.18</v>
      </c>
      <c r="X353" s="29">
        <v>0</v>
      </c>
      <c r="Y353" s="29">
        <v>0</v>
      </c>
      <c r="Z353" s="42">
        <v>89</v>
      </c>
      <c r="AA353" s="42">
        <v>31.65</v>
      </c>
      <c r="AB353" s="26">
        <f t="shared" si="112"/>
        <v>95</v>
      </c>
      <c r="AC353" s="69">
        <f t="shared" si="112"/>
        <v>31.83</v>
      </c>
      <c r="AD353" s="52">
        <v>81</v>
      </c>
      <c r="AE353" s="27">
        <f t="shared" si="113"/>
        <v>61.363636363636367</v>
      </c>
      <c r="AF353" s="55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>
        <v>13</v>
      </c>
      <c r="AQ353" s="52">
        <v>14.58</v>
      </c>
      <c r="AR353" s="29">
        <f t="shared" si="123"/>
        <v>13</v>
      </c>
      <c r="AS353" s="27">
        <f t="shared" si="123"/>
        <v>14.58</v>
      </c>
      <c r="AT353" s="130">
        <v>0</v>
      </c>
      <c r="AU353" s="130">
        <v>1.23</v>
      </c>
      <c r="AV353" s="130">
        <v>0</v>
      </c>
      <c r="AW353" s="130">
        <v>0.6</v>
      </c>
      <c r="AX353" s="27">
        <f t="shared" si="121"/>
        <v>1.83</v>
      </c>
      <c r="AY353" s="39">
        <f t="shared" si="116"/>
        <v>16.41</v>
      </c>
      <c r="AZ353" s="40">
        <v>0.03</v>
      </c>
      <c r="BA353" s="32">
        <f t="shared" si="117"/>
        <v>16.440000000000001</v>
      </c>
      <c r="BB353" s="190"/>
      <c r="BC353" s="190"/>
      <c r="BD353" s="190"/>
    </row>
    <row r="354" spans="1:56" s="181" customFormat="1" ht="16.5" customHeight="1">
      <c r="A354" s="110" t="s">
        <v>423</v>
      </c>
      <c r="B354" s="466" t="s">
        <v>1410</v>
      </c>
      <c r="C354" s="110" t="s">
        <v>424</v>
      </c>
      <c r="D354" s="107" t="s">
        <v>502</v>
      </c>
      <c r="E354" s="75">
        <v>60</v>
      </c>
      <c r="F354" s="147" t="s">
        <v>503</v>
      </c>
      <c r="G354" s="46">
        <v>269</v>
      </c>
      <c r="H354" s="46">
        <v>1347</v>
      </c>
      <c r="I354" s="42">
        <v>63</v>
      </c>
      <c r="J354" s="42">
        <v>1</v>
      </c>
      <c r="K354" s="42">
        <v>0</v>
      </c>
      <c r="L354" s="42">
        <v>0</v>
      </c>
      <c r="M354" s="42">
        <v>0</v>
      </c>
      <c r="N354" s="42">
        <v>0</v>
      </c>
      <c r="O354" s="29">
        <f t="shared" si="109"/>
        <v>63</v>
      </c>
      <c r="P354" s="29">
        <f t="shared" si="124"/>
        <v>1</v>
      </c>
      <c r="Q354" s="29">
        <f t="shared" si="124"/>
        <v>0</v>
      </c>
      <c r="R354" s="29">
        <f t="shared" si="120"/>
        <v>64</v>
      </c>
      <c r="S354" s="29">
        <v>0.04</v>
      </c>
      <c r="T354" s="29">
        <v>60</v>
      </c>
      <c r="U354" s="27">
        <v>0.3</v>
      </c>
      <c r="V354" s="29">
        <v>4</v>
      </c>
      <c r="W354" s="27">
        <v>0</v>
      </c>
      <c r="X354" s="29">
        <v>0</v>
      </c>
      <c r="Y354" s="29">
        <v>0</v>
      </c>
      <c r="Z354" s="42">
        <v>185</v>
      </c>
      <c r="AA354" s="130">
        <v>63.83</v>
      </c>
      <c r="AB354" s="26">
        <f t="shared" si="112"/>
        <v>249</v>
      </c>
      <c r="AC354" s="69">
        <f t="shared" si="112"/>
        <v>63.87</v>
      </c>
      <c r="AD354" s="42">
        <v>165</v>
      </c>
      <c r="AE354" s="27">
        <f t="shared" si="113"/>
        <v>61.338289962825279</v>
      </c>
      <c r="AF354" s="43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29">
        <f t="shared" si="123"/>
        <v>0</v>
      </c>
      <c r="AS354" s="27">
        <f t="shared" si="123"/>
        <v>0</v>
      </c>
      <c r="AT354" s="130">
        <v>50</v>
      </c>
      <c r="AU354" s="130">
        <v>0</v>
      </c>
      <c r="AV354" s="130">
        <v>0</v>
      </c>
      <c r="AW354" s="130">
        <v>10</v>
      </c>
      <c r="AX354" s="27">
        <f t="shared" si="121"/>
        <v>60</v>
      </c>
      <c r="AY354" s="39">
        <f t="shared" si="116"/>
        <v>60</v>
      </c>
      <c r="AZ354" s="191">
        <v>50</v>
      </c>
      <c r="BA354" s="32">
        <f t="shared" si="117"/>
        <v>110</v>
      </c>
      <c r="BB354" s="190"/>
      <c r="BC354" s="190"/>
      <c r="BD354" s="190"/>
    </row>
    <row r="355" spans="1:56" s="181" customFormat="1" ht="16.5" customHeight="1">
      <c r="A355" s="110" t="s">
        <v>423</v>
      </c>
      <c r="B355" s="466" t="s">
        <v>1410</v>
      </c>
      <c r="C355" s="110" t="s">
        <v>424</v>
      </c>
      <c r="D355" s="107" t="s">
        <v>502</v>
      </c>
      <c r="E355" s="76">
        <v>61</v>
      </c>
      <c r="F355" s="147" t="s">
        <v>504</v>
      </c>
      <c r="G355" s="46">
        <v>138</v>
      </c>
      <c r="H355" s="46">
        <v>846</v>
      </c>
      <c r="I355" s="42">
        <v>28</v>
      </c>
      <c r="J355" s="42">
        <v>0</v>
      </c>
      <c r="K355" s="42">
        <v>44</v>
      </c>
      <c r="L355" s="42">
        <v>0</v>
      </c>
      <c r="M355" s="42">
        <v>0</v>
      </c>
      <c r="N355" s="42">
        <v>0</v>
      </c>
      <c r="O355" s="29">
        <f t="shared" si="109"/>
        <v>28</v>
      </c>
      <c r="P355" s="29">
        <f t="shared" si="124"/>
        <v>0</v>
      </c>
      <c r="Q355" s="29">
        <f t="shared" si="124"/>
        <v>44</v>
      </c>
      <c r="R355" s="29">
        <f t="shared" si="120"/>
        <v>72</v>
      </c>
      <c r="S355" s="29">
        <v>4.8</v>
      </c>
      <c r="T355" s="29">
        <v>0</v>
      </c>
      <c r="U355" s="27">
        <v>0</v>
      </c>
      <c r="V355" s="29">
        <v>28</v>
      </c>
      <c r="W355" s="27">
        <v>4</v>
      </c>
      <c r="X355" s="29">
        <v>0</v>
      </c>
      <c r="Y355" s="29">
        <v>0</v>
      </c>
      <c r="Z355" s="42">
        <v>44</v>
      </c>
      <c r="AA355" s="130">
        <v>13.05</v>
      </c>
      <c r="AB355" s="26">
        <f t="shared" si="112"/>
        <v>116</v>
      </c>
      <c r="AC355" s="69">
        <f t="shared" si="112"/>
        <v>17.850000000000001</v>
      </c>
      <c r="AD355" s="42">
        <v>110</v>
      </c>
      <c r="AE355" s="27">
        <f t="shared" si="113"/>
        <v>79.710144927536234</v>
      </c>
      <c r="AF355" s="43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29">
        <f t="shared" si="123"/>
        <v>0</v>
      </c>
      <c r="AS355" s="27">
        <f t="shared" si="123"/>
        <v>0</v>
      </c>
      <c r="AT355" s="130">
        <v>30</v>
      </c>
      <c r="AU355" s="130">
        <v>0</v>
      </c>
      <c r="AV355" s="130">
        <v>0</v>
      </c>
      <c r="AW355" s="130">
        <v>25</v>
      </c>
      <c r="AX355" s="27">
        <f t="shared" si="121"/>
        <v>55</v>
      </c>
      <c r="AY355" s="39">
        <f t="shared" si="116"/>
        <v>55</v>
      </c>
      <c r="AZ355" s="191">
        <v>20</v>
      </c>
      <c r="BA355" s="32">
        <f t="shared" si="117"/>
        <v>75</v>
      </c>
      <c r="BB355" s="190"/>
      <c r="BC355" s="190"/>
      <c r="BD355" s="190"/>
    </row>
    <row r="356" spans="1:56" s="181" customFormat="1" ht="16.5" customHeight="1" thickBot="1">
      <c r="A356" s="110" t="s">
        <v>423</v>
      </c>
      <c r="B356" s="466" t="s">
        <v>1410</v>
      </c>
      <c r="C356" s="110" t="s">
        <v>424</v>
      </c>
      <c r="D356" s="107" t="s">
        <v>502</v>
      </c>
      <c r="E356" s="75">
        <v>62</v>
      </c>
      <c r="F356" s="147" t="s">
        <v>505</v>
      </c>
      <c r="G356" s="46">
        <v>149</v>
      </c>
      <c r="H356" s="46">
        <v>731</v>
      </c>
      <c r="I356" s="194">
        <v>45</v>
      </c>
      <c r="J356" s="194">
        <v>0</v>
      </c>
      <c r="K356" s="194">
        <v>14</v>
      </c>
      <c r="L356" s="194">
        <v>0</v>
      </c>
      <c r="M356" s="194">
        <v>0</v>
      </c>
      <c r="N356" s="194">
        <v>0</v>
      </c>
      <c r="O356" s="29">
        <f t="shared" si="109"/>
        <v>45</v>
      </c>
      <c r="P356" s="29">
        <f t="shared" si="124"/>
        <v>0</v>
      </c>
      <c r="Q356" s="29">
        <f t="shared" si="124"/>
        <v>14</v>
      </c>
      <c r="R356" s="29">
        <f t="shared" si="120"/>
        <v>59</v>
      </c>
      <c r="S356" s="91">
        <v>0.55000000000000004</v>
      </c>
      <c r="T356" s="91">
        <v>0</v>
      </c>
      <c r="U356" s="94">
        <v>0</v>
      </c>
      <c r="V356" s="91">
        <v>45</v>
      </c>
      <c r="W356" s="94">
        <v>0.5</v>
      </c>
      <c r="X356" s="91">
        <v>0</v>
      </c>
      <c r="Y356" s="91">
        <v>0</v>
      </c>
      <c r="Z356" s="194">
        <v>42</v>
      </c>
      <c r="AA356" s="195">
        <v>22.05</v>
      </c>
      <c r="AB356" s="26">
        <f t="shared" si="112"/>
        <v>101</v>
      </c>
      <c r="AC356" s="69">
        <f t="shared" si="112"/>
        <v>22.6</v>
      </c>
      <c r="AD356" s="42">
        <v>80</v>
      </c>
      <c r="AE356" s="27">
        <f t="shared" si="113"/>
        <v>53.691275167785236</v>
      </c>
      <c r="AF356" s="196"/>
      <c r="AG356" s="194"/>
      <c r="AH356" s="194"/>
      <c r="AI356" s="194"/>
      <c r="AJ356" s="194"/>
      <c r="AK356" s="194"/>
      <c r="AL356" s="194"/>
      <c r="AM356" s="194"/>
      <c r="AN356" s="194"/>
      <c r="AO356" s="194"/>
      <c r="AP356" s="194"/>
      <c r="AQ356" s="194"/>
      <c r="AR356" s="29">
        <f t="shared" si="123"/>
        <v>0</v>
      </c>
      <c r="AS356" s="27">
        <f t="shared" si="123"/>
        <v>0</v>
      </c>
      <c r="AT356" s="130">
        <v>6</v>
      </c>
      <c r="AU356" s="130">
        <v>0</v>
      </c>
      <c r="AV356" s="130">
        <v>0.25</v>
      </c>
      <c r="AW356" s="130">
        <v>5</v>
      </c>
      <c r="AX356" s="27">
        <f t="shared" si="121"/>
        <v>11.25</v>
      </c>
      <c r="AY356" s="39">
        <f t="shared" si="116"/>
        <v>11.25</v>
      </c>
      <c r="AZ356" s="191">
        <v>10</v>
      </c>
      <c r="BA356" s="32">
        <f t="shared" si="117"/>
        <v>21.25</v>
      </c>
      <c r="BB356" s="197"/>
      <c r="BC356" s="197"/>
      <c r="BD356" s="197"/>
    </row>
    <row r="357" spans="1:56" s="420" customFormat="1" ht="18.75" customHeight="1" thickBot="1">
      <c r="A357" s="685" t="s">
        <v>70</v>
      </c>
      <c r="B357" s="686"/>
      <c r="C357" s="687"/>
      <c r="D357" s="460"/>
      <c r="E357" s="461">
        <v>62</v>
      </c>
      <c r="F357" s="462"/>
      <c r="G357" s="463">
        <f t="shared" ref="G357:AD357" si="125">SUM(G295:G356)</f>
        <v>12244</v>
      </c>
      <c r="H357" s="463">
        <f t="shared" si="125"/>
        <v>59038</v>
      </c>
      <c r="I357" s="463">
        <f t="shared" si="125"/>
        <v>5652</v>
      </c>
      <c r="J357" s="463">
        <f t="shared" si="125"/>
        <v>798</v>
      </c>
      <c r="K357" s="463">
        <f t="shared" si="125"/>
        <v>1247</v>
      </c>
      <c r="L357" s="463">
        <f t="shared" si="125"/>
        <v>1483</v>
      </c>
      <c r="M357" s="463">
        <f t="shared" si="125"/>
        <v>27</v>
      </c>
      <c r="N357" s="463">
        <f t="shared" si="125"/>
        <v>350</v>
      </c>
      <c r="O357" s="463">
        <f t="shared" si="125"/>
        <v>7135</v>
      </c>
      <c r="P357" s="463">
        <f t="shared" si="125"/>
        <v>825</v>
      </c>
      <c r="Q357" s="463">
        <f t="shared" si="125"/>
        <v>1597</v>
      </c>
      <c r="R357" s="463">
        <f t="shared" si="125"/>
        <v>9557</v>
      </c>
      <c r="S357" s="464">
        <f t="shared" si="125"/>
        <v>218.47000000000003</v>
      </c>
      <c r="T357" s="463">
        <f t="shared" si="125"/>
        <v>1269</v>
      </c>
      <c r="U357" s="464">
        <f t="shared" si="125"/>
        <v>35.60499999999999</v>
      </c>
      <c r="V357" s="463">
        <f t="shared" si="125"/>
        <v>2223</v>
      </c>
      <c r="W357" s="464">
        <f t="shared" si="125"/>
        <v>86.27000000000001</v>
      </c>
      <c r="X357" s="463">
        <f t="shared" si="125"/>
        <v>0</v>
      </c>
      <c r="Y357" s="463">
        <f t="shared" si="125"/>
        <v>29</v>
      </c>
      <c r="Z357" s="463">
        <f t="shared" si="125"/>
        <v>19370</v>
      </c>
      <c r="AA357" s="464">
        <f t="shared" si="125"/>
        <v>1696.2500000000002</v>
      </c>
      <c r="AB357" s="463">
        <f t="shared" si="125"/>
        <v>28927</v>
      </c>
      <c r="AC357" s="464">
        <f t="shared" si="125"/>
        <v>1914.7199999999998</v>
      </c>
      <c r="AD357" s="463">
        <f t="shared" si="125"/>
        <v>8326</v>
      </c>
      <c r="AE357" s="283">
        <f t="shared" si="113"/>
        <v>68.000653381247957</v>
      </c>
      <c r="AF357" s="463">
        <v>16</v>
      </c>
      <c r="AG357" s="463">
        <f t="shared" ref="AG357:BD357" si="126">SUM(AG295:AG356)</f>
        <v>1290</v>
      </c>
      <c r="AH357" s="463">
        <f t="shared" si="126"/>
        <v>1233</v>
      </c>
      <c r="AI357" s="463">
        <f t="shared" si="126"/>
        <v>130</v>
      </c>
      <c r="AJ357" s="463">
        <f t="shared" si="126"/>
        <v>0</v>
      </c>
      <c r="AK357" s="464">
        <f t="shared" si="126"/>
        <v>0</v>
      </c>
      <c r="AL357" s="463">
        <f t="shared" si="126"/>
        <v>7</v>
      </c>
      <c r="AM357" s="464">
        <f t="shared" si="126"/>
        <v>2.62</v>
      </c>
      <c r="AN357" s="463">
        <f t="shared" si="126"/>
        <v>7</v>
      </c>
      <c r="AO357" s="464">
        <f t="shared" si="126"/>
        <v>1.93</v>
      </c>
      <c r="AP357" s="463">
        <f t="shared" si="126"/>
        <v>2261</v>
      </c>
      <c r="AQ357" s="464">
        <f t="shared" si="126"/>
        <v>999.69</v>
      </c>
      <c r="AR357" s="463">
        <f t="shared" si="126"/>
        <v>2275</v>
      </c>
      <c r="AS357" s="464">
        <f t="shared" si="126"/>
        <v>1004.24</v>
      </c>
      <c r="AT357" s="464">
        <f t="shared" si="126"/>
        <v>2105.5</v>
      </c>
      <c r="AU357" s="464">
        <f t="shared" si="126"/>
        <v>510.77000000000004</v>
      </c>
      <c r="AV357" s="464">
        <f t="shared" si="126"/>
        <v>67</v>
      </c>
      <c r="AW357" s="464">
        <f t="shared" si="126"/>
        <v>1247.1799999999998</v>
      </c>
      <c r="AX357" s="464">
        <f t="shared" si="126"/>
        <v>3930.45</v>
      </c>
      <c r="AY357" s="464">
        <f t="shared" si="126"/>
        <v>4934.6899999999996</v>
      </c>
      <c r="AZ357" s="464">
        <f t="shared" si="126"/>
        <v>1860.5499999999997</v>
      </c>
      <c r="BA357" s="464">
        <f t="shared" si="126"/>
        <v>6795.2400000000007</v>
      </c>
      <c r="BB357" s="463">
        <f t="shared" si="126"/>
        <v>77</v>
      </c>
      <c r="BC357" s="464">
        <f t="shared" si="126"/>
        <v>90.91</v>
      </c>
      <c r="BD357" s="464">
        <f t="shared" si="126"/>
        <v>0</v>
      </c>
    </row>
    <row r="358" spans="1:56" s="181" customFormat="1" ht="16.5" customHeight="1">
      <c r="A358" s="18" t="s">
        <v>423</v>
      </c>
      <c r="B358" s="19" t="s">
        <v>506</v>
      </c>
      <c r="C358" s="47" t="s">
        <v>507</v>
      </c>
      <c r="D358" s="104" t="s">
        <v>348</v>
      </c>
      <c r="E358" s="66">
        <v>1</v>
      </c>
      <c r="F358" s="186" t="s">
        <v>510</v>
      </c>
      <c r="G358" s="46">
        <v>160</v>
      </c>
      <c r="H358" s="46">
        <v>838</v>
      </c>
      <c r="I358" s="42">
        <v>64</v>
      </c>
      <c r="J358" s="42">
        <v>9</v>
      </c>
      <c r="K358" s="42">
        <v>1</v>
      </c>
      <c r="L358" s="42">
        <v>0</v>
      </c>
      <c r="M358" s="42">
        <v>0</v>
      </c>
      <c r="N358" s="42">
        <v>0</v>
      </c>
      <c r="O358" s="29">
        <f t="shared" ref="O358:O406" si="127">I358+L358</f>
        <v>64</v>
      </c>
      <c r="P358" s="29">
        <f t="shared" ref="P358:Q382" si="128">M358+J358</f>
        <v>9</v>
      </c>
      <c r="Q358" s="29">
        <f t="shared" si="128"/>
        <v>1</v>
      </c>
      <c r="R358" s="29">
        <f t="shared" si="120"/>
        <v>74</v>
      </c>
      <c r="S358" s="29">
        <v>3.14</v>
      </c>
      <c r="T358" s="29">
        <v>0</v>
      </c>
      <c r="U358" s="29">
        <v>0</v>
      </c>
      <c r="V358" s="29">
        <v>64</v>
      </c>
      <c r="W358" s="27">
        <v>2</v>
      </c>
      <c r="X358" s="29">
        <v>0</v>
      </c>
      <c r="Y358" s="29">
        <v>0</v>
      </c>
      <c r="Z358" s="42">
        <v>45</v>
      </c>
      <c r="AA358" s="42">
        <v>35.47</v>
      </c>
      <c r="AB358" s="26">
        <f t="shared" ref="AB358:AC406" si="129">Z358+R358</f>
        <v>119</v>
      </c>
      <c r="AC358" s="69">
        <f t="shared" si="129"/>
        <v>38.61</v>
      </c>
      <c r="AD358" s="205">
        <v>140</v>
      </c>
      <c r="AE358" s="27">
        <f t="shared" si="113"/>
        <v>87.5</v>
      </c>
      <c r="AF358" s="43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>
        <v>54</v>
      </c>
      <c r="AQ358" s="130">
        <v>4.46</v>
      </c>
      <c r="AR358" s="201">
        <f t="shared" ref="AR358:AS382" si="130">AP358+AN358+AL358+AJ358</f>
        <v>54</v>
      </c>
      <c r="AS358" s="202">
        <f t="shared" si="130"/>
        <v>4.46</v>
      </c>
      <c r="AT358" s="42">
        <v>0.5</v>
      </c>
      <c r="AU358" s="130">
        <v>0</v>
      </c>
      <c r="AV358" s="130">
        <v>0</v>
      </c>
      <c r="AW358" s="42">
        <v>17.760000000000002</v>
      </c>
      <c r="AX358" s="27">
        <f t="shared" ref="AX358:AX406" si="131">SUM(AT358:AW358)</f>
        <v>18.260000000000002</v>
      </c>
      <c r="AY358" s="39">
        <f t="shared" ref="AY358:AY406" si="132">AX358+AS358</f>
        <v>22.720000000000002</v>
      </c>
      <c r="AZ358" s="40"/>
      <c r="BA358" s="32">
        <f t="shared" ref="BA358:BA406" si="133">AZ358+AY358</f>
        <v>22.720000000000002</v>
      </c>
      <c r="BB358" s="190"/>
      <c r="BC358" s="190"/>
      <c r="BD358" s="190"/>
    </row>
    <row r="359" spans="1:56" s="181" customFormat="1" ht="16.5" customHeight="1">
      <c r="A359" s="18" t="s">
        <v>423</v>
      </c>
      <c r="B359" s="19" t="s">
        <v>506</v>
      </c>
      <c r="C359" s="44" t="s">
        <v>507</v>
      </c>
      <c r="D359" s="104" t="s">
        <v>511</v>
      </c>
      <c r="E359" s="66">
        <v>2</v>
      </c>
      <c r="F359" s="186" t="s">
        <v>512</v>
      </c>
      <c r="G359" s="46">
        <v>172</v>
      </c>
      <c r="H359" s="46">
        <v>881</v>
      </c>
      <c r="I359" s="42">
        <v>89</v>
      </c>
      <c r="J359" s="42">
        <v>23</v>
      </c>
      <c r="K359" s="42">
        <v>5</v>
      </c>
      <c r="L359" s="42">
        <v>1</v>
      </c>
      <c r="M359" s="42">
        <v>0</v>
      </c>
      <c r="N359" s="42">
        <v>0</v>
      </c>
      <c r="O359" s="29">
        <f t="shared" si="127"/>
        <v>90</v>
      </c>
      <c r="P359" s="29">
        <f t="shared" si="128"/>
        <v>23</v>
      </c>
      <c r="Q359" s="29">
        <f t="shared" si="128"/>
        <v>5</v>
      </c>
      <c r="R359" s="29">
        <f t="shared" si="120"/>
        <v>118</v>
      </c>
      <c r="S359" s="29">
        <v>1.19</v>
      </c>
      <c r="T359" s="29">
        <v>61</v>
      </c>
      <c r="U359" s="27">
        <v>0</v>
      </c>
      <c r="V359" s="29">
        <v>29</v>
      </c>
      <c r="W359" s="29">
        <v>0</v>
      </c>
      <c r="X359" s="29">
        <v>0</v>
      </c>
      <c r="Y359" s="29">
        <v>0</v>
      </c>
      <c r="Z359" s="42">
        <v>304</v>
      </c>
      <c r="AA359" s="42">
        <v>43.7</v>
      </c>
      <c r="AB359" s="26">
        <f t="shared" si="129"/>
        <v>422</v>
      </c>
      <c r="AC359" s="69">
        <f t="shared" si="129"/>
        <v>44.89</v>
      </c>
      <c r="AD359" s="42">
        <v>150</v>
      </c>
      <c r="AE359" s="27">
        <f t="shared" ref="AE359:AE422" si="134">AD359/G359*100</f>
        <v>87.20930232558139</v>
      </c>
      <c r="AF359" s="43"/>
      <c r="AG359" s="42">
        <v>64</v>
      </c>
      <c r="AH359" s="42">
        <v>64</v>
      </c>
      <c r="AI359" s="42">
        <v>54</v>
      </c>
      <c r="AJ359" s="42"/>
      <c r="AK359" s="42"/>
      <c r="AL359" s="42"/>
      <c r="AM359" s="42"/>
      <c r="AN359" s="42"/>
      <c r="AO359" s="42"/>
      <c r="AP359" s="42">
        <v>76</v>
      </c>
      <c r="AQ359" s="130">
        <v>1.07</v>
      </c>
      <c r="AR359" s="201">
        <f t="shared" si="130"/>
        <v>76</v>
      </c>
      <c r="AS359" s="202">
        <f t="shared" si="130"/>
        <v>1.07</v>
      </c>
      <c r="AT359" s="42">
        <v>13.48</v>
      </c>
      <c r="AU359" s="130">
        <v>15.59</v>
      </c>
      <c r="AV359" s="130">
        <v>0</v>
      </c>
      <c r="AW359" s="130">
        <v>0</v>
      </c>
      <c r="AX359" s="27">
        <f>SUM(AT359:AW359)</f>
        <v>29.07</v>
      </c>
      <c r="AY359" s="39">
        <f t="shared" si="132"/>
        <v>30.14</v>
      </c>
      <c r="AZ359" s="40"/>
      <c r="BA359" s="32">
        <f t="shared" si="133"/>
        <v>30.14</v>
      </c>
      <c r="BB359" s="190"/>
      <c r="BC359" s="190"/>
      <c r="BD359" s="190"/>
    </row>
    <row r="360" spans="1:56" s="181" customFormat="1" ht="16.5" customHeight="1">
      <c r="A360" s="18" t="s">
        <v>423</v>
      </c>
      <c r="B360" s="19" t="s">
        <v>506</v>
      </c>
      <c r="C360" s="18" t="s">
        <v>507</v>
      </c>
      <c r="D360" s="104" t="s">
        <v>511</v>
      </c>
      <c r="E360" s="66">
        <v>3</v>
      </c>
      <c r="F360" s="186" t="s">
        <v>513</v>
      </c>
      <c r="G360" s="26">
        <v>205</v>
      </c>
      <c r="H360" s="26">
        <v>966</v>
      </c>
      <c r="I360" s="42">
        <v>41</v>
      </c>
      <c r="J360" s="42">
        <v>11</v>
      </c>
      <c r="K360" s="42">
        <v>6</v>
      </c>
      <c r="L360" s="42">
        <v>0</v>
      </c>
      <c r="M360" s="42">
        <v>0</v>
      </c>
      <c r="N360" s="42">
        <v>0</v>
      </c>
      <c r="O360" s="29">
        <f t="shared" si="127"/>
        <v>41</v>
      </c>
      <c r="P360" s="29">
        <f t="shared" si="128"/>
        <v>11</v>
      </c>
      <c r="Q360" s="29">
        <f t="shared" si="128"/>
        <v>6</v>
      </c>
      <c r="R360" s="29">
        <f t="shared" si="120"/>
        <v>58</v>
      </c>
      <c r="S360" s="29">
        <v>0.69</v>
      </c>
      <c r="T360" s="29">
        <v>37</v>
      </c>
      <c r="U360" s="27">
        <v>0</v>
      </c>
      <c r="V360" s="29">
        <v>4</v>
      </c>
      <c r="W360" s="27">
        <v>0</v>
      </c>
      <c r="X360" s="29">
        <v>0</v>
      </c>
      <c r="Y360" s="29">
        <v>0</v>
      </c>
      <c r="Z360" s="42">
        <v>518</v>
      </c>
      <c r="AA360" s="42">
        <v>159.97999999999999</v>
      </c>
      <c r="AB360" s="26">
        <f t="shared" si="129"/>
        <v>576</v>
      </c>
      <c r="AC360" s="69">
        <f t="shared" si="129"/>
        <v>160.66999999999999</v>
      </c>
      <c r="AD360" s="42">
        <v>187</v>
      </c>
      <c r="AE360" s="27">
        <f t="shared" si="134"/>
        <v>91.219512195121951</v>
      </c>
      <c r="AF360" s="43"/>
      <c r="AG360" s="42">
        <v>30</v>
      </c>
      <c r="AH360" s="42">
        <v>29</v>
      </c>
      <c r="AI360" s="42">
        <v>25</v>
      </c>
      <c r="AJ360" s="42"/>
      <c r="AK360" s="42"/>
      <c r="AL360" s="42"/>
      <c r="AM360" s="42"/>
      <c r="AN360" s="42"/>
      <c r="AO360" s="42"/>
      <c r="AP360" s="42">
        <v>81</v>
      </c>
      <c r="AQ360" s="130">
        <v>0.97</v>
      </c>
      <c r="AR360" s="201">
        <f t="shared" si="130"/>
        <v>81</v>
      </c>
      <c r="AS360" s="202">
        <f t="shared" si="130"/>
        <v>0.97</v>
      </c>
      <c r="AT360" s="42">
        <v>17.8</v>
      </c>
      <c r="AU360" s="130">
        <v>157.01</v>
      </c>
      <c r="AV360" s="130">
        <v>1.05</v>
      </c>
      <c r="AW360" s="130">
        <v>0</v>
      </c>
      <c r="AX360" s="32">
        <f t="shared" si="131"/>
        <v>175.86</v>
      </c>
      <c r="AY360" s="39">
        <f t="shared" si="132"/>
        <v>176.83</v>
      </c>
      <c r="AZ360" s="40"/>
      <c r="BA360" s="32">
        <f t="shared" si="133"/>
        <v>176.83</v>
      </c>
      <c r="BB360" s="190"/>
      <c r="BC360" s="190"/>
      <c r="BD360" s="190"/>
    </row>
    <row r="361" spans="1:56" s="181" customFormat="1" ht="16.5" customHeight="1">
      <c r="A361" s="18" t="s">
        <v>423</v>
      </c>
      <c r="B361" s="19" t="s">
        <v>506</v>
      </c>
      <c r="C361" s="18" t="s">
        <v>507</v>
      </c>
      <c r="D361" s="104" t="s">
        <v>511</v>
      </c>
      <c r="E361" s="66">
        <v>4</v>
      </c>
      <c r="F361" s="186" t="s">
        <v>514</v>
      </c>
      <c r="G361" s="26">
        <v>210</v>
      </c>
      <c r="H361" s="26">
        <v>1000</v>
      </c>
      <c r="I361" s="74">
        <v>154</v>
      </c>
      <c r="J361" s="74">
        <v>31</v>
      </c>
      <c r="K361" s="74">
        <v>12</v>
      </c>
      <c r="L361" s="74">
        <v>2</v>
      </c>
      <c r="M361" s="74">
        <v>0</v>
      </c>
      <c r="N361" s="74">
        <v>0</v>
      </c>
      <c r="O361" s="29">
        <f t="shared" si="127"/>
        <v>156</v>
      </c>
      <c r="P361" s="29">
        <f t="shared" si="128"/>
        <v>31</v>
      </c>
      <c r="Q361" s="29">
        <f t="shared" si="128"/>
        <v>12</v>
      </c>
      <c r="R361" s="29">
        <f t="shared" si="120"/>
        <v>199</v>
      </c>
      <c r="S361" s="29">
        <v>2.96</v>
      </c>
      <c r="T361" s="29">
        <v>51</v>
      </c>
      <c r="U361" s="27">
        <v>0</v>
      </c>
      <c r="V361" s="29">
        <v>105</v>
      </c>
      <c r="W361" s="27">
        <v>0</v>
      </c>
      <c r="X361" s="29">
        <v>0</v>
      </c>
      <c r="Y361" s="29">
        <v>0</v>
      </c>
      <c r="Z361" s="29">
        <v>477</v>
      </c>
      <c r="AA361" s="29">
        <v>100.28</v>
      </c>
      <c r="AB361" s="26">
        <f t="shared" si="129"/>
        <v>676</v>
      </c>
      <c r="AC361" s="69">
        <f t="shared" si="129"/>
        <v>103.24</v>
      </c>
      <c r="AD361" s="29">
        <v>202</v>
      </c>
      <c r="AE361" s="27">
        <f t="shared" si="134"/>
        <v>96.19047619047619</v>
      </c>
      <c r="AF361" s="29"/>
      <c r="AG361" s="29">
        <v>40</v>
      </c>
      <c r="AH361" s="29">
        <v>40</v>
      </c>
      <c r="AI361" s="29"/>
      <c r="AJ361" s="29"/>
      <c r="AK361" s="29"/>
      <c r="AL361" s="29"/>
      <c r="AM361" s="29"/>
      <c r="AN361" s="29">
        <v>1</v>
      </c>
      <c r="AO361" s="29">
        <v>0.15</v>
      </c>
      <c r="AP361" s="29">
        <v>186</v>
      </c>
      <c r="AQ361" s="29">
        <v>0.37</v>
      </c>
      <c r="AR361" s="201">
        <f t="shared" si="130"/>
        <v>187</v>
      </c>
      <c r="AS361" s="202">
        <f t="shared" si="130"/>
        <v>0.52</v>
      </c>
      <c r="AT361" s="29">
        <v>21.38</v>
      </c>
      <c r="AU361" s="27">
        <v>10.45</v>
      </c>
      <c r="AV361" s="27">
        <v>0</v>
      </c>
      <c r="AW361" s="27">
        <v>0</v>
      </c>
      <c r="AX361" s="32">
        <f t="shared" si="131"/>
        <v>31.83</v>
      </c>
      <c r="AY361" s="39">
        <f t="shared" si="132"/>
        <v>32.35</v>
      </c>
      <c r="AZ361" s="29"/>
      <c r="BA361" s="32">
        <f t="shared" si="133"/>
        <v>32.35</v>
      </c>
      <c r="BB361" s="190"/>
      <c r="BC361" s="190"/>
      <c r="BD361" s="190"/>
    </row>
    <row r="362" spans="1:56" s="181" customFormat="1" ht="16.5" customHeight="1">
      <c r="A362" s="18" t="s">
        <v>423</v>
      </c>
      <c r="B362" s="19" t="s">
        <v>506</v>
      </c>
      <c r="C362" s="18" t="s">
        <v>507</v>
      </c>
      <c r="D362" s="104" t="s">
        <v>515</v>
      </c>
      <c r="E362" s="66">
        <v>5</v>
      </c>
      <c r="F362" s="186" t="s">
        <v>516</v>
      </c>
      <c r="G362" s="26">
        <v>240</v>
      </c>
      <c r="H362" s="26">
        <v>1360</v>
      </c>
      <c r="I362" s="42"/>
      <c r="J362" s="42"/>
      <c r="K362" s="42"/>
      <c r="L362" s="42"/>
      <c r="M362" s="42"/>
      <c r="N362" s="42"/>
      <c r="O362" s="29">
        <f t="shared" si="127"/>
        <v>0</v>
      </c>
      <c r="P362" s="29">
        <f t="shared" si="128"/>
        <v>0</v>
      </c>
      <c r="Q362" s="29">
        <f t="shared" si="128"/>
        <v>0</v>
      </c>
      <c r="R362" s="29">
        <f t="shared" si="120"/>
        <v>0</v>
      </c>
      <c r="S362" s="29"/>
      <c r="T362" s="29"/>
      <c r="U362" s="29"/>
      <c r="V362" s="29"/>
      <c r="W362" s="29"/>
      <c r="X362" s="29"/>
      <c r="Y362" s="29"/>
      <c r="Z362" s="42"/>
      <c r="AA362" s="42"/>
      <c r="AB362" s="26">
        <f t="shared" si="129"/>
        <v>0</v>
      </c>
      <c r="AC362" s="69">
        <f t="shared" si="129"/>
        <v>0</v>
      </c>
      <c r="AD362" s="42"/>
      <c r="AE362" s="27">
        <f t="shared" si="134"/>
        <v>0</v>
      </c>
      <c r="AF362" s="43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201">
        <f t="shared" si="130"/>
        <v>0</v>
      </c>
      <c r="AS362" s="202">
        <f t="shared" si="130"/>
        <v>0</v>
      </c>
      <c r="AT362" s="42"/>
      <c r="AU362" s="42"/>
      <c r="AV362" s="42"/>
      <c r="AW362" s="42"/>
      <c r="AX362" s="32">
        <f t="shared" si="131"/>
        <v>0</v>
      </c>
      <c r="AY362" s="39">
        <f t="shared" si="132"/>
        <v>0</v>
      </c>
      <c r="AZ362" s="40"/>
      <c r="BA362" s="32">
        <f t="shared" si="133"/>
        <v>0</v>
      </c>
      <c r="BB362" s="190"/>
      <c r="BC362" s="190"/>
      <c r="BD362" s="190"/>
    </row>
    <row r="363" spans="1:56" s="181" customFormat="1" ht="16.5" customHeight="1">
      <c r="A363" s="18" t="s">
        <v>423</v>
      </c>
      <c r="B363" s="19" t="s">
        <v>506</v>
      </c>
      <c r="C363" s="18" t="s">
        <v>507</v>
      </c>
      <c r="D363" s="104" t="s">
        <v>515</v>
      </c>
      <c r="E363" s="66">
        <v>6</v>
      </c>
      <c r="F363" s="186" t="s">
        <v>517</v>
      </c>
      <c r="G363" s="26">
        <v>162</v>
      </c>
      <c r="H363" s="26">
        <v>972</v>
      </c>
      <c r="I363" s="42"/>
      <c r="J363" s="42"/>
      <c r="K363" s="42"/>
      <c r="L363" s="42"/>
      <c r="M363" s="42"/>
      <c r="N363" s="42"/>
      <c r="O363" s="29">
        <f t="shared" si="127"/>
        <v>0</v>
      </c>
      <c r="P363" s="29">
        <f t="shared" si="128"/>
        <v>0</v>
      </c>
      <c r="Q363" s="29">
        <f t="shared" si="128"/>
        <v>0</v>
      </c>
      <c r="R363" s="29">
        <f t="shared" si="120"/>
        <v>0</v>
      </c>
      <c r="S363" s="29"/>
      <c r="T363" s="29"/>
      <c r="U363" s="29"/>
      <c r="V363" s="29"/>
      <c r="W363" s="29"/>
      <c r="X363" s="29"/>
      <c r="Y363" s="29"/>
      <c r="Z363" s="42"/>
      <c r="AA363" s="42"/>
      <c r="AB363" s="26">
        <f t="shared" si="129"/>
        <v>0</v>
      </c>
      <c r="AC363" s="69">
        <f t="shared" si="129"/>
        <v>0</v>
      </c>
      <c r="AD363" s="42"/>
      <c r="AE363" s="27">
        <f t="shared" si="134"/>
        <v>0</v>
      </c>
      <c r="AF363" s="43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201">
        <f t="shared" si="130"/>
        <v>0</v>
      </c>
      <c r="AS363" s="202">
        <f t="shared" si="130"/>
        <v>0</v>
      </c>
      <c r="AT363" s="42"/>
      <c r="AU363" s="42"/>
      <c r="AV363" s="42"/>
      <c r="AW363" s="42"/>
      <c r="AX363" s="32">
        <f t="shared" si="131"/>
        <v>0</v>
      </c>
      <c r="AY363" s="39">
        <f t="shared" si="132"/>
        <v>0</v>
      </c>
      <c r="AZ363" s="40"/>
      <c r="BA363" s="32">
        <f t="shared" si="133"/>
        <v>0</v>
      </c>
      <c r="BB363" s="190"/>
      <c r="BC363" s="190"/>
      <c r="BD363" s="190"/>
    </row>
    <row r="364" spans="1:56" s="181" customFormat="1" ht="16.5" customHeight="1">
      <c r="A364" s="18" t="s">
        <v>423</v>
      </c>
      <c r="B364" s="19" t="s">
        <v>506</v>
      </c>
      <c r="C364" s="18" t="s">
        <v>507</v>
      </c>
      <c r="D364" s="104" t="s">
        <v>515</v>
      </c>
      <c r="E364" s="66">
        <v>7</v>
      </c>
      <c r="F364" s="186" t="s">
        <v>518</v>
      </c>
      <c r="G364" s="26">
        <v>185</v>
      </c>
      <c r="H364" s="26">
        <v>922</v>
      </c>
      <c r="I364" s="42"/>
      <c r="J364" s="42"/>
      <c r="K364" s="42"/>
      <c r="L364" s="42"/>
      <c r="M364" s="42"/>
      <c r="N364" s="42"/>
      <c r="O364" s="29">
        <f t="shared" si="127"/>
        <v>0</v>
      </c>
      <c r="P364" s="29">
        <f t="shared" si="128"/>
        <v>0</v>
      </c>
      <c r="Q364" s="29">
        <f t="shared" si="128"/>
        <v>0</v>
      </c>
      <c r="R364" s="29">
        <f t="shared" si="120"/>
        <v>0</v>
      </c>
      <c r="S364" s="29"/>
      <c r="T364" s="29"/>
      <c r="U364" s="29"/>
      <c r="V364" s="29"/>
      <c r="W364" s="29"/>
      <c r="X364" s="29"/>
      <c r="Y364" s="29"/>
      <c r="Z364" s="42"/>
      <c r="AA364" s="42"/>
      <c r="AB364" s="26">
        <f t="shared" si="129"/>
        <v>0</v>
      </c>
      <c r="AC364" s="69">
        <f t="shared" si="129"/>
        <v>0</v>
      </c>
      <c r="AD364" s="42"/>
      <c r="AE364" s="27">
        <f t="shared" si="134"/>
        <v>0</v>
      </c>
      <c r="AF364" s="43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201">
        <f t="shared" si="130"/>
        <v>0</v>
      </c>
      <c r="AS364" s="202">
        <f t="shared" si="130"/>
        <v>0</v>
      </c>
      <c r="AT364" s="42"/>
      <c r="AU364" s="42"/>
      <c r="AV364" s="42"/>
      <c r="AW364" s="42"/>
      <c r="AX364" s="32">
        <f t="shared" si="131"/>
        <v>0</v>
      </c>
      <c r="AY364" s="39">
        <f t="shared" si="132"/>
        <v>0</v>
      </c>
      <c r="AZ364" s="40"/>
      <c r="BA364" s="32">
        <f t="shared" si="133"/>
        <v>0</v>
      </c>
      <c r="BB364" s="190"/>
      <c r="BC364" s="190"/>
      <c r="BD364" s="190"/>
    </row>
    <row r="365" spans="1:56" s="181" customFormat="1" ht="16.5" customHeight="1">
      <c r="A365" s="18" t="s">
        <v>423</v>
      </c>
      <c r="B365" s="19" t="s">
        <v>506</v>
      </c>
      <c r="C365" s="18" t="s">
        <v>507</v>
      </c>
      <c r="D365" s="104" t="s">
        <v>519</v>
      </c>
      <c r="E365" s="66">
        <v>8</v>
      </c>
      <c r="F365" s="186" t="s">
        <v>520</v>
      </c>
      <c r="G365" s="26">
        <v>269</v>
      </c>
      <c r="H365" s="26">
        <v>1174</v>
      </c>
      <c r="I365" s="42">
        <v>152</v>
      </c>
      <c r="J365" s="42">
        <v>10</v>
      </c>
      <c r="K365" s="42">
        <v>6</v>
      </c>
      <c r="L365" s="42">
        <v>0</v>
      </c>
      <c r="M365" s="42">
        <v>1</v>
      </c>
      <c r="N365" s="42">
        <v>18</v>
      </c>
      <c r="O365" s="29">
        <f t="shared" si="127"/>
        <v>152</v>
      </c>
      <c r="P365" s="29">
        <f t="shared" si="128"/>
        <v>11</v>
      </c>
      <c r="Q365" s="29">
        <f t="shared" si="128"/>
        <v>24</v>
      </c>
      <c r="R365" s="29">
        <f t="shared" si="120"/>
        <v>187</v>
      </c>
      <c r="S365" s="29">
        <v>18.73</v>
      </c>
      <c r="T365" s="29">
        <v>55</v>
      </c>
      <c r="U365" s="29">
        <v>1.65</v>
      </c>
      <c r="V365" s="29">
        <v>97</v>
      </c>
      <c r="W365" s="29">
        <v>16.87</v>
      </c>
      <c r="X365" s="29">
        <v>0</v>
      </c>
      <c r="Y365" s="29">
        <v>0</v>
      </c>
      <c r="Z365" s="42">
        <v>378</v>
      </c>
      <c r="AA365" s="42">
        <v>119.47</v>
      </c>
      <c r="AB365" s="26">
        <f t="shared" si="129"/>
        <v>565</v>
      </c>
      <c r="AC365" s="69">
        <f t="shared" si="129"/>
        <v>138.19999999999999</v>
      </c>
      <c r="AD365" s="42">
        <v>269</v>
      </c>
      <c r="AE365" s="27">
        <f t="shared" si="134"/>
        <v>100</v>
      </c>
      <c r="AF365" s="43">
        <v>1</v>
      </c>
      <c r="AG365" s="42">
        <v>1</v>
      </c>
      <c r="AH365" s="42">
        <v>1</v>
      </c>
      <c r="AI365" s="42"/>
      <c r="AJ365" s="42"/>
      <c r="AK365" s="42"/>
      <c r="AL365" s="42"/>
      <c r="AM365" s="42"/>
      <c r="AN365" s="42"/>
      <c r="AO365" s="42"/>
      <c r="AP365" s="42">
        <v>45</v>
      </c>
      <c r="AQ365" s="42">
        <v>7.35</v>
      </c>
      <c r="AR365" s="201">
        <f t="shared" si="130"/>
        <v>45</v>
      </c>
      <c r="AS365" s="202">
        <f t="shared" si="130"/>
        <v>7.35</v>
      </c>
      <c r="AT365" s="130">
        <v>3.1</v>
      </c>
      <c r="AU365" s="130">
        <v>0.9</v>
      </c>
      <c r="AV365" s="130">
        <v>1.8</v>
      </c>
      <c r="AW365" s="130">
        <v>28.55</v>
      </c>
      <c r="AX365" s="32">
        <f t="shared" si="131"/>
        <v>34.35</v>
      </c>
      <c r="AY365" s="39">
        <f t="shared" si="132"/>
        <v>41.7</v>
      </c>
      <c r="AZ365" s="40">
        <v>34.450000000000003</v>
      </c>
      <c r="BA365" s="32">
        <f t="shared" si="133"/>
        <v>76.150000000000006</v>
      </c>
      <c r="BB365" s="190"/>
      <c r="BC365" s="190"/>
      <c r="BD365" s="190"/>
    </row>
    <row r="366" spans="1:56" s="181" customFormat="1" ht="16.5" customHeight="1">
      <c r="A366" s="18" t="s">
        <v>423</v>
      </c>
      <c r="B366" s="19" t="s">
        <v>506</v>
      </c>
      <c r="C366" s="18" t="s">
        <v>507</v>
      </c>
      <c r="D366" s="104" t="s">
        <v>521</v>
      </c>
      <c r="E366" s="66">
        <v>9</v>
      </c>
      <c r="F366" s="186" t="s">
        <v>522</v>
      </c>
      <c r="G366" s="26">
        <v>147</v>
      </c>
      <c r="H366" s="26">
        <v>748</v>
      </c>
      <c r="I366" s="42"/>
      <c r="J366" s="42"/>
      <c r="K366" s="42"/>
      <c r="L366" s="42"/>
      <c r="M366" s="42"/>
      <c r="N366" s="42"/>
      <c r="O366" s="29">
        <f t="shared" si="127"/>
        <v>0</v>
      </c>
      <c r="P366" s="29">
        <f t="shared" si="128"/>
        <v>0</v>
      </c>
      <c r="Q366" s="29">
        <f t="shared" si="128"/>
        <v>0</v>
      </c>
      <c r="R366" s="29">
        <f t="shared" si="120"/>
        <v>0</v>
      </c>
      <c r="S366" s="29"/>
      <c r="T366" s="29"/>
      <c r="U366" s="29"/>
      <c r="V366" s="29"/>
      <c r="W366" s="29"/>
      <c r="X366" s="29"/>
      <c r="Y366" s="29"/>
      <c r="Z366" s="42"/>
      <c r="AA366" s="42"/>
      <c r="AB366" s="26">
        <f t="shared" si="129"/>
        <v>0</v>
      </c>
      <c r="AC366" s="69">
        <f t="shared" si="129"/>
        <v>0</v>
      </c>
      <c r="AD366" s="42"/>
      <c r="AE366" s="27">
        <f t="shared" si="134"/>
        <v>0</v>
      </c>
      <c r="AF366" s="43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201">
        <f t="shared" si="130"/>
        <v>0</v>
      </c>
      <c r="AS366" s="202">
        <f t="shared" si="130"/>
        <v>0</v>
      </c>
      <c r="AT366" s="42"/>
      <c r="AU366" s="42"/>
      <c r="AV366" s="42"/>
      <c r="AW366" s="42"/>
      <c r="AX366" s="32">
        <f t="shared" si="131"/>
        <v>0</v>
      </c>
      <c r="AY366" s="39">
        <f t="shared" si="132"/>
        <v>0</v>
      </c>
      <c r="AZ366" s="40"/>
      <c r="BA366" s="32">
        <f t="shared" si="133"/>
        <v>0</v>
      </c>
      <c r="BB366" s="190"/>
      <c r="BC366" s="190"/>
      <c r="BD366" s="190"/>
    </row>
    <row r="367" spans="1:56" s="181" customFormat="1" ht="16.5" customHeight="1">
      <c r="A367" s="18" t="s">
        <v>423</v>
      </c>
      <c r="B367" s="19" t="s">
        <v>506</v>
      </c>
      <c r="C367" s="18" t="s">
        <v>507</v>
      </c>
      <c r="D367" s="104" t="s">
        <v>523</v>
      </c>
      <c r="E367" s="66">
        <v>10</v>
      </c>
      <c r="F367" s="186" t="s">
        <v>524</v>
      </c>
      <c r="G367" s="26">
        <v>252</v>
      </c>
      <c r="H367" s="26">
        <v>1160</v>
      </c>
      <c r="I367" s="42"/>
      <c r="J367" s="42"/>
      <c r="K367" s="42"/>
      <c r="L367" s="42"/>
      <c r="M367" s="42"/>
      <c r="N367" s="42"/>
      <c r="O367" s="29">
        <f t="shared" si="127"/>
        <v>0</v>
      </c>
      <c r="P367" s="29">
        <f t="shared" si="128"/>
        <v>0</v>
      </c>
      <c r="Q367" s="29">
        <f t="shared" si="128"/>
        <v>0</v>
      </c>
      <c r="R367" s="29">
        <f t="shared" si="120"/>
        <v>0</v>
      </c>
      <c r="S367" s="29"/>
      <c r="T367" s="29"/>
      <c r="U367" s="29"/>
      <c r="V367" s="29"/>
      <c r="W367" s="29"/>
      <c r="X367" s="29"/>
      <c r="Y367" s="29"/>
      <c r="Z367" s="42"/>
      <c r="AA367" s="42"/>
      <c r="AB367" s="26">
        <f t="shared" si="129"/>
        <v>0</v>
      </c>
      <c r="AC367" s="69">
        <f t="shared" si="129"/>
        <v>0</v>
      </c>
      <c r="AD367" s="42"/>
      <c r="AE367" s="27">
        <f t="shared" si="134"/>
        <v>0</v>
      </c>
      <c r="AF367" s="43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201">
        <f t="shared" si="130"/>
        <v>0</v>
      </c>
      <c r="AS367" s="202">
        <f t="shared" si="130"/>
        <v>0</v>
      </c>
      <c r="AT367" s="42"/>
      <c r="AU367" s="42"/>
      <c r="AV367" s="42"/>
      <c r="AW367" s="42"/>
      <c r="AX367" s="32">
        <f t="shared" si="131"/>
        <v>0</v>
      </c>
      <c r="AY367" s="39">
        <f t="shared" si="132"/>
        <v>0</v>
      </c>
      <c r="AZ367" s="40"/>
      <c r="BA367" s="32">
        <f t="shared" si="133"/>
        <v>0</v>
      </c>
      <c r="BB367" s="190"/>
      <c r="BC367" s="190"/>
      <c r="BD367" s="190"/>
    </row>
    <row r="368" spans="1:56" s="181" customFormat="1" ht="16.5" customHeight="1">
      <c r="A368" s="18" t="s">
        <v>423</v>
      </c>
      <c r="B368" s="19" t="s">
        <v>506</v>
      </c>
      <c r="C368" s="18" t="s">
        <v>507</v>
      </c>
      <c r="D368" s="104" t="s">
        <v>523</v>
      </c>
      <c r="E368" s="66">
        <v>11</v>
      </c>
      <c r="F368" s="186" t="s">
        <v>525</v>
      </c>
      <c r="G368" s="26">
        <v>283</v>
      </c>
      <c r="H368" s="26">
        <v>1436</v>
      </c>
      <c r="I368" s="42"/>
      <c r="J368" s="42"/>
      <c r="K368" s="42"/>
      <c r="L368" s="42"/>
      <c r="M368" s="42"/>
      <c r="N368" s="42"/>
      <c r="O368" s="29">
        <f t="shared" si="127"/>
        <v>0</v>
      </c>
      <c r="P368" s="29">
        <f t="shared" si="128"/>
        <v>0</v>
      </c>
      <c r="Q368" s="29">
        <f t="shared" si="128"/>
        <v>0</v>
      </c>
      <c r="R368" s="29">
        <f t="shared" si="120"/>
        <v>0</v>
      </c>
      <c r="S368" s="29"/>
      <c r="T368" s="29"/>
      <c r="U368" s="29"/>
      <c r="V368" s="29"/>
      <c r="W368" s="29"/>
      <c r="X368" s="29"/>
      <c r="Y368" s="29"/>
      <c r="Z368" s="42"/>
      <c r="AA368" s="42"/>
      <c r="AB368" s="26">
        <f t="shared" si="129"/>
        <v>0</v>
      </c>
      <c r="AC368" s="69">
        <f t="shared" si="129"/>
        <v>0</v>
      </c>
      <c r="AD368" s="42"/>
      <c r="AE368" s="27">
        <f t="shared" si="134"/>
        <v>0</v>
      </c>
      <c r="AF368" s="43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201">
        <f t="shared" si="130"/>
        <v>0</v>
      </c>
      <c r="AS368" s="202">
        <f t="shared" si="130"/>
        <v>0</v>
      </c>
      <c r="AT368" s="42"/>
      <c r="AU368" s="42"/>
      <c r="AV368" s="42"/>
      <c r="AW368" s="42"/>
      <c r="AX368" s="32">
        <f t="shared" si="131"/>
        <v>0</v>
      </c>
      <c r="AY368" s="39">
        <f t="shared" si="132"/>
        <v>0</v>
      </c>
      <c r="AZ368" s="40"/>
      <c r="BA368" s="32">
        <f t="shared" si="133"/>
        <v>0</v>
      </c>
      <c r="BB368" s="190"/>
      <c r="BC368" s="190"/>
      <c r="BD368" s="190"/>
    </row>
    <row r="369" spans="1:56" s="181" customFormat="1" ht="16.5" customHeight="1">
      <c r="A369" s="18" t="s">
        <v>423</v>
      </c>
      <c r="B369" s="19" t="s">
        <v>506</v>
      </c>
      <c r="C369" s="18" t="s">
        <v>507</v>
      </c>
      <c r="D369" s="104" t="s">
        <v>523</v>
      </c>
      <c r="E369" s="66">
        <v>12</v>
      </c>
      <c r="F369" s="186" t="s">
        <v>526</v>
      </c>
      <c r="G369" s="26">
        <v>255</v>
      </c>
      <c r="H369" s="26">
        <v>1054</v>
      </c>
      <c r="I369" s="42"/>
      <c r="J369" s="42"/>
      <c r="K369" s="42"/>
      <c r="L369" s="42"/>
      <c r="M369" s="42"/>
      <c r="N369" s="42"/>
      <c r="O369" s="29">
        <f t="shared" si="127"/>
        <v>0</v>
      </c>
      <c r="P369" s="29">
        <f t="shared" si="128"/>
        <v>0</v>
      </c>
      <c r="Q369" s="29">
        <f t="shared" si="128"/>
        <v>0</v>
      </c>
      <c r="R369" s="29">
        <f t="shared" si="120"/>
        <v>0</v>
      </c>
      <c r="S369" s="29"/>
      <c r="T369" s="29"/>
      <c r="U369" s="29"/>
      <c r="V369" s="29"/>
      <c r="W369" s="29"/>
      <c r="X369" s="29"/>
      <c r="Y369" s="29"/>
      <c r="Z369" s="42"/>
      <c r="AA369" s="42"/>
      <c r="AB369" s="26">
        <f t="shared" si="129"/>
        <v>0</v>
      </c>
      <c r="AC369" s="69">
        <f t="shared" si="129"/>
        <v>0</v>
      </c>
      <c r="AD369" s="42"/>
      <c r="AE369" s="27">
        <f t="shared" si="134"/>
        <v>0</v>
      </c>
      <c r="AF369" s="43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201">
        <f t="shared" si="130"/>
        <v>0</v>
      </c>
      <c r="AS369" s="202">
        <f t="shared" si="130"/>
        <v>0</v>
      </c>
      <c r="AT369" s="42"/>
      <c r="AU369" s="42"/>
      <c r="AV369" s="42"/>
      <c r="AW369" s="42"/>
      <c r="AX369" s="32">
        <f t="shared" si="131"/>
        <v>0</v>
      </c>
      <c r="AY369" s="39">
        <f t="shared" si="132"/>
        <v>0</v>
      </c>
      <c r="AZ369" s="40"/>
      <c r="BA369" s="32">
        <f t="shared" si="133"/>
        <v>0</v>
      </c>
      <c r="BB369" s="190"/>
      <c r="BC369" s="190"/>
      <c r="BD369" s="190"/>
    </row>
    <row r="370" spans="1:56" s="181" customFormat="1" ht="16.5" customHeight="1">
      <c r="A370" s="18" t="s">
        <v>423</v>
      </c>
      <c r="B370" s="19" t="s">
        <v>506</v>
      </c>
      <c r="C370" s="18" t="s">
        <v>507</v>
      </c>
      <c r="D370" s="104" t="s">
        <v>523</v>
      </c>
      <c r="E370" s="66">
        <v>13</v>
      </c>
      <c r="F370" s="186" t="s">
        <v>527</v>
      </c>
      <c r="G370" s="26">
        <v>229</v>
      </c>
      <c r="H370" s="26">
        <v>1028</v>
      </c>
      <c r="I370" s="42"/>
      <c r="J370" s="42"/>
      <c r="K370" s="42"/>
      <c r="L370" s="42"/>
      <c r="M370" s="42"/>
      <c r="N370" s="42"/>
      <c r="O370" s="29">
        <f t="shared" si="127"/>
        <v>0</v>
      </c>
      <c r="P370" s="29">
        <f t="shared" si="128"/>
        <v>0</v>
      </c>
      <c r="Q370" s="29">
        <f t="shared" si="128"/>
        <v>0</v>
      </c>
      <c r="R370" s="29">
        <f t="shared" si="120"/>
        <v>0</v>
      </c>
      <c r="S370" s="29"/>
      <c r="T370" s="29"/>
      <c r="U370" s="29"/>
      <c r="V370" s="29"/>
      <c r="W370" s="29"/>
      <c r="X370" s="29"/>
      <c r="Y370" s="29"/>
      <c r="Z370" s="42"/>
      <c r="AA370" s="42"/>
      <c r="AB370" s="26">
        <f t="shared" si="129"/>
        <v>0</v>
      </c>
      <c r="AC370" s="69">
        <f t="shared" si="129"/>
        <v>0</v>
      </c>
      <c r="AD370" s="42"/>
      <c r="AE370" s="27">
        <f t="shared" si="134"/>
        <v>0</v>
      </c>
      <c r="AF370" s="43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201">
        <f t="shared" si="130"/>
        <v>0</v>
      </c>
      <c r="AS370" s="202">
        <f t="shared" si="130"/>
        <v>0</v>
      </c>
      <c r="AT370" s="42"/>
      <c r="AU370" s="42"/>
      <c r="AV370" s="42"/>
      <c r="AW370" s="42"/>
      <c r="AX370" s="32">
        <f t="shared" si="131"/>
        <v>0</v>
      </c>
      <c r="AY370" s="39">
        <f t="shared" si="132"/>
        <v>0</v>
      </c>
      <c r="AZ370" s="40"/>
      <c r="BA370" s="32">
        <f t="shared" si="133"/>
        <v>0</v>
      </c>
      <c r="BB370" s="190"/>
      <c r="BC370" s="190"/>
      <c r="BD370" s="190"/>
    </row>
    <row r="371" spans="1:56" s="181" customFormat="1" ht="16.5" customHeight="1">
      <c r="A371" s="18" t="s">
        <v>423</v>
      </c>
      <c r="B371" s="19" t="s">
        <v>506</v>
      </c>
      <c r="C371" s="18" t="s">
        <v>507</v>
      </c>
      <c r="D371" s="104" t="s">
        <v>528</v>
      </c>
      <c r="E371" s="66">
        <v>14</v>
      </c>
      <c r="F371" s="186" t="s">
        <v>530</v>
      </c>
      <c r="G371" s="26">
        <v>242</v>
      </c>
      <c r="H371" s="26">
        <v>1160</v>
      </c>
      <c r="I371" s="42">
        <v>140</v>
      </c>
      <c r="J371" s="42">
        <v>111</v>
      </c>
      <c r="K371" s="42">
        <v>28</v>
      </c>
      <c r="L371" s="42">
        <v>2</v>
      </c>
      <c r="M371" s="42">
        <v>2</v>
      </c>
      <c r="N371" s="42">
        <v>0</v>
      </c>
      <c r="O371" s="29">
        <f t="shared" si="127"/>
        <v>142</v>
      </c>
      <c r="P371" s="29">
        <f t="shared" si="128"/>
        <v>113</v>
      </c>
      <c r="Q371" s="29">
        <f t="shared" si="128"/>
        <v>28</v>
      </c>
      <c r="R371" s="29">
        <f t="shared" si="120"/>
        <v>283</v>
      </c>
      <c r="S371" s="29">
        <v>2</v>
      </c>
      <c r="T371" s="29">
        <v>142</v>
      </c>
      <c r="U371" s="29">
        <v>2</v>
      </c>
      <c r="V371" s="29">
        <v>0</v>
      </c>
      <c r="W371" s="29">
        <v>0</v>
      </c>
      <c r="X371" s="29">
        <v>0</v>
      </c>
      <c r="Y371" s="29">
        <v>0</v>
      </c>
      <c r="Z371" s="42">
        <v>431</v>
      </c>
      <c r="AA371" s="42">
        <v>63</v>
      </c>
      <c r="AB371" s="26">
        <f t="shared" si="129"/>
        <v>714</v>
      </c>
      <c r="AC371" s="69">
        <f t="shared" si="129"/>
        <v>65</v>
      </c>
      <c r="AD371" s="42">
        <v>175</v>
      </c>
      <c r="AE371" s="27">
        <f t="shared" si="134"/>
        <v>72.314049586776861</v>
      </c>
      <c r="AF371" s="43"/>
      <c r="AG371" s="42">
        <v>1</v>
      </c>
      <c r="AH371" s="42">
        <v>1</v>
      </c>
      <c r="AI371" s="42"/>
      <c r="AJ371" s="42"/>
      <c r="AK371" s="42"/>
      <c r="AL371" s="42"/>
      <c r="AM371" s="42"/>
      <c r="AN371" s="42"/>
      <c r="AO371" s="42"/>
      <c r="AP371" s="42"/>
      <c r="AQ371" s="42"/>
      <c r="AR371" s="201">
        <f t="shared" si="130"/>
        <v>0</v>
      </c>
      <c r="AS371" s="202">
        <f t="shared" si="130"/>
        <v>0</v>
      </c>
      <c r="AT371" s="42"/>
      <c r="AU371" s="42"/>
      <c r="AV371" s="42"/>
      <c r="AW371" s="42"/>
      <c r="AX371" s="32">
        <f t="shared" si="131"/>
        <v>0</v>
      </c>
      <c r="AY371" s="39">
        <f t="shared" si="132"/>
        <v>0</v>
      </c>
      <c r="AZ371" s="40"/>
      <c r="BA371" s="32">
        <f t="shared" si="133"/>
        <v>0</v>
      </c>
      <c r="BB371" s="190"/>
      <c r="BC371" s="190"/>
      <c r="BD371" s="190"/>
    </row>
    <row r="372" spans="1:56" s="181" customFormat="1" ht="16.5" customHeight="1">
      <c r="A372" s="18" t="s">
        <v>423</v>
      </c>
      <c r="B372" s="19" t="s">
        <v>506</v>
      </c>
      <c r="C372" s="18" t="s">
        <v>507</v>
      </c>
      <c r="D372" s="104" t="s">
        <v>528</v>
      </c>
      <c r="E372" s="66">
        <v>15</v>
      </c>
      <c r="F372" s="186" t="s">
        <v>531</v>
      </c>
      <c r="G372" s="26">
        <v>234</v>
      </c>
      <c r="H372" s="26">
        <v>1177</v>
      </c>
      <c r="I372" s="42">
        <v>9</v>
      </c>
      <c r="J372" s="42">
        <v>6</v>
      </c>
      <c r="K372" s="42">
        <v>2</v>
      </c>
      <c r="L372" s="42">
        <v>1</v>
      </c>
      <c r="M372" s="42">
        <v>1</v>
      </c>
      <c r="N372" s="42">
        <v>0</v>
      </c>
      <c r="O372" s="29">
        <f t="shared" si="127"/>
        <v>10</v>
      </c>
      <c r="P372" s="29">
        <f t="shared" si="128"/>
        <v>7</v>
      </c>
      <c r="Q372" s="29">
        <f t="shared" si="128"/>
        <v>2</v>
      </c>
      <c r="R372" s="29">
        <f t="shared" si="120"/>
        <v>19</v>
      </c>
      <c r="S372" s="29">
        <v>0</v>
      </c>
      <c r="T372" s="29">
        <v>10</v>
      </c>
      <c r="U372" s="29">
        <v>0</v>
      </c>
      <c r="V372" s="29">
        <v>0</v>
      </c>
      <c r="W372" s="29">
        <v>0</v>
      </c>
      <c r="X372" s="29">
        <v>0</v>
      </c>
      <c r="Y372" s="29">
        <v>0</v>
      </c>
      <c r="Z372" s="42">
        <v>53</v>
      </c>
      <c r="AA372" s="42">
        <v>6</v>
      </c>
      <c r="AB372" s="26">
        <f t="shared" si="129"/>
        <v>72</v>
      </c>
      <c r="AC372" s="69">
        <f t="shared" si="129"/>
        <v>6</v>
      </c>
      <c r="AD372" s="42">
        <v>72</v>
      </c>
      <c r="AE372" s="27">
        <f t="shared" si="134"/>
        <v>30.76923076923077</v>
      </c>
      <c r="AF372" s="43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201">
        <f t="shared" si="130"/>
        <v>0</v>
      </c>
      <c r="AS372" s="202">
        <f t="shared" si="130"/>
        <v>0</v>
      </c>
      <c r="AT372" s="42"/>
      <c r="AU372" s="42"/>
      <c r="AV372" s="42"/>
      <c r="AW372" s="42"/>
      <c r="AX372" s="32">
        <f t="shared" si="131"/>
        <v>0</v>
      </c>
      <c r="AY372" s="39">
        <f t="shared" si="132"/>
        <v>0</v>
      </c>
      <c r="AZ372" s="40"/>
      <c r="BA372" s="32">
        <f t="shared" si="133"/>
        <v>0</v>
      </c>
      <c r="BB372" s="190"/>
      <c r="BC372" s="190"/>
      <c r="BD372" s="190"/>
    </row>
    <row r="373" spans="1:56" s="181" customFormat="1" ht="16.5" customHeight="1">
      <c r="A373" s="18" t="s">
        <v>423</v>
      </c>
      <c r="B373" s="19" t="s">
        <v>506</v>
      </c>
      <c r="C373" s="18" t="s">
        <v>507</v>
      </c>
      <c r="D373" s="104" t="s">
        <v>528</v>
      </c>
      <c r="E373" s="66">
        <v>16</v>
      </c>
      <c r="F373" s="186" t="s">
        <v>532</v>
      </c>
      <c r="G373" s="26">
        <v>139</v>
      </c>
      <c r="H373" s="26">
        <v>857</v>
      </c>
      <c r="I373" s="42">
        <v>116</v>
      </c>
      <c r="J373" s="42">
        <v>32</v>
      </c>
      <c r="K373" s="42">
        <v>5</v>
      </c>
      <c r="L373" s="42">
        <v>2</v>
      </c>
      <c r="M373" s="42">
        <v>1</v>
      </c>
      <c r="N373" s="42">
        <v>0</v>
      </c>
      <c r="O373" s="29">
        <f t="shared" si="127"/>
        <v>118</v>
      </c>
      <c r="P373" s="29">
        <f t="shared" si="128"/>
        <v>33</v>
      </c>
      <c r="Q373" s="29">
        <f t="shared" si="128"/>
        <v>5</v>
      </c>
      <c r="R373" s="29">
        <f t="shared" si="120"/>
        <v>156</v>
      </c>
      <c r="S373" s="29">
        <v>4</v>
      </c>
      <c r="T373" s="29">
        <v>118</v>
      </c>
      <c r="U373" s="29">
        <v>4</v>
      </c>
      <c r="V373" s="29">
        <v>0</v>
      </c>
      <c r="W373" s="29">
        <v>0</v>
      </c>
      <c r="X373" s="29">
        <v>0</v>
      </c>
      <c r="Y373" s="29">
        <v>0</v>
      </c>
      <c r="Z373" s="42">
        <v>207</v>
      </c>
      <c r="AA373" s="42">
        <v>49</v>
      </c>
      <c r="AB373" s="26">
        <f t="shared" si="129"/>
        <v>363</v>
      </c>
      <c r="AC373" s="69">
        <f t="shared" si="129"/>
        <v>53</v>
      </c>
      <c r="AD373" s="42">
        <v>98</v>
      </c>
      <c r="AE373" s="27">
        <f t="shared" si="134"/>
        <v>70.503597122302153</v>
      </c>
      <c r="AF373" s="43"/>
      <c r="AG373" s="42">
        <v>146</v>
      </c>
      <c r="AH373" s="42">
        <v>145</v>
      </c>
      <c r="AI373" s="42"/>
      <c r="AJ373" s="42"/>
      <c r="AK373" s="42"/>
      <c r="AL373" s="42"/>
      <c r="AM373" s="42"/>
      <c r="AN373" s="42"/>
      <c r="AO373" s="42"/>
      <c r="AP373" s="42"/>
      <c r="AQ373" s="42"/>
      <c r="AR373" s="201">
        <f t="shared" si="130"/>
        <v>0</v>
      </c>
      <c r="AS373" s="202">
        <f t="shared" si="130"/>
        <v>0</v>
      </c>
      <c r="AT373" s="42"/>
      <c r="AU373" s="42"/>
      <c r="AV373" s="42"/>
      <c r="AW373" s="42"/>
      <c r="AX373" s="32">
        <f t="shared" si="131"/>
        <v>0</v>
      </c>
      <c r="AY373" s="39">
        <f t="shared" si="132"/>
        <v>0</v>
      </c>
      <c r="AZ373" s="40"/>
      <c r="BA373" s="32">
        <f t="shared" si="133"/>
        <v>0</v>
      </c>
      <c r="BB373" s="190"/>
      <c r="BC373" s="190"/>
      <c r="BD373" s="190"/>
    </row>
    <row r="374" spans="1:56" s="181" customFormat="1" ht="16.5" customHeight="1">
      <c r="A374" s="18" t="s">
        <v>423</v>
      </c>
      <c r="B374" s="19" t="s">
        <v>506</v>
      </c>
      <c r="C374" s="18" t="s">
        <v>507</v>
      </c>
      <c r="D374" s="104" t="s">
        <v>528</v>
      </c>
      <c r="E374" s="66">
        <v>17</v>
      </c>
      <c r="F374" s="186" t="s">
        <v>533</v>
      </c>
      <c r="G374" s="26">
        <v>180</v>
      </c>
      <c r="H374" s="26">
        <v>1117</v>
      </c>
      <c r="I374" s="42">
        <v>379</v>
      </c>
      <c r="J374" s="42">
        <v>3</v>
      </c>
      <c r="K374" s="42">
        <v>24</v>
      </c>
      <c r="L374" s="42">
        <v>3</v>
      </c>
      <c r="M374" s="42">
        <v>0</v>
      </c>
      <c r="N374" s="42">
        <v>0</v>
      </c>
      <c r="O374" s="29">
        <f t="shared" si="127"/>
        <v>382</v>
      </c>
      <c r="P374" s="29">
        <f t="shared" si="128"/>
        <v>3</v>
      </c>
      <c r="Q374" s="29">
        <f t="shared" si="128"/>
        <v>24</v>
      </c>
      <c r="R374" s="29">
        <f t="shared" si="120"/>
        <v>409</v>
      </c>
      <c r="S374" s="29">
        <v>3</v>
      </c>
      <c r="T374" s="29">
        <v>382</v>
      </c>
      <c r="U374" s="29">
        <v>3</v>
      </c>
      <c r="V374" s="29">
        <v>0</v>
      </c>
      <c r="W374" s="29">
        <v>0</v>
      </c>
      <c r="X374" s="29">
        <v>0</v>
      </c>
      <c r="Y374" s="29">
        <v>0</v>
      </c>
      <c r="Z374" s="42">
        <v>95</v>
      </c>
      <c r="AA374" s="42">
        <v>24</v>
      </c>
      <c r="AB374" s="26">
        <f t="shared" si="129"/>
        <v>504</v>
      </c>
      <c r="AC374" s="69">
        <f t="shared" si="129"/>
        <v>27</v>
      </c>
      <c r="AD374" s="42">
        <v>107</v>
      </c>
      <c r="AE374" s="27">
        <f t="shared" si="134"/>
        <v>59.444444444444443</v>
      </c>
      <c r="AF374" s="43"/>
      <c r="AG374" s="42">
        <v>184</v>
      </c>
      <c r="AH374" s="42">
        <v>185</v>
      </c>
      <c r="AI374" s="42"/>
      <c r="AJ374" s="42"/>
      <c r="AK374" s="42"/>
      <c r="AL374" s="42"/>
      <c r="AM374" s="42"/>
      <c r="AN374" s="42"/>
      <c r="AO374" s="42"/>
      <c r="AP374" s="42"/>
      <c r="AQ374" s="42"/>
      <c r="AR374" s="201">
        <f t="shared" si="130"/>
        <v>0</v>
      </c>
      <c r="AS374" s="202">
        <f t="shared" si="130"/>
        <v>0</v>
      </c>
      <c r="AT374" s="42"/>
      <c r="AU374" s="42"/>
      <c r="AV374" s="42"/>
      <c r="AW374" s="42"/>
      <c r="AX374" s="32">
        <f t="shared" si="131"/>
        <v>0</v>
      </c>
      <c r="AY374" s="39">
        <f t="shared" si="132"/>
        <v>0</v>
      </c>
      <c r="AZ374" s="40"/>
      <c r="BA374" s="32">
        <f t="shared" si="133"/>
        <v>0</v>
      </c>
      <c r="BB374" s="190"/>
      <c r="BC374" s="190"/>
      <c r="BD374" s="190"/>
    </row>
    <row r="375" spans="1:56" s="181" customFormat="1" ht="16.5" customHeight="1">
      <c r="A375" s="18" t="s">
        <v>423</v>
      </c>
      <c r="B375" s="19" t="s">
        <v>506</v>
      </c>
      <c r="C375" s="18" t="s">
        <v>507</v>
      </c>
      <c r="D375" s="104" t="s">
        <v>528</v>
      </c>
      <c r="E375" s="66">
        <v>18</v>
      </c>
      <c r="F375" s="186" t="s">
        <v>534</v>
      </c>
      <c r="G375" s="26">
        <v>184</v>
      </c>
      <c r="H375" s="26">
        <v>917</v>
      </c>
      <c r="I375" s="42">
        <v>185</v>
      </c>
      <c r="J375" s="42">
        <v>40</v>
      </c>
      <c r="K375" s="42">
        <v>5</v>
      </c>
      <c r="L375" s="42">
        <v>2</v>
      </c>
      <c r="M375" s="42">
        <v>1</v>
      </c>
      <c r="N375" s="42">
        <v>0</v>
      </c>
      <c r="O375" s="29">
        <f t="shared" si="127"/>
        <v>187</v>
      </c>
      <c r="P375" s="29">
        <f t="shared" si="128"/>
        <v>41</v>
      </c>
      <c r="Q375" s="29">
        <f t="shared" si="128"/>
        <v>5</v>
      </c>
      <c r="R375" s="29">
        <f t="shared" si="120"/>
        <v>233</v>
      </c>
      <c r="S375" s="29">
        <v>3</v>
      </c>
      <c r="T375" s="29">
        <v>187</v>
      </c>
      <c r="U375" s="29">
        <v>3</v>
      </c>
      <c r="V375" s="29">
        <v>0</v>
      </c>
      <c r="W375" s="29">
        <v>0</v>
      </c>
      <c r="X375" s="29">
        <v>0</v>
      </c>
      <c r="Y375" s="29">
        <v>0</v>
      </c>
      <c r="Z375" s="42">
        <v>363</v>
      </c>
      <c r="AA375" s="42">
        <v>110</v>
      </c>
      <c r="AB375" s="26">
        <f t="shared" si="129"/>
        <v>596</v>
      </c>
      <c r="AC375" s="69">
        <f t="shared" si="129"/>
        <v>113</v>
      </c>
      <c r="AD375" s="42">
        <v>72</v>
      </c>
      <c r="AE375" s="27">
        <f t="shared" si="134"/>
        <v>39.130434782608695</v>
      </c>
      <c r="AF375" s="43"/>
      <c r="AG375" s="42">
        <v>240</v>
      </c>
      <c r="AH375" s="42">
        <v>240</v>
      </c>
      <c r="AI375" s="42"/>
      <c r="AJ375" s="42"/>
      <c r="AK375" s="42"/>
      <c r="AL375" s="42"/>
      <c r="AM375" s="42"/>
      <c r="AN375" s="42"/>
      <c r="AO375" s="42"/>
      <c r="AP375" s="42"/>
      <c r="AQ375" s="42"/>
      <c r="AR375" s="201">
        <f t="shared" si="130"/>
        <v>0</v>
      </c>
      <c r="AS375" s="202">
        <f t="shared" si="130"/>
        <v>0</v>
      </c>
      <c r="AT375" s="42"/>
      <c r="AU375" s="42"/>
      <c r="AV375" s="42"/>
      <c r="AW375" s="42"/>
      <c r="AX375" s="32">
        <f t="shared" si="131"/>
        <v>0</v>
      </c>
      <c r="AY375" s="39">
        <f t="shared" si="132"/>
        <v>0</v>
      </c>
      <c r="AZ375" s="40"/>
      <c r="BA375" s="32">
        <f t="shared" si="133"/>
        <v>0</v>
      </c>
      <c r="BB375" s="190"/>
      <c r="BC375" s="190"/>
      <c r="BD375" s="190"/>
    </row>
    <row r="376" spans="1:56" s="181" customFormat="1" ht="16.5" customHeight="1">
      <c r="A376" s="44" t="s">
        <v>423</v>
      </c>
      <c r="B376" s="45" t="s">
        <v>506</v>
      </c>
      <c r="C376" s="44" t="s">
        <v>507</v>
      </c>
      <c r="D376" s="104" t="s">
        <v>1511</v>
      </c>
      <c r="E376" s="66">
        <v>19</v>
      </c>
      <c r="F376" s="186" t="s">
        <v>535</v>
      </c>
      <c r="G376" s="26">
        <v>191</v>
      </c>
      <c r="H376" s="26">
        <v>1155</v>
      </c>
      <c r="I376" s="42">
        <v>22</v>
      </c>
      <c r="J376" s="42">
        <v>7</v>
      </c>
      <c r="K376" s="42">
        <v>11</v>
      </c>
      <c r="L376" s="42">
        <v>0</v>
      </c>
      <c r="M376" s="42">
        <v>0</v>
      </c>
      <c r="N376" s="42">
        <v>0</v>
      </c>
      <c r="O376" s="29">
        <f t="shared" si="127"/>
        <v>22</v>
      </c>
      <c r="P376" s="29">
        <f t="shared" si="128"/>
        <v>7</v>
      </c>
      <c r="Q376" s="29">
        <f t="shared" si="128"/>
        <v>11</v>
      </c>
      <c r="R376" s="29">
        <f t="shared" si="120"/>
        <v>40</v>
      </c>
      <c r="S376" s="29">
        <v>1</v>
      </c>
      <c r="T376" s="29">
        <v>22</v>
      </c>
      <c r="U376" s="29">
        <v>1</v>
      </c>
      <c r="V376" s="29">
        <v>0</v>
      </c>
      <c r="W376" s="29">
        <v>0</v>
      </c>
      <c r="X376" s="29">
        <v>0</v>
      </c>
      <c r="Y376" s="29">
        <v>0</v>
      </c>
      <c r="Z376" s="42">
        <v>86</v>
      </c>
      <c r="AA376" s="42">
        <v>42</v>
      </c>
      <c r="AB376" s="26">
        <f t="shared" si="129"/>
        <v>126</v>
      </c>
      <c r="AC376" s="69">
        <f t="shared" si="129"/>
        <v>43</v>
      </c>
      <c r="AD376" s="42">
        <v>120</v>
      </c>
      <c r="AE376" s="27">
        <f t="shared" si="134"/>
        <v>62.827225130890049</v>
      </c>
      <c r="AF376" s="43"/>
      <c r="AG376" s="42">
        <v>1</v>
      </c>
      <c r="AH376" s="42">
        <v>1</v>
      </c>
      <c r="AI376" s="42"/>
      <c r="AJ376" s="42"/>
      <c r="AK376" s="42"/>
      <c r="AL376" s="42"/>
      <c r="AM376" s="42"/>
      <c r="AN376" s="42"/>
      <c r="AO376" s="42"/>
      <c r="AP376" s="42"/>
      <c r="AQ376" s="42"/>
      <c r="AR376" s="201">
        <f t="shared" si="130"/>
        <v>0</v>
      </c>
      <c r="AS376" s="202">
        <f t="shared" si="130"/>
        <v>0</v>
      </c>
      <c r="AT376" s="42"/>
      <c r="AU376" s="42"/>
      <c r="AV376" s="42"/>
      <c r="AW376" s="42"/>
      <c r="AX376" s="27">
        <f t="shared" si="131"/>
        <v>0</v>
      </c>
      <c r="AY376" s="39">
        <f t="shared" si="132"/>
        <v>0</v>
      </c>
      <c r="AZ376" s="40"/>
      <c r="BA376" s="32">
        <f t="shared" si="133"/>
        <v>0</v>
      </c>
      <c r="BB376" s="190"/>
      <c r="BC376" s="190"/>
      <c r="BD376" s="190"/>
    </row>
    <row r="377" spans="1:56" s="181" customFormat="1" ht="16.5" customHeight="1">
      <c r="A377" s="44" t="s">
        <v>423</v>
      </c>
      <c r="B377" s="45" t="s">
        <v>506</v>
      </c>
      <c r="C377" s="44" t="s">
        <v>507</v>
      </c>
      <c r="D377" s="104" t="s">
        <v>1502</v>
      </c>
      <c r="E377" s="66">
        <v>20</v>
      </c>
      <c r="F377" s="186" t="s">
        <v>540</v>
      </c>
      <c r="G377" s="26">
        <v>215</v>
      </c>
      <c r="H377" s="26">
        <v>1247</v>
      </c>
      <c r="I377" s="52">
        <v>0</v>
      </c>
      <c r="J377" s="52">
        <v>0</v>
      </c>
      <c r="K377" s="52">
        <v>0</v>
      </c>
      <c r="L377" s="52">
        <v>49</v>
      </c>
      <c r="M377" s="52">
        <v>0</v>
      </c>
      <c r="N377" s="52">
        <v>13</v>
      </c>
      <c r="O377" s="53">
        <f>I377+L377</f>
        <v>49</v>
      </c>
      <c r="P377" s="53">
        <f>M377+J377</f>
        <v>0</v>
      </c>
      <c r="Q377" s="53">
        <f>N377+K377</f>
        <v>13</v>
      </c>
      <c r="R377" s="29">
        <f t="shared" si="120"/>
        <v>62</v>
      </c>
      <c r="S377" s="53">
        <v>2.2200000000000002</v>
      </c>
      <c r="T377" s="53">
        <v>49</v>
      </c>
      <c r="U377" s="53">
        <v>2</v>
      </c>
      <c r="V377" s="53">
        <v>0</v>
      </c>
      <c r="W377" s="53">
        <v>0</v>
      </c>
      <c r="X377" s="53">
        <v>0</v>
      </c>
      <c r="Y377" s="53">
        <v>0</v>
      </c>
      <c r="Z377" s="52">
        <v>74</v>
      </c>
      <c r="AA377" s="52">
        <v>4.91</v>
      </c>
      <c r="AB377" s="26">
        <f t="shared" si="129"/>
        <v>136</v>
      </c>
      <c r="AC377" s="69">
        <f t="shared" si="129"/>
        <v>7.1300000000000008</v>
      </c>
      <c r="AD377" s="52">
        <v>130</v>
      </c>
      <c r="AE377" s="54">
        <f>AD377/G377*100</f>
        <v>60.465116279069761</v>
      </c>
      <c r="AF377" s="55"/>
      <c r="AG377" s="52"/>
      <c r="AH377" s="52"/>
      <c r="AI377" s="52"/>
      <c r="AJ377" s="52"/>
      <c r="AK377" s="52"/>
      <c r="AL377" s="52">
        <v>6</v>
      </c>
      <c r="AM377" s="52">
        <v>1.2</v>
      </c>
      <c r="AN377" s="52">
        <v>6</v>
      </c>
      <c r="AO377" s="52">
        <v>0.77</v>
      </c>
      <c r="AP377" s="52">
        <v>2</v>
      </c>
      <c r="AQ377" s="52">
        <v>4</v>
      </c>
      <c r="AR377" s="201">
        <f>AP377+AN377+AL377+AJ377</f>
        <v>14</v>
      </c>
      <c r="AS377" s="202">
        <f>AQ377+AO377+AM377+AK377</f>
        <v>5.97</v>
      </c>
      <c r="AT377" s="137">
        <v>8</v>
      </c>
      <c r="AU377" s="52"/>
      <c r="AV377" s="52"/>
      <c r="AW377" s="52"/>
      <c r="AX377" s="54">
        <f>SUM(AT377:AW377)</f>
        <v>8</v>
      </c>
      <c r="AY377" s="39">
        <f t="shared" si="132"/>
        <v>13.969999999999999</v>
      </c>
      <c r="AZ377" s="56"/>
      <c r="BA377" s="32">
        <f t="shared" si="133"/>
        <v>13.969999999999999</v>
      </c>
      <c r="BB377" s="190"/>
      <c r="BC377" s="190"/>
      <c r="BD377" s="190"/>
    </row>
    <row r="378" spans="1:56" s="181" customFormat="1" ht="16.5" customHeight="1">
      <c r="A378" s="44" t="s">
        <v>423</v>
      </c>
      <c r="B378" s="45" t="s">
        <v>506</v>
      </c>
      <c r="C378" s="44" t="s">
        <v>507</v>
      </c>
      <c r="D378" s="104" t="s">
        <v>541</v>
      </c>
      <c r="E378" s="66">
        <v>21</v>
      </c>
      <c r="F378" s="186" t="s">
        <v>542</v>
      </c>
      <c r="G378" s="26">
        <v>131</v>
      </c>
      <c r="H378" s="26">
        <v>811</v>
      </c>
      <c r="I378" s="42">
        <v>40</v>
      </c>
      <c r="J378" s="42">
        <v>5</v>
      </c>
      <c r="K378" s="42">
        <v>1</v>
      </c>
      <c r="L378" s="42">
        <v>15</v>
      </c>
      <c r="M378" s="42">
        <v>6</v>
      </c>
      <c r="N378" s="42">
        <v>1</v>
      </c>
      <c r="O378" s="29">
        <f t="shared" si="127"/>
        <v>55</v>
      </c>
      <c r="P378" s="29">
        <f t="shared" si="128"/>
        <v>11</v>
      </c>
      <c r="Q378" s="29">
        <f t="shared" si="128"/>
        <v>2</v>
      </c>
      <c r="R378" s="29">
        <f t="shared" si="120"/>
        <v>68</v>
      </c>
      <c r="S378" s="29">
        <v>3.75</v>
      </c>
      <c r="T378" s="29">
        <v>46</v>
      </c>
      <c r="U378" s="29">
        <v>2.8</v>
      </c>
      <c r="V378" s="29">
        <v>9</v>
      </c>
      <c r="W378" s="29">
        <v>0.55000000000000004</v>
      </c>
      <c r="X378" s="29">
        <v>0</v>
      </c>
      <c r="Y378" s="29">
        <v>0</v>
      </c>
      <c r="Z378" s="42">
        <v>16</v>
      </c>
      <c r="AA378" s="42">
        <v>1.05</v>
      </c>
      <c r="AB378" s="26">
        <f t="shared" si="129"/>
        <v>84</v>
      </c>
      <c r="AC378" s="69">
        <f t="shared" si="129"/>
        <v>4.8</v>
      </c>
      <c r="AD378" s="42">
        <v>70</v>
      </c>
      <c r="AE378" s="27">
        <f t="shared" si="134"/>
        <v>53.435114503816791</v>
      </c>
      <c r="AF378" s="43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201">
        <f t="shared" si="130"/>
        <v>0</v>
      </c>
      <c r="AS378" s="202">
        <f t="shared" si="130"/>
        <v>0</v>
      </c>
      <c r="AT378" s="42"/>
      <c r="AU378" s="42"/>
      <c r="AV378" s="42"/>
      <c r="AW378" s="42"/>
      <c r="AX378" s="32">
        <f t="shared" si="131"/>
        <v>0</v>
      </c>
      <c r="AY378" s="39">
        <f t="shared" si="132"/>
        <v>0</v>
      </c>
      <c r="AZ378" s="40"/>
      <c r="BA378" s="32">
        <f t="shared" si="133"/>
        <v>0</v>
      </c>
      <c r="BB378" s="190"/>
      <c r="BC378" s="190"/>
      <c r="BD378" s="190"/>
    </row>
    <row r="379" spans="1:56" s="181" customFormat="1" ht="16.5" customHeight="1">
      <c r="A379" s="44" t="s">
        <v>423</v>
      </c>
      <c r="B379" s="45" t="s">
        <v>506</v>
      </c>
      <c r="C379" s="44" t="s">
        <v>507</v>
      </c>
      <c r="D379" s="104" t="s">
        <v>541</v>
      </c>
      <c r="E379" s="66">
        <v>22</v>
      </c>
      <c r="F379" s="186" t="s">
        <v>543</v>
      </c>
      <c r="G379" s="26">
        <v>209</v>
      </c>
      <c r="H379" s="26">
        <v>1273</v>
      </c>
      <c r="I379" s="42">
        <v>400</v>
      </c>
      <c r="J379" s="42">
        <v>5</v>
      </c>
      <c r="K379" s="42">
        <v>3</v>
      </c>
      <c r="L379" s="42">
        <v>175</v>
      </c>
      <c r="M379" s="42">
        <v>8</v>
      </c>
      <c r="N379" s="42">
        <v>2</v>
      </c>
      <c r="O379" s="29">
        <f t="shared" si="127"/>
        <v>575</v>
      </c>
      <c r="P379" s="29">
        <f t="shared" si="128"/>
        <v>13</v>
      </c>
      <c r="Q379" s="29">
        <f t="shared" si="128"/>
        <v>5</v>
      </c>
      <c r="R379" s="29">
        <f t="shared" si="120"/>
        <v>593</v>
      </c>
      <c r="S379" s="29">
        <v>16.850000000000001</v>
      </c>
      <c r="T379" s="29">
        <v>423</v>
      </c>
      <c r="U379" s="29">
        <v>13.95</v>
      </c>
      <c r="V379" s="29">
        <v>152</v>
      </c>
      <c r="W379" s="29">
        <v>2.7</v>
      </c>
      <c r="X379" s="29">
        <v>0</v>
      </c>
      <c r="Y379" s="29">
        <v>0</v>
      </c>
      <c r="Z379" s="42">
        <v>207</v>
      </c>
      <c r="AA379" s="42">
        <v>10.5</v>
      </c>
      <c r="AB379" s="26">
        <f t="shared" si="129"/>
        <v>800</v>
      </c>
      <c r="AC379" s="69">
        <f t="shared" si="129"/>
        <v>27.35</v>
      </c>
      <c r="AD379" s="42">
        <v>200</v>
      </c>
      <c r="AE379" s="27">
        <f t="shared" si="134"/>
        <v>95.693779904306226</v>
      </c>
      <c r="AF379" s="43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201">
        <f t="shared" si="130"/>
        <v>0</v>
      </c>
      <c r="AS379" s="202">
        <f t="shared" si="130"/>
        <v>0</v>
      </c>
      <c r="AT379" s="42"/>
      <c r="AU379" s="42"/>
      <c r="AV379" s="42"/>
      <c r="AW379" s="42"/>
      <c r="AX379" s="32">
        <f t="shared" si="131"/>
        <v>0</v>
      </c>
      <c r="AY379" s="39">
        <f t="shared" si="132"/>
        <v>0</v>
      </c>
      <c r="AZ379" s="40"/>
      <c r="BA379" s="32">
        <f t="shared" si="133"/>
        <v>0</v>
      </c>
      <c r="BB379" s="190"/>
      <c r="BC379" s="190"/>
      <c r="BD379" s="190"/>
    </row>
    <row r="380" spans="1:56" s="181" customFormat="1" ht="16.5" customHeight="1">
      <c r="A380" s="44" t="s">
        <v>423</v>
      </c>
      <c r="B380" s="45" t="s">
        <v>506</v>
      </c>
      <c r="C380" s="44" t="s">
        <v>507</v>
      </c>
      <c r="D380" s="104" t="s">
        <v>544</v>
      </c>
      <c r="E380" s="66">
        <v>23</v>
      </c>
      <c r="F380" s="186" t="s">
        <v>545</v>
      </c>
      <c r="G380" s="26">
        <v>109</v>
      </c>
      <c r="H380" s="26">
        <v>733</v>
      </c>
      <c r="I380" s="42">
        <v>34</v>
      </c>
      <c r="J380" s="42">
        <v>5</v>
      </c>
      <c r="K380" s="42">
        <v>4</v>
      </c>
      <c r="L380" s="42">
        <v>0</v>
      </c>
      <c r="M380" s="42">
        <v>0</v>
      </c>
      <c r="N380" s="42">
        <v>1</v>
      </c>
      <c r="O380" s="29">
        <f t="shared" si="127"/>
        <v>34</v>
      </c>
      <c r="P380" s="29">
        <f t="shared" si="128"/>
        <v>5</v>
      </c>
      <c r="Q380" s="29">
        <f t="shared" si="128"/>
        <v>5</v>
      </c>
      <c r="R380" s="29">
        <f t="shared" si="120"/>
        <v>44</v>
      </c>
      <c r="S380" s="29">
        <v>0.82</v>
      </c>
      <c r="T380" s="29">
        <v>0</v>
      </c>
      <c r="U380" s="29">
        <v>0</v>
      </c>
      <c r="V380" s="29">
        <v>34</v>
      </c>
      <c r="W380" s="29">
        <v>0.72</v>
      </c>
      <c r="X380" s="29">
        <v>0</v>
      </c>
      <c r="Y380" s="29">
        <v>0</v>
      </c>
      <c r="Z380" s="42">
        <v>177</v>
      </c>
      <c r="AA380" s="42">
        <v>31.2</v>
      </c>
      <c r="AB380" s="26">
        <f t="shared" si="129"/>
        <v>221</v>
      </c>
      <c r="AC380" s="69">
        <f t="shared" si="129"/>
        <v>32.019999999999996</v>
      </c>
      <c r="AD380" s="42">
        <v>81</v>
      </c>
      <c r="AE380" s="27">
        <f t="shared" si="134"/>
        <v>74.311926605504581</v>
      </c>
      <c r="AF380" s="43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>
        <v>5</v>
      </c>
      <c r="AQ380" s="42">
        <v>0.52</v>
      </c>
      <c r="AR380" s="201">
        <f t="shared" si="130"/>
        <v>5</v>
      </c>
      <c r="AS380" s="202">
        <f t="shared" si="130"/>
        <v>0.52</v>
      </c>
      <c r="AT380" s="42">
        <v>0.31</v>
      </c>
      <c r="AU380" s="42">
        <v>6.1</v>
      </c>
      <c r="AV380" s="42">
        <v>0.61</v>
      </c>
      <c r="AW380" s="42">
        <v>4.34</v>
      </c>
      <c r="AX380" s="32">
        <f t="shared" si="131"/>
        <v>11.36</v>
      </c>
      <c r="AY380" s="39">
        <f t="shared" si="132"/>
        <v>11.879999999999999</v>
      </c>
      <c r="AZ380" s="40">
        <v>0.94</v>
      </c>
      <c r="BA380" s="32">
        <f t="shared" si="133"/>
        <v>12.819999999999999</v>
      </c>
      <c r="BB380" s="190"/>
      <c r="BC380" s="190"/>
      <c r="BD380" s="190"/>
    </row>
    <row r="381" spans="1:56" s="181" customFormat="1" ht="16.5" customHeight="1">
      <c r="A381" s="18" t="s">
        <v>423</v>
      </c>
      <c r="B381" s="19" t="s">
        <v>506</v>
      </c>
      <c r="C381" s="18" t="s">
        <v>507</v>
      </c>
      <c r="D381" s="104" t="s">
        <v>544</v>
      </c>
      <c r="E381" s="66">
        <v>24</v>
      </c>
      <c r="F381" s="186" t="s">
        <v>546</v>
      </c>
      <c r="G381" s="26">
        <v>196</v>
      </c>
      <c r="H381" s="26">
        <v>1199</v>
      </c>
      <c r="I381" s="42">
        <v>149</v>
      </c>
      <c r="J381" s="42">
        <v>40</v>
      </c>
      <c r="K381" s="42">
        <v>28</v>
      </c>
      <c r="L381" s="42">
        <v>0</v>
      </c>
      <c r="M381" s="42">
        <v>0</v>
      </c>
      <c r="N381" s="42">
        <v>20</v>
      </c>
      <c r="O381" s="29">
        <f t="shared" si="127"/>
        <v>149</v>
      </c>
      <c r="P381" s="29">
        <f t="shared" si="128"/>
        <v>40</v>
      </c>
      <c r="Q381" s="29">
        <f t="shared" si="128"/>
        <v>48</v>
      </c>
      <c r="R381" s="29">
        <f t="shared" si="120"/>
        <v>237</v>
      </c>
      <c r="S381" s="29">
        <v>5.24</v>
      </c>
      <c r="T381" s="29">
        <v>10</v>
      </c>
      <c r="U381" s="29">
        <v>1.24</v>
      </c>
      <c r="V381" s="29">
        <v>139</v>
      </c>
      <c r="W381" s="29">
        <v>3.31</v>
      </c>
      <c r="X381" s="29">
        <v>0</v>
      </c>
      <c r="Y381" s="29">
        <v>0</v>
      </c>
      <c r="Z381" s="42">
        <v>490</v>
      </c>
      <c r="AA381" s="42">
        <v>903.9</v>
      </c>
      <c r="AB381" s="26">
        <f t="shared" si="129"/>
        <v>727</v>
      </c>
      <c r="AC381" s="69">
        <f t="shared" si="129"/>
        <v>909.14</v>
      </c>
      <c r="AD381" s="42">
        <v>178</v>
      </c>
      <c r="AE381" s="27">
        <f t="shared" si="134"/>
        <v>90.816326530612244</v>
      </c>
      <c r="AF381" s="43"/>
      <c r="AG381" s="42"/>
      <c r="AH381" s="42"/>
      <c r="AI381" s="42"/>
      <c r="AJ381" s="42"/>
      <c r="AK381" s="42"/>
      <c r="AL381" s="42"/>
      <c r="AM381" s="42"/>
      <c r="AN381" s="42">
        <v>1</v>
      </c>
      <c r="AO381" s="42">
        <v>0.18</v>
      </c>
      <c r="AP381" s="42">
        <v>17</v>
      </c>
      <c r="AQ381" s="42">
        <v>9.65</v>
      </c>
      <c r="AR381" s="201">
        <f t="shared" si="130"/>
        <v>18</v>
      </c>
      <c r="AS381" s="202">
        <f t="shared" si="130"/>
        <v>9.83</v>
      </c>
      <c r="AT381" s="42">
        <v>39.24</v>
      </c>
      <c r="AU381" s="42">
        <v>52.23</v>
      </c>
      <c r="AV381" s="130">
        <v>0</v>
      </c>
      <c r="AW381" s="42">
        <v>2.63</v>
      </c>
      <c r="AX381" s="32">
        <f t="shared" si="131"/>
        <v>94.1</v>
      </c>
      <c r="AY381" s="39">
        <f t="shared" si="132"/>
        <v>103.92999999999999</v>
      </c>
      <c r="AZ381" s="40">
        <v>33.020000000000003</v>
      </c>
      <c r="BA381" s="32">
        <f t="shared" si="133"/>
        <v>136.94999999999999</v>
      </c>
      <c r="BB381" s="142">
        <v>1</v>
      </c>
      <c r="BC381" s="142">
        <v>0.13</v>
      </c>
      <c r="BD381" s="190"/>
    </row>
    <row r="382" spans="1:56" s="181" customFormat="1" ht="16.5" customHeight="1">
      <c r="A382" s="18" t="s">
        <v>423</v>
      </c>
      <c r="B382" s="19" t="s">
        <v>506</v>
      </c>
      <c r="C382" s="18" t="s">
        <v>507</v>
      </c>
      <c r="D382" s="104" t="s">
        <v>544</v>
      </c>
      <c r="E382" s="66">
        <v>25</v>
      </c>
      <c r="F382" s="186" t="s">
        <v>547</v>
      </c>
      <c r="G382" s="26">
        <v>138</v>
      </c>
      <c r="H382" s="26">
        <v>778</v>
      </c>
      <c r="I382" s="42">
        <v>34</v>
      </c>
      <c r="J382" s="42">
        <v>19</v>
      </c>
      <c r="K382" s="42">
        <v>19</v>
      </c>
      <c r="L382" s="42">
        <v>0</v>
      </c>
      <c r="M382" s="42">
        <v>0</v>
      </c>
      <c r="N382" s="42">
        <v>0</v>
      </c>
      <c r="O382" s="29">
        <f t="shared" si="127"/>
        <v>34</v>
      </c>
      <c r="P382" s="29">
        <f t="shared" si="128"/>
        <v>19</v>
      </c>
      <c r="Q382" s="29">
        <f t="shared" si="128"/>
        <v>19</v>
      </c>
      <c r="R382" s="29">
        <f t="shared" si="120"/>
        <v>72</v>
      </c>
      <c r="S382" s="27">
        <v>1.3</v>
      </c>
      <c r="T382" s="29">
        <v>0</v>
      </c>
      <c r="U382" s="29">
        <v>0</v>
      </c>
      <c r="V382" s="29">
        <v>34</v>
      </c>
      <c r="W382" s="29">
        <v>0.95</v>
      </c>
      <c r="X382" s="29">
        <v>0</v>
      </c>
      <c r="Y382" s="29">
        <v>0</v>
      </c>
      <c r="Z382" s="42">
        <v>520</v>
      </c>
      <c r="AA382" s="42">
        <v>172.3</v>
      </c>
      <c r="AB382" s="26">
        <f t="shared" si="129"/>
        <v>592</v>
      </c>
      <c r="AC382" s="69">
        <f t="shared" si="129"/>
        <v>173.60000000000002</v>
      </c>
      <c r="AD382" s="42">
        <v>98</v>
      </c>
      <c r="AE382" s="27">
        <f t="shared" si="134"/>
        <v>71.014492753623188</v>
      </c>
      <c r="AF382" s="43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>
        <v>33</v>
      </c>
      <c r="AQ382" s="42">
        <v>16.079999999999998</v>
      </c>
      <c r="AR382" s="201">
        <f t="shared" si="130"/>
        <v>33</v>
      </c>
      <c r="AS382" s="202">
        <f t="shared" si="130"/>
        <v>16.079999999999998</v>
      </c>
      <c r="AT382" s="42">
        <v>6.56</v>
      </c>
      <c r="AU382" s="42">
        <v>8.24</v>
      </c>
      <c r="AV382" s="437">
        <v>0</v>
      </c>
      <c r="AW382" s="42">
        <v>11.54</v>
      </c>
      <c r="AX382" s="32">
        <f t="shared" si="131"/>
        <v>26.34</v>
      </c>
      <c r="AY382" s="39">
        <f t="shared" si="132"/>
        <v>42.42</v>
      </c>
      <c r="AZ382" s="40">
        <v>33.020000000000003</v>
      </c>
      <c r="BA382" s="32">
        <f t="shared" si="133"/>
        <v>75.44</v>
      </c>
      <c r="BB382" s="142">
        <v>1</v>
      </c>
      <c r="BC382" s="142">
        <v>0.2</v>
      </c>
      <c r="BD382" s="190"/>
    </row>
    <row r="383" spans="1:56" s="181" customFormat="1" ht="16.5" customHeight="1">
      <c r="A383" s="18" t="s">
        <v>423</v>
      </c>
      <c r="B383" s="19" t="s">
        <v>506</v>
      </c>
      <c r="C383" s="18" t="s">
        <v>507</v>
      </c>
      <c r="D383" s="104" t="s">
        <v>548</v>
      </c>
      <c r="E383" s="66">
        <v>26</v>
      </c>
      <c r="F383" s="186" t="s">
        <v>549</v>
      </c>
      <c r="G383" s="26">
        <v>155</v>
      </c>
      <c r="H383" s="26">
        <v>759</v>
      </c>
      <c r="I383" s="42">
        <v>133</v>
      </c>
      <c r="J383" s="42">
        <v>42</v>
      </c>
      <c r="K383" s="42">
        <v>26</v>
      </c>
      <c r="L383" s="42">
        <v>1</v>
      </c>
      <c r="M383" s="42">
        <v>0</v>
      </c>
      <c r="N383" s="42">
        <v>2</v>
      </c>
      <c r="O383" s="29">
        <f t="shared" si="127"/>
        <v>134</v>
      </c>
      <c r="P383" s="29">
        <f t="shared" ref="P383:Q406" si="135">M383+J383</f>
        <v>42</v>
      </c>
      <c r="Q383" s="29">
        <f t="shared" si="135"/>
        <v>28</v>
      </c>
      <c r="R383" s="29">
        <f t="shared" si="120"/>
        <v>204</v>
      </c>
      <c r="S383" s="27">
        <v>5</v>
      </c>
      <c r="T383" s="29">
        <v>50</v>
      </c>
      <c r="U383" s="27">
        <v>1</v>
      </c>
      <c r="V383" s="29">
        <v>84</v>
      </c>
      <c r="W383" s="27">
        <v>3</v>
      </c>
      <c r="X383" s="29">
        <v>0</v>
      </c>
      <c r="Y383" s="29">
        <v>0</v>
      </c>
      <c r="Z383" s="42">
        <v>215</v>
      </c>
      <c r="AA383" s="130">
        <v>11</v>
      </c>
      <c r="AB383" s="26">
        <f t="shared" si="129"/>
        <v>419</v>
      </c>
      <c r="AC383" s="69">
        <f t="shared" si="129"/>
        <v>16</v>
      </c>
      <c r="AD383" s="42">
        <v>145</v>
      </c>
      <c r="AE383" s="27">
        <f t="shared" si="134"/>
        <v>93.548387096774192</v>
      </c>
      <c r="AF383" s="43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>
        <v>9</v>
      </c>
      <c r="AQ383" s="130">
        <v>0.4</v>
      </c>
      <c r="AR383" s="201">
        <f t="shared" ref="AR383:AS406" si="136">AP383+AN383+AL383+AJ383</f>
        <v>9</v>
      </c>
      <c r="AS383" s="202">
        <f t="shared" si="136"/>
        <v>0.4</v>
      </c>
      <c r="AT383" s="130">
        <v>2.6</v>
      </c>
      <c r="AU383" s="130">
        <v>1</v>
      </c>
      <c r="AV383" s="130">
        <v>0</v>
      </c>
      <c r="AW383" s="130">
        <v>1</v>
      </c>
      <c r="AX383" s="32">
        <f t="shared" si="131"/>
        <v>4.5999999999999996</v>
      </c>
      <c r="AY383" s="39">
        <f t="shared" si="132"/>
        <v>5</v>
      </c>
      <c r="AZ383" s="191">
        <v>3.5</v>
      </c>
      <c r="BA383" s="32">
        <f t="shared" si="133"/>
        <v>8.5</v>
      </c>
      <c r="BB383" s="190"/>
      <c r="BC383" s="190"/>
      <c r="BD383" s="190"/>
    </row>
    <row r="384" spans="1:56" s="181" customFormat="1" ht="16.5" customHeight="1">
      <c r="A384" s="44" t="s">
        <v>423</v>
      </c>
      <c r="B384" s="45" t="s">
        <v>506</v>
      </c>
      <c r="C384" s="44" t="s">
        <v>507</v>
      </c>
      <c r="D384" s="104" t="s">
        <v>548</v>
      </c>
      <c r="E384" s="66">
        <v>27</v>
      </c>
      <c r="F384" s="186" t="s">
        <v>550</v>
      </c>
      <c r="G384" s="26">
        <v>245</v>
      </c>
      <c r="H384" s="26">
        <v>1068</v>
      </c>
      <c r="I384" s="42">
        <v>164</v>
      </c>
      <c r="J384" s="42">
        <v>60</v>
      </c>
      <c r="K384" s="42">
        <v>151</v>
      </c>
      <c r="L384" s="42">
        <v>3</v>
      </c>
      <c r="M384" s="42">
        <v>1</v>
      </c>
      <c r="N384" s="42">
        <v>2</v>
      </c>
      <c r="O384" s="29">
        <f t="shared" si="127"/>
        <v>167</v>
      </c>
      <c r="P384" s="29">
        <f t="shared" si="135"/>
        <v>61</v>
      </c>
      <c r="Q384" s="29">
        <f t="shared" si="135"/>
        <v>153</v>
      </c>
      <c r="R384" s="29">
        <f t="shared" si="120"/>
        <v>381</v>
      </c>
      <c r="S384" s="27">
        <v>8</v>
      </c>
      <c r="T384" s="29">
        <v>0</v>
      </c>
      <c r="U384" s="27">
        <v>0</v>
      </c>
      <c r="V384" s="29">
        <v>167</v>
      </c>
      <c r="W384" s="27">
        <v>6</v>
      </c>
      <c r="X384" s="29">
        <v>0</v>
      </c>
      <c r="Y384" s="29">
        <v>0</v>
      </c>
      <c r="Z384" s="42">
        <v>310</v>
      </c>
      <c r="AA384" s="130">
        <v>9</v>
      </c>
      <c r="AB384" s="26">
        <f t="shared" si="129"/>
        <v>691</v>
      </c>
      <c r="AC384" s="69">
        <f t="shared" si="129"/>
        <v>17</v>
      </c>
      <c r="AD384" s="42">
        <v>243</v>
      </c>
      <c r="AE384" s="27">
        <f t="shared" si="134"/>
        <v>99.183673469387756</v>
      </c>
      <c r="AF384" s="43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>
        <v>42</v>
      </c>
      <c r="AQ384" s="130">
        <v>2.4</v>
      </c>
      <c r="AR384" s="201">
        <f t="shared" si="136"/>
        <v>42</v>
      </c>
      <c r="AS384" s="202">
        <f t="shared" si="136"/>
        <v>2.4</v>
      </c>
      <c r="AT384" s="130">
        <v>3.7</v>
      </c>
      <c r="AU384" s="130">
        <v>1</v>
      </c>
      <c r="AV384" s="130">
        <v>0</v>
      </c>
      <c r="AW384" s="130">
        <v>2</v>
      </c>
      <c r="AX384" s="27">
        <f t="shared" si="131"/>
        <v>6.7</v>
      </c>
      <c r="AY384" s="39">
        <f t="shared" si="132"/>
        <v>9.1</v>
      </c>
      <c r="AZ384" s="191">
        <v>3</v>
      </c>
      <c r="BA384" s="32">
        <f t="shared" si="133"/>
        <v>12.1</v>
      </c>
      <c r="BB384" s="190"/>
      <c r="BC384" s="190"/>
      <c r="BD384" s="190"/>
    </row>
    <row r="385" spans="1:56" s="181" customFormat="1" ht="16.5" customHeight="1">
      <c r="A385" s="44" t="s">
        <v>423</v>
      </c>
      <c r="B385" s="45" t="s">
        <v>506</v>
      </c>
      <c r="C385" s="44" t="s">
        <v>507</v>
      </c>
      <c r="D385" s="104" t="s">
        <v>548</v>
      </c>
      <c r="E385" s="66">
        <v>28</v>
      </c>
      <c r="F385" s="186" t="s">
        <v>551</v>
      </c>
      <c r="G385" s="26">
        <v>268</v>
      </c>
      <c r="H385" s="26">
        <v>1144</v>
      </c>
      <c r="I385" s="42">
        <v>20</v>
      </c>
      <c r="J385" s="42">
        <v>5</v>
      </c>
      <c r="K385" s="42">
        <v>39</v>
      </c>
      <c r="L385" s="42">
        <v>3</v>
      </c>
      <c r="M385" s="42">
        <v>1</v>
      </c>
      <c r="N385" s="42">
        <v>0</v>
      </c>
      <c r="O385" s="29">
        <f t="shared" si="127"/>
        <v>23</v>
      </c>
      <c r="P385" s="29">
        <f t="shared" si="135"/>
        <v>6</v>
      </c>
      <c r="Q385" s="29">
        <f t="shared" si="135"/>
        <v>39</v>
      </c>
      <c r="R385" s="29">
        <f t="shared" si="120"/>
        <v>68</v>
      </c>
      <c r="S385" s="27">
        <v>3</v>
      </c>
      <c r="T385" s="29">
        <v>0</v>
      </c>
      <c r="U385" s="27">
        <v>0</v>
      </c>
      <c r="V385" s="29">
        <v>23</v>
      </c>
      <c r="W385" s="27">
        <v>2</v>
      </c>
      <c r="X385" s="29">
        <v>0</v>
      </c>
      <c r="Y385" s="29">
        <v>0</v>
      </c>
      <c r="Z385" s="42">
        <v>55</v>
      </c>
      <c r="AA385" s="130">
        <v>1.5</v>
      </c>
      <c r="AB385" s="26">
        <f t="shared" si="129"/>
        <v>123</v>
      </c>
      <c r="AC385" s="69">
        <f t="shared" si="129"/>
        <v>4.5</v>
      </c>
      <c r="AD385" s="42">
        <v>63</v>
      </c>
      <c r="AE385" s="27">
        <f t="shared" si="134"/>
        <v>23.507462686567166</v>
      </c>
      <c r="AF385" s="43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>
        <v>6</v>
      </c>
      <c r="AQ385" s="130">
        <v>1</v>
      </c>
      <c r="AR385" s="201">
        <f t="shared" si="136"/>
        <v>6</v>
      </c>
      <c r="AS385" s="202">
        <f t="shared" si="136"/>
        <v>1</v>
      </c>
      <c r="AT385" s="130">
        <v>1.5</v>
      </c>
      <c r="AU385" s="130">
        <v>0.5</v>
      </c>
      <c r="AV385" s="130">
        <v>0</v>
      </c>
      <c r="AW385" s="130">
        <v>0</v>
      </c>
      <c r="AX385" s="27">
        <f t="shared" si="131"/>
        <v>2</v>
      </c>
      <c r="AY385" s="39">
        <f t="shared" si="132"/>
        <v>3</v>
      </c>
      <c r="AZ385" s="191">
        <v>0.5</v>
      </c>
      <c r="BA385" s="32">
        <f t="shared" si="133"/>
        <v>3.5</v>
      </c>
      <c r="BB385" s="190"/>
      <c r="BC385" s="190"/>
      <c r="BD385" s="190"/>
    </row>
    <row r="386" spans="1:56" s="181" customFormat="1" ht="16.5" customHeight="1">
      <c r="A386" s="44" t="s">
        <v>423</v>
      </c>
      <c r="B386" s="45" t="s">
        <v>506</v>
      </c>
      <c r="C386" s="44" t="s">
        <v>507</v>
      </c>
      <c r="D386" s="104" t="s">
        <v>548</v>
      </c>
      <c r="E386" s="66">
        <v>29</v>
      </c>
      <c r="F386" s="186" t="s">
        <v>552</v>
      </c>
      <c r="G386" s="26">
        <v>211</v>
      </c>
      <c r="H386" s="26">
        <v>1409</v>
      </c>
      <c r="I386" s="42">
        <v>68</v>
      </c>
      <c r="J386" s="42">
        <v>21</v>
      </c>
      <c r="K386" s="42">
        <v>51</v>
      </c>
      <c r="L386" s="42">
        <v>1</v>
      </c>
      <c r="M386" s="42">
        <v>0</v>
      </c>
      <c r="N386" s="42">
        <v>2</v>
      </c>
      <c r="O386" s="29">
        <f t="shared" si="127"/>
        <v>69</v>
      </c>
      <c r="P386" s="29">
        <f t="shared" si="135"/>
        <v>21</v>
      </c>
      <c r="Q386" s="29">
        <f t="shared" si="135"/>
        <v>53</v>
      </c>
      <c r="R386" s="29">
        <f t="shared" si="120"/>
        <v>143</v>
      </c>
      <c r="S386" s="27">
        <v>5</v>
      </c>
      <c r="T386" s="29">
        <v>15</v>
      </c>
      <c r="U386" s="27">
        <v>0.25</v>
      </c>
      <c r="V386" s="29">
        <v>54</v>
      </c>
      <c r="W386" s="27">
        <v>3.75</v>
      </c>
      <c r="X386" s="29">
        <v>0</v>
      </c>
      <c r="Y386" s="29">
        <v>0</v>
      </c>
      <c r="Z386" s="42">
        <v>135</v>
      </c>
      <c r="AA386" s="130">
        <v>4</v>
      </c>
      <c r="AB386" s="26">
        <f t="shared" si="129"/>
        <v>278</v>
      </c>
      <c r="AC386" s="69">
        <f t="shared" si="129"/>
        <v>9</v>
      </c>
      <c r="AD386" s="42">
        <v>197</v>
      </c>
      <c r="AE386" s="27">
        <f t="shared" si="134"/>
        <v>93.36492890995261</v>
      </c>
      <c r="AF386" s="43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>
        <v>20</v>
      </c>
      <c r="AQ386" s="130">
        <v>1.25</v>
      </c>
      <c r="AR386" s="201">
        <f t="shared" si="136"/>
        <v>20</v>
      </c>
      <c r="AS386" s="202">
        <f t="shared" si="136"/>
        <v>1.25</v>
      </c>
      <c r="AT386" s="130">
        <v>3.8</v>
      </c>
      <c r="AU386" s="130">
        <v>1</v>
      </c>
      <c r="AV386" s="130">
        <v>0</v>
      </c>
      <c r="AW386" s="130">
        <v>1</v>
      </c>
      <c r="AX386" s="27">
        <f t="shared" si="131"/>
        <v>5.8</v>
      </c>
      <c r="AY386" s="39">
        <f t="shared" si="132"/>
        <v>7.05</v>
      </c>
      <c r="AZ386" s="191">
        <v>4</v>
      </c>
      <c r="BA386" s="32">
        <f t="shared" si="133"/>
        <v>11.05</v>
      </c>
      <c r="BB386" s="190"/>
      <c r="BC386" s="190"/>
      <c r="BD386" s="190"/>
    </row>
    <row r="387" spans="1:56" s="181" customFormat="1" ht="16.5" customHeight="1">
      <c r="A387" s="44" t="s">
        <v>423</v>
      </c>
      <c r="B387" s="45" t="s">
        <v>506</v>
      </c>
      <c r="C387" s="44" t="s">
        <v>507</v>
      </c>
      <c r="D387" s="104" t="s">
        <v>548</v>
      </c>
      <c r="E387" s="66">
        <v>30</v>
      </c>
      <c r="F387" s="186" t="s">
        <v>553</v>
      </c>
      <c r="G387" s="26">
        <v>142</v>
      </c>
      <c r="H387" s="26">
        <v>733</v>
      </c>
      <c r="I387" s="42">
        <v>24</v>
      </c>
      <c r="J387" s="42">
        <v>9</v>
      </c>
      <c r="K387" s="42">
        <v>31</v>
      </c>
      <c r="L387" s="42">
        <v>2</v>
      </c>
      <c r="M387" s="42">
        <v>0</v>
      </c>
      <c r="N387" s="42">
        <v>1</v>
      </c>
      <c r="O387" s="29">
        <f t="shared" si="127"/>
        <v>26</v>
      </c>
      <c r="P387" s="29">
        <f t="shared" si="135"/>
        <v>9</v>
      </c>
      <c r="Q387" s="29">
        <f t="shared" si="135"/>
        <v>32</v>
      </c>
      <c r="R387" s="29">
        <f t="shared" si="120"/>
        <v>67</v>
      </c>
      <c r="S387" s="27">
        <v>1</v>
      </c>
      <c r="T387" s="29">
        <v>10</v>
      </c>
      <c r="U387" s="27">
        <v>0.08</v>
      </c>
      <c r="V387" s="29">
        <v>16</v>
      </c>
      <c r="W387" s="27">
        <v>0.52</v>
      </c>
      <c r="X387" s="29">
        <v>0</v>
      </c>
      <c r="Y387" s="29">
        <v>0</v>
      </c>
      <c r="Z387" s="42">
        <v>29</v>
      </c>
      <c r="AA387" s="130">
        <v>1</v>
      </c>
      <c r="AB387" s="26">
        <f t="shared" si="129"/>
        <v>96</v>
      </c>
      <c r="AC387" s="69">
        <f t="shared" si="129"/>
        <v>2</v>
      </c>
      <c r="AD387" s="42">
        <v>52</v>
      </c>
      <c r="AE387" s="27">
        <f t="shared" si="134"/>
        <v>36.619718309859159</v>
      </c>
      <c r="AF387" s="43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>
        <v>5</v>
      </c>
      <c r="AQ387" s="130">
        <v>0.4</v>
      </c>
      <c r="AR387" s="201">
        <f t="shared" si="136"/>
        <v>5</v>
      </c>
      <c r="AS387" s="202">
        <f t="shared" si="136"/>
        <v>0.4</v>
      </c>
      <c r="AT387" s="130">
        <v>2</v>
      </c>
      <c r="AU387" s="130">
        <v>0.2</v>
      </c>
      <c r="AV387" s="130">
        <v>0</v>
      </c>
      <c r="AW387" s="130">
        <v>0.1</v>
      </c>
      <c r="AX387" s="27">
        <f t="shared" si="131"/>
        <v>2.3000000000000003</v>
      </c>
      <c r="AY387" s="39">
        <f t="shared" si="132"/>
        <v>2.7</v>
      </c>
      <c r="AZ387" s="191">
        <v>0.5</v>
      </c>
      <c r="BA387" s="32">
        <f t="shared" si="133"/>
        <v>3.2</v>
      </c>
      <c r="BB387" s="190"/>
      <c r="BC387" s="190"/>
      <c r="BD387" s="190"/>
    </row>
    <row r="388" spans="1:56" s="181" customFormat="1" ht="16.5" customHeight="1">
      <c r="A388" s="18" t="s">
        <v>423</v>
      </c>
      <c r="B388" s="19" t="s">
        <v>506</v>
      </c>
      <c r="C388" s="18" t="s">
        <v>507</v>
      </c>
      <c r="D388" s="104" t="s">
        <v>554</v>
      </c>
      <c r="E388" s="66">
        <v>31</v>
      </c>
      <c r="F388" s="186" t="s">
        <v>555</v>
      </c>
      <c r="G388" s="26">
        <v>198</v>
      </c>
      <c r="H388" s="26">
        <v>1011</v>
      </c>
      <c r="I388" s="42">
        <v>128</v>
      </c>
      <c r="J388" s="42">
        <v>16</v>
      </c>
      <c r="K388" s="42">
        <v>37</v>
      </c>
      <c r="L388" s="42">
        <v>5</v>
      </c>
      <c r="M388" s="42">
        <v>1</v>
      </c>
      <c r="N388" s="42">
        <v>1</v>
      </c>
      <c r="O388" s="29">
        <f t="shared" si="127"/>
        <v>133</v>
      </c>
      <c r="P388" s="29">
        <f t="shared" si="135"/>
        <v>17</v>
      </c>
      <c r="Q388" s="29">
        <f t="shared" si="135"/>
        <v>38</v>
      </c>
      <c r="R388" s="29">
        <f t="shared" ref="R388:R406" si="137">SUM(O388:Q388)</f>
        <v>188</v>
      </c>
      <c r="S388" s="29">
        <v>4.17</v>
      </c>
      <c r="T388" s="29">
        <v>76</v>
      </c>
      <c r="U388" s="29">
        <v>0.95</v>
      </c>
      <c r="V388" s="29">
        <v>57</v>
      </c>
      <c r="W388" s="27">
        <v>3</v>
      </c>
      <c r="X388" s="29">
        <v>0</v>
      </c>
      <c r="Y388" s="29">
        <v>0</v>
      </c>
      <c r="Z388" s="42">
        <v>266</v>
      </c>
      <c r="AA388" s="42">
        <v>42.36</v>
      </c>
      <c r="AB388" s="26">
        <f t="shared" si="129"/>
        <v>454</v>
      </c>
      <c r="AC388" s="69">
        <f t="shared" si="129"/>
        <v>46.53</v>
      </c>
      <c r="AD388" s="42">
        <v>191</v>
      </c>
      <c r="AE388" s="27">
        <f t="shared" si="134"/>
        <v>96.464646464646464</v>
      </c>
      <c r="AF388" s="43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201">
        <f t="shared" si="136"/>
        <v>0</v>
      </c>
      <c r="AS388" s="202">
        <f t="shared" si="136"/>
        <v>0</v>
      </c>
      <c r="AT388" s="42"/>
      <c r="AU388" s="42"/>
      <c r="AV388" s="42"/>
      <c r="AW388" s="42"/>
      <c r="AX388" s="27">
        <f t="shared" si="131"/>
        <v>0</v>
      </c>
      <c r="AY388" s="39">
        <f t="shared" si="132"/>
        <v>0</v>
      </c>
      <c r="AZ388" s="40"/>
      <c r="BA388" s="32">
        <f t="shared" si="133"/>
        <v>0</v>
      </c>
      <c r="BB388" s="190"/>
      <c r="BC388" s="190"/>
      <c r="BD388" s="190"/>
    </row>
    <row r="389" spans="1:56" s="181" customFormat="1" ht="16.5" customHeight="1">
      <c r="A389" s="18" t="s">
        <v>423</v>
      </c>
      <c r="B389" s="19" t="s">
        <v>506</v>
      </c>
      <c r="C389" s="18" t="s">
        <v>507</v>
      </c>
      <c r="D389" s="104" t="s">
        <v>556</v>
      </c>
      <c r="E389" s="66">
        <v>32</v>
      </c>
      <c r="F389" s="186" t="s">
        <v>557</v>
      </c>
      <c r="G389" s="26">
        <v>180</v>
      </c>
      <c r="H389" s="26">
        <v>1251</v>
      </c>
      <c r="I389" s="42">
        <v>504</v>
      </c>
      <c r="J389" s="42">
        <v>1</v>
      </c>
      <c r="K389" s="42">
        <v>17</v>
      </c>
      <c r="L389" s="42">
        <v>0</v>
      </c>
      <c r="M389" s="42">
        <v>0</v>
      </c>
      <c r="N389" s="42">
        <v>0</v>
      </c>
      <c r="O389" s="29">
        <f t="shared" si="127"/>
        <v>504</v>
      </c>
      <c r="P389" s="29">
        <f t="shared" si="135"/>
        <v>1</v>
      </c>
      <c r="Q389" s="29">
        <f t="shared" si="135"/>
        <v>17</v>
      </c>
      <c r="R389" s="29">
        <f t="shared" si="137"/>
        <v>522</v>
      </c>
      <c r="S389" s="29"/>
      <c r="T389" s="29"/>
      <c r="U389" s="29"/>
      <c r="V389" s="29"/>
      <c r="W389" s="29"/>
      <c r="X389" s="29"/>
      <c r="Y389" s="29"/>
      <c r="Z389" s="42">
        <v>750</v>
      </c>
      <c r="AA389" s="42"/>
      <c r="AB389" s="26">
        <f t="shared" si="129"/>
        <v>1272</v>
      </c>
      <c r="AC389" s="69">
        <f t="shared" si="129"/>
        <v>0</v>
      </c>
      <c r="AD389" s="42">
        <v>170</v>
      </c>
      <c r="AE389" s="27">
        <f t="shared" si="134"/>
        <v>94.444444444444443</v>
      </c>
      <c r="AF389" s="43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201">
        <f t="shared" si="136"/>
        <v>0</v>
      </c>
      <c r="AS389" s="202">
        <f t="shared" si="136"/>
        <v>0</v>
      </c>
      <c r="AT389" s="42"/>
      <c r="AU389" s="42"/>
      <c r="AV389" s="42"/>
      <c r="AW389" s="42"/>
      <c r="AX389" s="32">
        <f t="shared" si="131"/>
        <v>0</v>
      </c>
      <c r="AY389" s="39">
        <f t="shared" si="132"/>
        <v>0</v>
      </c>
      <c r="AZ389" s="40"/>
      <c r="BA389" s="32">
        <f t="shared" si="133"/>
        <v>0</v>
      </c>
      <c r="BB389" s="190"/>
      <c r="BC389" s="190"/>
      <c r="BD389" s="190"/>
    </row>
    <row r="390" spans="1:56" s="181" customFormat="1" ht="16.5" customHeight="1">
      <c r="A390" s="18" t="s">
        <v>423</v>
      </c>
      <c r="B390" s="19" t="s">
        <v>506</v>
      </c>
      <c r="C390" s="18" t="s">
        <v>507</v>
      </c>
      <c r="D390" s="104" t="s">
        <v>556</v>
      </c>
      <c r="E390" s="66">
        <v>33</v>
      </c>
      <c r="F390" s="186" t="s">
        <v>558</v>
      </c>
      <c r="G390" s="26">
        <v>174</v>
      </c>
      <c r="H390" s="26">
        <v>1035</v>
      </c>
      <c r="I390" s="42">
        <v>106</v>
      </c>
      <c r="J390" s="42">
        <v>0</v>
      </c>
      <c r="K390" s="42">
        <v>20</v>
      </c>
      <c r="L390" s="42">
        <v>0</v>
      </c>
      <c r="M390" s="42">
        <v>0</v>
      </c>
      <c r="N390" s="42">
        <v>0</v>
      </c>
      <c r="O390" s="29">
        <f t="shared" si="127"/>
        <v>106</v>
      </c>
      <c r="P390" s="29">
        <f t="shared" si="135"/>
        <v>0</v>
      </c>
      <c r="Q390" s="29">
        <f t="shared" si="135"/>
        <v>20</v>
      </c>
      <c r="R390" s="29">
        <f t="shared" si="137"/>
        <v>126</v>
      </c>
      <c r="S390" s="29"/>
      <c r="T390" s="29"/>
      <c r="U390" s="29"/>
      <c r="V390" s="29"/>
      <c r="W390" s="29"/>
      <c r="X390" s="29"/>
      <c r="Y390" s="29"/>
      <c r="Z390" s="42">
        <v>522</v>
      </c>
      <c r="AA390" s="42"/>
      <c r="AB390" s="26">
        <f t="shared" si="129"/>
        <v>648</v>
      </c>
      <c r="AC390" s="69">
        <f t="shared" si="129"/>
        <v>0</v>
      </c>
      <c r="AD390" s="42">
        <v>150</v>
      </c>
      <c r="AE390" s="27">
        <f t="shared" si="134"/>
        <v>86.206896551724128</v>
      </c>
      <c r="AF390" s="43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201">
        <f t="shared" si="136"/>
        <v>0</v>
      </c>
      <c r="AS390" s="202">
        <f t="shared" si="136"/>
        <v>0</v>
      </c>
      <c r="AT390" s="42"/>
      <c r="AU390" s="42"/>
      <c r="AV390" s="42"/>
      <c r="AW390" s="42"/>
      <c r="AX390" s="32">
        <f t="shared" si="131"/>
        <v>0</v>
      </c>
      <c r="AY390" s="39">
        <f t="shared" si="132"/>
        <v>0</v>
      </c>
      <c r="AZ390" s="40"/>
      <c r="BA390" s="32">
        <f t="shared" si="133"/>
        <v>0</v>
      </c>
      <c r="BB390" s="190"/>
      <c r="BC390" s="190"/>
      <c r="BD390" s="190"/>
    </row>
    <row r="391" spans="1:56" s="181" customFormat="1" ht="16.5" customHeight="1">
      <c r="A391" s="18" t="s">
        <v>423</v>
      </c>
      <c r="B391" s="19" t="s">
        <v>506</v>
      </c>
      <c r="C391" s="18" t="s">
        <v>507</v>
      </c>
      <c r="D391" s="104" t="s">
        <v>556</v>
      </c>
      <c r="E391" s="66">
        <v>34</v>
      </c>
      <c r="F391" s="186" t="s">
        <v>559</v>
      </c>
      <c r="G391" s="26">
        <v>242</v>
      </c>
      <c r="H391" s="26">
        <v>1340</v>
      </c>
      <c r="I391" s="42">
        <v>657</v>
      </c>
      <c r="J391" s="42">
        <v>1</v>
      </c>
      <c r="K391" s="42">
        <v>56</v>
      </c>
      <c r="L391" s="42">
        <v>0</v>
      </c>
      <c r="M391" s="42">
        <v>0</v>
      </c>
      <c r="N391" s="42">
        <v>0</v>
      </c>
      <c r="O391" s="29">
        <f t="shared" si="127"/>
        <v>657</v>
      </c>
      <c r="P391" s="29">
        <f t="shared" si="135"/>
        <v>1</v>
      </c>
      <c r="Q391" s="29">
        <f t="shared" si="135"/>
        <v>56</v>
      </c>
      <c r="R391" s="29">
        <f t="shared" si="137"/>
        <v>714</v>
      </c>
      <c r="S391" s="29"/>
      <c r="T391" s="29"/>
      <c r="U391" s="29"/>
      <c r="V391" s="29"/>
      <c r="W391" s="29"/>
      <c r="X391" s="29"/>
      <c r="Y391" s="29"/>
      <c r="Z391" s="42">
        <v>830</v>
      </c>
      <c r="AA391" s="42"/>
      <c r="AB391" s="26">
        <f t="shared" si="129"/>
        <v>1544</v>
      </c>
      <c r="AC391" s="69">
        <f t="shared" si="129"/>
        <v>0</v>
      </c>
      <c r="AD391" s="42">
        <v>230</v>
      </c>
      <c r="AE391" s="27">
        <f t="shared" si="134"/>
        <v>95.041322314049594</v>
      </c>
      <c r="AF391" s="43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201">
        <f t="shared" si="136"/>
        <v>0</v>
      </c>
      <c r="AS391" s="202">
        <f t="shared" si="136"/>
        <v>0</v>
      </c>
      <c r="AT391" s="42"/>
      <c r="AU391" s="42"/>
      <c r="AV391" s="42"/>
      <c r="AW391" s="42"/>
      <c r="AX391" s="32">
        <f t="shared" si="131"/>
        <v>0</v>
      </c>
      <c r="AY391" s="39">
        <f t="shared" si="132"/>
        <v>0</v>
      </c>
      <c r="AZ391" s="40"/>
      <c r="BA391" s="32">
        <f t="shared" si="133"/>
        <v>0</v>
      </c>
      <c r="BB391" s="190"/>
      <c r="BC391" s="190"/>
      <c r="BD391" s="190"/>
    </row>
    <row r="392" spans="1:56" s="181" customFormat="1" ht="16.5" customHeight="1">
      <c r="A392" s="44" t="s">
        <v>423</v>
      </c>
      <c r="B392" s="45" t="s">
        <v>506</v>
      </c>
      <c r="C392" s="44" t="s">
        <v>507</v>
      </c>
      <c r="D392" s="104" t="s">
        <v>556</v>
      </c>
      <c r="E392" s="66">
        <v>35</v>
      </c>
      <c r="F392" s="186" t="s">
        <v>132</v>
      </c>
      <c r="G392" s="26">
        <v>179</v>
      </c>
      <c r="H392" s="26">
        <v>736</v>
      </c>
      <c r="I392" s="42">
        <v>91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29">
        <f t="shared" si="127"/>
        <v>91</v>
      </c>
      <c r="P392" s="29">
        <f t="shared" si="135"/>
        <v>0</v>
      </c>
      <c r="Q392" s="29">
        <f t="shared" si="135"/>
        <v>0</v>
      </c>
      <c r="R392" s="29">
        <f t="shared" si="137"/>
        <v>91</v>
      </c>
      <c r="S392" s="29"/>
      <c r="T392" s="29"/>
      <c r="U392" s="29"/>
      <c r="V392" s="29"/>
      <c r="W392" s="29"/>
      <c r="X392" s="29"/>
      <c r="Y392" s="29"/>
      <c r="Z392" s="42">
        <v>475</v>
      </c>
      <c r="AA392" s="42"/>
      <c r="AB392" s="26">
        <f t="shared" si="129"/>
        <v>566</v>
      </c>
      <c r="AC392" s="69">
        <f t="shared" si="129"/>
        <v>0</v>
      </c>
      <c r="AD392" s="42">
        <v>160</v>
      </c>
      <c r="AE392" s="27">
        <f t="shared" si="134"/>
        <v>89.385474860335194</v>
      </c>
      <c r="AF392" s="43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201">
        <f t="shared" si="136"/>
        <v>0</v>
      </c>
      <c r="AS392" s="202">
        <f t="shared" si="136"/>
        <v>0</v>
      </c>
      <c r="AT392" s="42"/>
      <c r="AU392" s="42"/>
      <c r="AV392" s="42"/>
      <c r="AW392" s="42"/>
      <c r="AX392" s="27">
        <f t="shared" si="131"/>
        <v>0</v>
      </c>
      <c r="AY392" s="39">
        <f t="shared" si="132"/>
        <v>0</v>
      </c>
      <c r="AZ392" s="40"/>
      <c r="BA392" s="32">
        <f t="shared" si="133"/>
        <v>0</v>
      </c>
      <c r="BB392" s="190"/>
      <c r="BC392" s="190"/>
      <c r="BD392" s="190"/>
    </row>
    <row r="393" spans="1:56" s="181" customFormat="1" ht="16.5" customHeight="1">
      <c r="A393" s="44" t="s">
        <v>423</v>
      </c>
      <c r="B393" s="45" t="s">
        <v>506</v>
      </c>
      <c r="C393" s="44" t="s">
        <v>507</v>
      </c>
      <c r="D393" s="104" t="s">
        <v>556</v>
      </c>
      <c r="E393" s="66">
        <v>36</v>
      </c>
      <c r="F393" s="186" t="s">
        <v>560</v>
      </c>
      <c r="G393" s="26">
        <v>186</v>
      </c>
      <c r="H393" s="26">
        <v>1285</v>
      </c>
      <c r="I393" s="42">
        <v>240</v>
      </c>
      <c r="J393" s="42">
        <v>0</v>
      </c>
      <c r="K393" s="42">
        <v>10</v>
      </c>
      <c r="L393" s="42">
        <v>1</v>
      </c>
      <c r="M393" s="42">
        <v>0</v>
      </c>
      <c r="N393" s="42">
        <v>0</v>
      </c>
      <c r="O393" s="29">
        <f t="shared" si="127"/>
        <v>241</v>
      </c>
      <c r="P393" s="29">
        <f t="shared" si="135"/>
        <v>0</v>
      </c>
      <c r="Q393" s="29">
        <f t="shared" si="135"/>
        <v>10</v>
      </c>
      <c r="R393" s="29">
        <f t="shared" si="137"/>
        <v>251</v>
      </c>
      <c r="S393" s="29"/>
      <c r="T393" s="29"/>
      <c r="U393" s="29"/>
      <c r="V393" s="29"/>
      <c r="W393" s="29"/>
      <c r="X393" s="29"/>
      <c r="Y393" s="29"/>
      <c r="Z393" s="42">
        <v>129</v>
      </c>
      <c r="AA393" s="42"/>
      <c r="AB393" s="26">
        <f t="shared" si="129"/>
        <v>380</v>
      </c>
      <c r="AC393" s="69">
        <f t="shared" si="129"/>
        <v>0</v>
      </c>
      <c r="AD393" s="42">
        <v>150</v>
      </c>
      <c r="AE393" s="27">
        <f t="shared" si="134"/>
        <v>80.645161290322577</v>
      </c>
      <c r="AF393" s="43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201">
        <f t="shared" si="136"/>
        <v>0</v>
      </c>
      <c r="AS393" s="202">
        <f t="shared" si="136"/>
        <v>0</v>
      </c>
      <c r="AT393" s="42"/>
      <c r="AU393" s="42"/>
      <c r="AV393" s="42"/>
      <c r="AW393" s="42"/>
      <c r="AX393" s="27">
        <f t="shared" si="131"/>
        <v>0</v>
      </c>
      <c r="AY393" s="39">
        <f t="shared" si="132"/>
        <v>0</v>
      </c>
      <c r="AZ393" s="40"/>
      <c r="BA393" s="32">
        <f t="shared" si="133"/>
        <v>0</v>
      </c>
      <c r="BB393" s="190"/>
      <c r="BC393" s="190"/>
      <c r="BD393" s="190"/>
    </row>
    <row r="394" spans="1:56" s="181" customFormat="1" ht="16.5" customHeight="1">
      <c r="A394" s="44" t="s">
        <v>423</v>
      </c>
      <c r="B394" s="45" t="s">
        <v>506</v>
      </c>
      <c r="C394" s="44" t="s">
        <v>507</v>
      </c>
      <c r="D394" s="104" t="s">
        <v>561</v>
      </c>
      <c r="E394" s="66">
        <v>37</v>
      </c>
      <c r="F394" s="186" t="s">
        <v>562</v>
      </c>
      <c r="G394" s="26">
        <v>241</v>
      </c>
      <c r="H394" s="26">
        <v>1222</v>
      </c>
      <c r="I394" s="42">
        <v>176</v>
      </c>
      <c r="J394" s="42">
        <v>3</v>
      </c>
      <c r="K394" s="42">
        <v>101</v>
      </c>
      <c r="L394" s="42">
        <v>2</v>
      </c>
      <c r="M394" s="42">
        <v>0</v>
      </c>
      <c r="N394" s="42">
        <v>0</v>
      </c>
      <c r="O394" s="29">
        <f t="shared" si="127"/>
        <v>178</v>
      </c>
      <c r="P394" s="29">
        <f t="shared" si="135"/>
        <v>3</v>
      </c>
      <c r="Q394" s="29">
        <f t="shared" si="135"/>
        <v>101</v>
      </c>
      <c r="R394" s="29">
        <f t="shared" si="137"/>
        <v>282</v>
      </c>
      <c r="S394" s="29">
        <v>3.98</v>
      </c>
      <c r="T394" s="29">
        <v>110</v>
      </c>
      <c r="U394" s="29">
        <v>1.05</v>
      </c>
      <c r="V394" s="29">
        <v>68</v>
      </c>
      <c r="W394" s="29">
        <v>1.01</v>
      </c>
      <c r="X394" s="29">
        <v>0</v>
      </c>
      <c r="Y394" s="29">
        <v>0</v>
      </c>
      <c r="Z394" s="42">
        <v>563</v>
      </c>
      <c r="AA394" s="42">
        <v>113.95</v>
      </c>
      <c r="AB394" s="26">
        <f t="shared" si="129"/>
        <v>845</v>
      </c>
      <c r="AC394" s="69">
        <f t="shared" si="129"/>
        <v>117.93</v>
      </c>
      <c r="AD394" s="42">
        <v>220</v>
      </c>
      <c r="AE394" s="27">
        <f t="shared" si="134"/>
        <v>91.286307053941911</v>
      </c>
      <c r="AF394" s="43"/>
      <c r="AG394" s="42"/>
      <c r="AH394" s="42"/>
      <c r="AI394" s="42"/>
      <c r="AJ394" s="42"/>
      <c r="AK394" s="42"/>
      <c r="AL394" s="42"/>
      <c r="AM394" s="42"/>
      <c r="AN394" s="42">
        <v>1</v>
      </c>
      <c r="AO394" s="42">
        <v>0.09</v>
      </c>
      <c r="AP394" s="42">
        <v>85</v>
      </c>
      <c r="AQ394" s="42">
        <v>70.73</v>
      </c>
      <c r="AR394" s="201">
        <f t="shared" si="136"/>
        <v>86</v>
      </c>
      <c r="AS394" s="202">
        <f t="shared" si="136"/>
        <v>70.820000000000007</v>
      </c>
      <c r="AT394" s="42">
        <v>119.35</v>
      </c>
      <c r="AU394" s="42">
        <v>0</v>
      </c>
      <c r="AV394" s="42">
        <v>2.5299999999999998</v>
      </c>
      <c r="AW394" s="42">
        <v>24.13</v>
      </c>
      <c r="AX394" s="27">
        <f t="shared" si="131"/>
        <v>146.01</v>
      </c>
      <c r="AY394" s="39">
        <f t="shared" si="132"/>
        <v>216.82999999999998</v>
      </c>
      <c r="AZ394" s="40">
        <v>13.89</v>
      </c>
      <c r="BA394" s="32">
        <f t="shared" si="133"/>
        <v>230.71999999999997</v>
      </c>
      <c r="BB394" s="190"/>
      <c r="BC394" s="190"/>
      <c r="BD394" s="190"/>
    </row>
    <row r="395" spans="1:56" s="181" customFormat="1" ht="16.5" customHeight="1">
      <c r="A395" s="47" t="s">
        <v>423</v>
      </c>
      <c r="B395" s="45" t="s">
        <v>506</v>
      </c>
      <c r="C395" s="47" t="s">
        <v>507</v>
      </c>
      <c r="D395" s="104" t="s">
        <v>561</v>
      </c>
      <c r="E395" s="66">
        <v>38</v>
      </c>
      <c r="F395" s="186" t="s">
        <v>1416</v>
      </c>
      <c r="G395" s="26">
        <v>187</v>
      </c>
      <c r="H395" s="26">
        <v>968</v>
      </c>
      <c r="I395" s="194">
        <v>21</v>
      </c>
      <c r="J395" s="194">
        <v>0</v>
      </c>
      <c r="K395" s="194">
        <v>48</v>
      </c>
      <c r="L395" s="194">
        <v>0</v>
      </c>
      <c r="M395" s="194">
        <v>0</v>
      </c>
      <c r="N395" s="194">
        <v>0</v>
      </c>
      <c r="O395" s="29">
        <f t="shared" si="127"/>
        <v>21</v>
      </c>
      <c r="P395" s="29">
        <f t="shared" si="135"/>
        <v>0</v>
      </c>
      <c r="Q395" s="29">
        <f t="shared" si="135"/>
        <v>48</v>
      </c>
      <c r="R395" s="29">
        <f t="shared" si="137"/>
        <v>69</v>
      </c>
      <c r="S395" s="91">
        <v>1.03</v>
      </c>
      <c r="T395" s="91">
        <v>69</v>
      </c>
      <c r="U395" s="91">
        <v>1.03</v>
      </c>
      <c r="V395" s="91">
        <v>0</v>
      </c>
      <c r="W395" s="91">
        <v>0</v>
      </c>
      <c r="X395" s="91">
        <v>0</v>
      </c>
      <c r="Y395" s="91">
        <v>0</v>
      </c>
      <c r="Z395" s="194">
        <v>124</v>
      </c>
      <c r="AA395" s="194">
        <v>81.13</v>
      </c>
      <c r="AB395" s="26">
        <f t="shared" si="129"/>
        <v>193</v>
      </c>
      <c r="AC395" s="69">
        <f t="shared" si="129"/>
        <v>82.16</v>
      </c>
      <c r="AD395" s="194">
        <v>112</v>
      </c>
      <c r="AE395" s="27">
        <f t="shared" si="134"/>
        <v>59.893048128342244</v>
      </c>
      <c r="AF395" s="196"/>
      <c r="AG395" s="194"/>
      <c r="AH395" s="194"/>
      <c r="AI395" s="194"/>
      <c r="AJ395" s="194"/>
      <c r="AK395" s="194"/>
      <c r="AL395" s="194"/>
      <c r="AM395" s="194"/>
      <c r="AN395" s="194"/>
      <c r="AO395" s="194"/>
      <c r="AP395" s="194">
        <v>1</v>
      </c>
      <c r="AQ395" s="195">
        <v>1.83</v>
      </c>
      <c r="AR395" s="201">
        <f t="shared" si="136"/>
        <v>1</v>
      </c>
      <c r="AS395" s="202">
        <f t="shared" si="136"/>
        <v>1.83</v>
      </c>
      <c r="AT395" s="42">
        <v>0</v>
      </c>
      <c r="AU395" s="42">
        <v>0</v>
      </c>
      <c r="AV395" s="42">
        <v>0</v>
      </c>
      <c r="AW395" s="42">
        <v>8.2100000000000009</v>
      </c>
      <c r="AX395" s="27">
        <f t="shared" si="131"/>
        <v>8.2100000000000009</v>
      </c>
      <c r="AY395" s="39">
        <f t="shared" si="132"/>
        <v>10.040000000000001</v>
      </c>
      <c r="AZ395" s="40">
        <v>3.42</v>
      </c>
      <c r="BA395" s="32">
        <f t="shared" si="133"/>
        <v>13.46</v>
      </c>
      <c r="BB395" s="197"/>
      <c r="BC395" s="197"/>
      <c r="BD395" s="197"/>
    </row>
    <row r="396" spans="1:56" s="181" customFormat="1" ht="16.5" customHeight="1">
      <c r="A396" s="44" t="s">
        <v>423</v>
      </c>
      <c r="B396" s="45" t="s">
        <v>506</v>
      </c>
      <c r="C396" s="44" t="s">
        <v>507</v>
      </c>
      <c r="D396" s="104" t="s">
        <v>563</v>
      </c>
      <c r="E396" s="66">
        <v>39</v>
      </c>
      <c r="F396" s="186" t="s">
        <v>564</v>
      </c>
      <c r="G396" s="26">
        <v>305</v>
      </c>
      <c r="H396" s="26">
        <v>1311</v>
      </c>
      <c r="I396" s="74">
        <v>374</v>
      </c>
      <c r="J396" s="74">
        <v>9</v>
      </c>
      <c r="K396" s="74">
        <v>9</v>
      </c>
      <c r="L396" s="74">
        <v>9</v>
      </c>
      <c r="M396" s="74">
        <v>0</v>
      </c>
      <c r="N396" s="74">
        <v>0</v>
      </c>
      <c r="O396" s="29">
        <f t="shared" si="127"/>
        <v>383</v>
      </c>
      <c r="P396" s="29">
        <f t="shared" si="135"/>
        <v>9</v>
      </c>
      <c r="Q396" s="29">
        <f t="shared" si="135"/>
        <v>9</v>
      </c>
      <c r="R396" s="29">
        <f t="shared" si="137"/>
        <v>401</v>
      </c>
      <c r="S396" s="29"/>
      <c r="T396" s="29"/>
      <c r="U396" s="29"/>
      <c r="V396" s="29"/>
      <c r="W396" s="29"/>
      <c r="X396" s="29"/>
      <c r="Y396" s="29"/>
      <c r="Z396" s="29">
        <v>96</v>
      </c>
      <c r="AA396" s="29"/>
      <c r="AB396" s="26">
        <f t="shared" si="129"/>
        <v>497</v>
      </c>
      <c r="AC396" s="69">
        <f t="shared" si="129"/>
        <v>0</v>
      </c>
      <c r="AD396" s="29">
        <v>138</v>
      </c>
      <c r="AE396" s="27">
        <f t="shared" si="134"/>
        <v>45.245901639344261</v>
      </c>
      <c r="AF396" s="29"/>
      <c r="AG396" s="29">
        <v>83</v>
      </c>
      <c r="AH396" s="29">
        <v>82</v>
      </c>
      <c r="AI396" s="29"/>
      <c r="AJ396" s="29"/>
      <c r="AK396" s="29"/>
      <c r="AL396" s="29"/>
      <c r="AM396" s="29"/>
      <c r="AN396" s="29"/>
      <c r="AO396" s="29"/>
      <c r="AP396" s="29"/>
      <c r="AQ396" s="29"/>
      <c r="AR396" s="201">
        <f t="shared" si="136"/>
        <v>0</v>
      </c>
      <c r="AS396" s="202">
        <f t="shared" si="136"/>
        <v>0</v>
      </c>
      <c r="AT396" s="27">
        <v>15</v>
      </c>
      <c r="AU396" s="27">
        <v>3</v>
      </c>
      <c r="AV396" s="27">
        <v>0</v>
      </c>
      <c r="AW396" s="27">
        <v>1</v>
      </c>
      <c r="AX396" s="27">
        <f t="shared" si="131"/>
        <v>19</v>
      </c>
      <c r="AY396" s="39">
        <f t="shared" si="132"/>
        <v>19</v>
      </c>
      <c r="AZ396" s="27"/>
      <c r="BA396" s="32">
        <f t="shared" si="133"/>
        <v>19</v>
      </c>
      <c r="BB396" s="190"/>
      <c r="BC396" s="190"/>
      <c r="BD396" s="190"/>
    </row>
    <row r="397" spans="1:56" s="181" customFormat="1" ht="16.5" customHeight="1">
      <c r="A397" s="44" t="s">
        <v>423</v>
      </c>
      <c r="B397" s="45" t="s">
        <v>506</v>
      </c>
      <c r="C397" s="44" t="s">
        <v>507</v>
      </c>
      <c r="D397" s="104" t="s">
        <v>563</v>
      </c>
      <c r="E397" s="66">
        <v>40</v>
      </c>
      <c r="F397" s="186" t="s">
        <v>565</v>
      </c>
      <c r="G397" s="26">
        <v>227</v>
      </c>
      <c r="H397" s="26">
        <v>1071</v>
      </c>
      <c r="I397" s="42"/>
      <c r="J397" s="42"/>
      <c r="K397" s="42"/>
      <c r="L397" s="42"/>
      <c r="M397" s="42"/>
      <c r="N397" s="42"/>
      <c r="O397" s="29">
        <f t="shared" si="127"/>
        <v>0</v>
      </c>
      <c r="P397" s="29">
        <f t="shared" si="135"/>
        <v>0</v>
      </c>
      <c r="Q397" s="29">
        <f t="shared" si="135"/>
        <v>0</v>
      </c>
      <c r="R397" s="29">
        <f t="shared" si="137"/>
        <v>0</v>
      </c>
      <c r="S397" s="29"/>
      <c r="T397" s="29"/>
      <c r="U397" s="29"/>
      <c r="V397" s="29"/>
      <c r="W397" s="29"/>
      <c r="X397" s="29"/>
      <c r="Y397" s="29"/>
      <c r="Z397" s="42"/>
      <c r="AA397" s="42"/>
      <c r="AB397" s="26">
        <f t="shared" si="129"/>
        <v>0</v>
      </c>
      <c r="AC397" s="69">
        <f t="shared" si="129"/>
        <v>0</v>
      </c>
      <c r="AD397" s="42"/>
      <c r="AE397" s="27">
        <f t="shared" si="134"/>
        <v>0</v>
      </c>
      <c r="AF397" s="43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201">
        <f t="shared" si="136"/>
        <v>0</v>
      </c>
      <c r="AS397" s="202">
        <f t="shared" si="136"/>
        <v>0</v>
      </c>
      <c r="AT397" s="42"/>
      <c r="AU397" s="42"/>
      <c r="AV397" s="42"/>
      <c r="AW397" s="42"/>
      <c r="AX397" s="27">
        <f t="shared" si="131"/>
        <v>0</v>
      </c>
      <c r="AY397" s="39">
        <f t="shared" si="132"/>
        <v>0</v>
      </c>
      <c r="AZ397" s="40"/>
      <c r="BA397" s="32">
        <f t="shared" si="133"/>
        <v>0</v>
      </c>
      <c r="BB397" s="190"/>
      <c r="BC397" s="190"/>
      <c r="BD397" s="190"/>
    </row>
    <row r="398" spans="1:56" s="181" customFormat="1" ht="16.5" customHeight="1">
      <c r="A398" s="44" t="s">
        <v>423</v>
      </c>
      <c r="B398" s="45" t="s">
        <v>506</v>
      </c>
      <c r="C398" s="44" t="s">
        <v>507</v>
      </c>
      <c r="D398" s="104" t="s">
        <v>563</v>
      </c>
      <c r="E398" s="66">
        <v>41</v>
      </c>
      <c r="F398" s="186" t="s">
        <v>566</v>
      </c>
      <c r="G398" s="26">
        <v>199</v>
      </c>
      <c r="H398" s="26">
        <v>852</v>
      </c>
      <c r="I398" s="42"/>
      <c r="J398" s="42"/>
      <c r="K398" s="42"/>
      <c r="L398" s="42"/>
      <c r="M398" s="42"/>
      <c r="N398" s="42"/>
      <c r="O398" s="29">
        <f t="shared" si="127"/>
        <v>0</v>
      </c>
      <c r="P398" s="29">
        <f t="shared" si="135"/>
        <v>0</v>
      </c>
      <c r="Q398" s="29">
        <f t="shared" si="135"/>
        <v>0</v>
      </c>
      <c r="R398" s="29">
        <f t="shared" si="137"/>
        <v>0</v>
      </c>
      <c r="S398" s="29"/>
      <c r="T398" s="29"/>
      <c r="U398" s="29"/>
      <c r="V398" s="29"/>
      <c r="W398" s="29"/>
      <c r="X398" s="29"/>
      <c r="Y398" s="29"/>
      <c r="Z398" s="42"/>
      <c r="AA398" s="42"/>
      <c r="AB398" s="26">
        <f t="shared" si="129"/>
        <v>0</v>
      </c>
      <c r="AC398" s="69">
        <f t="shared" si="129"/>
        <v>0</v>
      </c>
      <c r="AD398" s="42"/>
      <c r="AE398" s="27">
        <f t="shared" si="134"/>
        <v>0</v>
      </c>
      <c r="AF398" s="43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201">
        <f t="shared" si="136"/>
        <v>0</v>
      </c>
      <c r="AS398" s="202">
        <f t="shared" si="136"/>
        <v>0</v>
      </c>
      <c r="AT398" s="42"/>
      <c r="AU398" s="42"/>
      <c r="AV398" s="42"/>
      <c r="AW398" s="42"/>
      <c r="AX398" s="27">
        <f t="shared" si="131"/>
        <v>0</v>
      </c>
      <c r="AY398" s="39">
        <f t="shared" si="132"/>
        <v>0</v>
      </c>
      <c r="AZ398" s="40"/>
      <c r="BA398" s="32">
        <f t="shared" si="133"/>
        <v>0</v>
      </c>
      <c r="BB398" s="190"/>
      <c r="BC398" s="190"/>
      <c r="BD398" s="190"/>
    </row>
    <row r="399" spans="1:56" s="181" customFormat="1" ht="16.5" customHeight="1">
      <c r="A399" s="44" t="s">
        <v>423</v>
      </c>
      <c r="B399" s="45" t="s">
        <v>506</v>
      </c>
      <c r="C399" s="44" t="s">
        <v>507</v>
      </c>
      <c r="D399" s="104" t="s">
        <v>567</v>
      </c>
      <c r="E399" s="66">
        <v>42</v>
      </c>
      <c r="F399" s="186" t="s">
        <v>568</v>
      </c>
      <c r="G399" s="26">
        <v>219</v>
      </c>
      <c r="H399" s="26">
        <v>1252</v>
      </c>
      <c r="I399" s="42">
        <v>0</v>
      </c>
      <c r="J399" s="42">
        <v>0</v>
      </c>
      <c r="K399" s="42">
        <v>0</v>
      </c>
      <c r="L399" s="42">
        <v>297</v>
      </c>
      <c r="M399" s="42">
        <v>0</v>
      </c>
      <c r="N399" s="42">
        <v>0</v>
      </c>
      <c r="O399" s="29">
        <f t="shared" si="127"/>
        <v>297</v>
      </c>
      <c r="P399" s="29">
        <f t="shared" si="135"/>
        <v>0</v>
      </c>
      <c r="Q399" s="29">
        <f t="shared" si="135"/>
        <v>0</v>
      </c>
      <c r="R399" s="29">
        <f t="shared" si="137"/>
        <v>297</v>
      </c>
      <c r="S399" s="29">
        <v>1.5</v>
      </c>
      <c r="T399" s="29">
        <v>236</v>
      </c>
      <c r="U399" s="29">
        <v>0.25</v>
      </c>
      <c r="V399" s="29">
        <v>62</v>
      </c>
      <c r="W399" s="29">
        <v>1.25</v>
      </c>
      <c r="X399" s="29">
        <v>0</v>
      </c>
      <c r="Y399" s="29">
        <v>0</v>
      </c>
      <c r="Z399" s="42">
        <v>98</v>
      </c>
      <c r="AA399" s="42">
        <v>15.11</v>
      </c>
      <c r="AB399" s="26">
        <f t="shared" si="129"/>
        <v>395</v>
      </c>
      <c r="AC399" s="69">
        <f t="shared" si="129"/>
        <v>16.61</v>
      </c>
      <c r="AD399" s="42">
        <v>219</v>
      </c>
      <c r="AE399" s="27">
        <f t="shared" si="134"/>
        <v>100</v>
      </c>
      <c r="AF399" s="43">
        <v>2</v>
      </c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201">
        <f t="shared" si="136"/>
        <v>0</v>
      </c>
      <c r="AS399" s="202">
        <f t="shared" si="136"/>
        <v>0</v>
      </c>
      <c r="AT399" s="42"/>
      <c r="AU399" s="42"/>
      <c r="AV399" s="42"/>
      <c r="AW399" s="42"/>
      <c r="AX399" s="27">
        <f t="shared" si="131"/>
        <v>0</v>
      </c>
      <c r="AY399" s="39">
        <f t="shared" si="132"/>
        <v>0</v>
      </c>
      <c r="AZ399" s="40"/>
      <c r="BA399" s="32">
        <f t="shared" si="133"/>
        <v>0</v>
      </c>
      <c r="BB399" s="190"/>
      <c r="BC399" s="190"/>
      <c r="BD399" s="190"/>
    </row>
    <row r="400" spans="1:56" s="181" customFormat="1" ht="16.5" customHeight="1">
      <c r="A400" s="18" t="s">
        <v>423</v>
      </c>
      <c r="B400" s="19" t="s">
        <v>506</v>
      </c>
      <c r="C400" s="44" t="s">
        <v>507</v>
      </c>
      <c r="D400" s="104" t="s">
        <v>569</v>
      </c>
      <c r="E400" s="66">
        <v>43</v>
      </c>
      <c r="F400" s="186" t="s">
        <v>570</v>
      </c>
      <c r="G400" s="26">
        <v>186</v>
      </c>
      <c r="H400" s="26">
        <v>485</v>
      </c>
      <c r="I400" s="74">
        <v>137</v>
      </c>
      <c r="J400" s="74">
        <v>0</v>
      </c>
      <c r="K400" s="74">
        <v>21</v>
      </c>
      <c r="L400" s="74">
        <v>20</v>
      </c>
      <c r="M400" s="74">
        <v>0</v>
      </c>
      <c r="N400" s="74">
        <v>0</v>
      </c>
      <c r="O400" s="29">
        <f t="shared" si="127"/>
        <v>157</v>
      </c>
      <c r="P400" s="29">
        <f t="shared" si="135"/>
        <v>0</v>
      </c>
      <c r="Q400" s="29">
        <f t="shared" si="135"/>
        <v>21</v>
      </c>
      <c r="R400" s="29">
        <f t="shared" si="137"/>
        <v>178</v>
      </c>
      <c r="S400" s="27">
        <v>5</v>
      </c>
      <c r="T400" s="74">
        <v>40</v>
      </c>
      <c r="U400" s="27">
        <v>0.5</v>
      </c>
      <c r="V400" s="74">
        <v>117</v>
      </c>
      <c r="W400" s="27">
        <v>3.8</v>
      </c>
      <c r="X400" s="74">
        <v>0</v>
      </c>
      <c r="Y400" s="74">
        <v>0</v>
      </c>
      <c r="Z400" s="29">
        <v>50</v>
      </c>
      <c r="AA400" s="29">
        <v>4.5</v>
      </c>
      <c r="AB400" s="26">
        <f t="shared" si="129"/>
        <v>228</v>
      </c>
      <c r="AC400" s="69">
        <f t="shared" si="129"/>
        <v>9.5</v>
      </c>
      <c r="AD400" s="29">
        <v>122</v>
      </c>
      <c r="AE400" s="27">
        <f t="shared" si="134"/>
        <v>65.591397849462368</v>
      </c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>
        <v>86</v>
      </c>
      <c r="AQ400" s="27">
        <v>10</v>
      </c>
      <c r="AR400" s="201">
        <f t="shared" si="136"/>
        <v>86</v>
      </c>
      <c r="AS400" s="202">
        <f t="shared" si="136"/>
        <v>10</v>
      </c>
      <c r="AT400" s="27">
        <v>26</v>
      </c>
      <c r="AU400" s="27">
        <v>5</v>
      </c>
      <c r="AV400" s="27">
        <v>1</v>
      </c>
      <c r="AW400" s="27">
        <v>15</v>
      </c>
      <c r="AX400" s="27">
        <f t="shared" si="131"/>
        <v>47</v>
      </c>
      <c r="AY400" s="39">
        <f t="shared" si="132"/>
        <v>57</v>
      </c>
      <c r="AZ400" s="27">
        <v>15</v>
      </c>
      <c r="BA400" s="32">
        <f t="shared" si="133"/>
        <v>72</v>
      </c>
      <c r="BB400" s="190"/>
      <c r="BC400" s="190"/>
      <c r="BD400" s="190"/>
    </row>
    <row r="401" spans="1:56" ht="16.5">
      <c r="A401" s="18" t="s">
        <v>423</v>
      </c>
      <c r="B401" s="19" t="s">
        <v>506</v>
      </c>
      <c r="C401" s="44" t="s">
        <v>507</v>
      </c>
      <c r="D401" s="104" t="s">
        <v>569</v>
      </c>
      <c r="E401" s="66">
        <v>44</v>
      </c>
      <c r="F401" s="186" t="s">
        <v>571</v>
      </c>
      <c r="G401" s="26">
        <v>179</v>
      </c>
      <c r="H401" s="26">
        <v>841</v>
      </c>
      <c r="I401" s="74">
        <v>80</v>
      </c>
      <c r="J401" s="74">
        <v>0</v>
      </c>
      <c r="K401" s="74">
        <v>36</v>
      </c>
      <c r="L401" s="74">
        <v>26</v>
      </c>
      <c r="M401" s="74">
        <v>0</v>
      </c>
      <c r="N401" s="74">
        <v>0</v>
      </c>
      <c r="O401" s="29">
        <f t="shared" si="127"/>
        <v>106</v>
      </c>
      <c r="P401" s="29">
        <f t="shared" si="135"/>
        <v>0</v>
      </c>
      <c r="Q401" s="29">
        <f t="shared" si="135"/>
        <v>36</v>
      </c>
      <c r="R401" s="29">
        <f t="shared" si="137"/>
        <v>142</v>
      </c>
      <c r="S401" s="27">
        <v>5</v>
      </c>
      <c r="T401" s="29">
        <v>86</v>
      </c>
      <c r="U401" s="27">
        <v>2</v>
      </c>
      <c r="V401" s="29">
        <v>20</v>
      </c>
      <c r="W401" s="27">
        <v>3</v>
      </c>
      <c r="X401" s="29">
        <v>0</v>
      </c>
      <c r="Y401" s="29">
        <v>0</v>
      </c>
      <c r="Z401" s="29">
        <v>130</v>
      </c>
      <c r="AA401" s="27">
        <v>17</v>
      </c>
      <c r="AB401" s="26">
        <f t="shared" si="129"/>
        <v>272</v>
      </c>
      <c r="AC401" s="69">
        <f t="shared" si="129"/>
        <v>22</v>
      </c>
      <c r="AD401" s="29">
        <v>150</v>
      </c>
      <c r="AE401" s="27">
        <f t="shared" si="134"/>
        <v>83.798882681564251</v>
      </c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29">
        <v>100</v>
      </c>
      <c r="AQ401" s="27">
        <v>9</v>
      </c>
      <c r="AR401" s="201">
        <f t="shared" si="136"/>
        <v>100</v>
      </c>
      <c r="AS401" s="202">
        <f t="shared" si="136"/>
        <v>9</v>
      </c>
      <c r="AT401" s="27">
        <v>30</v>
      </c>
      <c r="AU401" s="27">
        <v>10</v>
      </c>
      <c r="AV401" s="27">
        <v>0</v>
      </c>
      <c r="AW401" s="27">
        <v>6</v>
      </c>
      <c r="AX401" s="27">
        <f t="shared" si="131"/>
        <v>46</v>
      </c>
      <c r="AY401" s="39">
        <f t="shared" si="132"/>
        <v>55</v>
      </c>
      <c r="AZ401" s="27">
        <v>80</v>
      </c>
      <c r="BA401" s="32">
        <f t="shared" si="133"/>
        <v>135</v>
      </c>
      <c r="BB401" s="70"/>
      <c r="BC401" s="70"/>
      <c r="BD401" s="70"/>
    </row>
    <row r="402" spans="1:56" ht="16.5">
      <c r="A402" s="18" t="s">
        <v>423</v>
      </c>
      <c r="B402" s="19" t="s">
        <v>506</v>
      </c>
      <c r="C402" s="44" t="s">
        <v>507</v>
      </c>
      <c r="D402" s="104" t="s">
        <v>569</v>
      </c>
      <c r="E402" s="66">
        <v>45</v>
      </c>
      <c r="F402" s="186" t="s">
        <v>572</v>
      </c>
      <c r="G402" s="26">
        <v>194</v>
      </c>
      <c r="H402" s="26">
        <v>853</v>
      </c>
      <c r="I402" s="74">
        <v>31</v>
      </c>
      <c r="J402" s="74">
        <v>0</v>
      </c>
      <c r="K402" s="74">
        <v>0</v>
      </c>
      <c r="L402" s="74">
        <v>1</v>
      </c>
      <c r="M402" s="74">
        <v>0</v>
      </c>
      <c r="N402" s="74">
        <v>0</v>
      </c>
      <c r="O402" s="29">
        <f t="shared" si="127"/>
        <v>32</v>
      </c>
      <c r="P402" s="29">
        <f t="shared" si="135"/>
        <v>0</v>
      </c>
      <c r="Q402" s="29">
        <f t="shared" si="135"/>
        <v>0</v>
      </c>
      <c r="R402" s="29">
        <f t="shared" si="137"/>
        <v>32</v>
      </c>
      <c r="S402" s="29">
        <v>0.5</v>
      </c>
      <c r="T402" s="29">
        <v>21</v>
      </c>
      <c r="U402" s="27">
        <v>0.2</v>
      </c>
      <c r="V402" s="29">
        <v>11</v>
      </c>
      <c r="W402" s="29">
        <v>0.3</v>
      </c>
      <c r="X402" s="29">
        <v>0</v>
      </c>
      <c r="Y402" s="29">
        <v>0</v>
      </c>
      <c r="Z402" s="29">
        <v>30</v>
      </c>
      <c r="AA402" s="27">
        <v>2</v>
      </c>
      <c r="AB402" s="26">
        <f t="shared" si="129"/>
        <v>62</v>
      </c>
      <c r="AC402" s="69">
        <f t="shared" si="129"/>
        <v>2.5</v>
      </c>
      <c r="AD402" s="29">
        <v>39</v>
      </c>
      <c r="AE402" s="27">
        <f t="shared" si="134"/>
        <v>20.103092783505154</v>
      </c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29">
        <v>130</v>
      </c>
      <c r="AQ402" s="27">
        <v>3</v>
      </c>
      <c r="AR402" s="201">
        <f t="shared" si="136"/>
        <v>130</v>
      </c>
      <c r="AS402" s="202">
        <f t="shared" si="136"/>
        <v>3</v>
      </c>
      <c r="AT402" s="27">
        <v>15</v>
      </c>
      <c r="AU402" s="27">
        <v>3</v>
      </c>
      <c r="AV402" s="27">
        <v>0</v>
      </c>
      <c r="AW402" s="27">
        <v>3</v>
      </c>
      <c r="AX402" s="27">
        <f t="shared" si="131"/>
        <v>21</v>
      </c>
      <c r="AY402" s="39">
        <f t="shared" si="132"/>
        <v>24</v>
      </c>
      <c r="AZ402" s="27">
        <v>13</v>
      </c>
      <c r="BA402" s="32">
        <f t="shared" si="133"/>
        <v>37</v>
      </c>
      <c r="BB402" s="70"/>
      <c r="BC402" s="70"/>
      <c r="BD402" s="70"/>
    </row>
    <row r="403" spans="1:56" s="6" customFormat="1" ht="16.5">
      <c r="A403" s="206" t="s">
        <v>423</v>
      </c>
      <c r="B403" s="19" t="s">
        <v>506</v>
      </c>
      <c r="C403" s="44" t="s">
        <v>507</v>
      </c>
      <c r="D403" s="131" t="s">
        <v>569</v>
      </c>
      <c r="E403" s="66">
        <v>46</v>
      </c>
      <c r="F403" s="207" t="s">
        <v>574</v>
      </c>
      <c r="G403" s="46">
        <v>192</v>
      </c>
      <c r="H403" s="46">
        <v>563</v>
      </c>
      <c r="I403" s="74">
        <v>98</v>
      </c>
      <c r="J403" s="74">
        <v>1</v>
      </c>
      <c r="K403" s="74">
        <v>2</v>
      </c>
      <c r="L403" s="74">
        <v>1</v>
      </c>
      <c r="M403" s="74">
        <v>0</v>
      </c>
      <c r="N403" s="74">
        <v>0</v>
      </c>
      <c r="O403" s="29">
        <f t="shared" si="127"/>
        <v>99</v>
      </c>
      <c r="P403" s="29">
        <f t="shared" si="135"/>
        <v>1</v>
      </c>
      <c r="Q403" s="29">
        <f t="shared" si="135"/>
        <v>2</v>
      </c>
      <c r="R403" s="29">
        <f t="shared" si="137"/>
        <v>102</v>
      </c>
      <c r="S403" s="27">
        <v>4</v>
      </c>
      <c r="T403" s="74">
        <v>88</v>
      </c>
      <c r="U403" s="27">
        <v>3.2</v>
      </c>
      <c r="V403" s="74">
        <v>14</v>
      </c>
      <c r="W403" s="27">
        <v>0.36</v>
      </c>
      <c r="X403" s="74">
        <v>0</v>
      </c>
      <c r="Y403" s="74">
        <v>0</v>
      </c>
      <c r="Z403" s="29">
        <v>100</v>
      </c>
      <c r="AA403" s="27">
        <v>9</v>
      </c>
      <c r="AB403" s="26">
        <f t="shared" si="129"/>
        <v>202</v>
      </c>
      <c r="AC403" s="69">
        <f t="shared" si="129"/>
        <v>13</v>
      </c>
      <c r="AD403" s="29">
        <v>100</v>
      </c>
      <c r="AE403" s="27">
        <f t="shared" si="134"/>
        <v>52.083333333333336</v>
      </c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01">
        <f t="shared" si="136"/>
        <v>0</v>
      </c>
      <c r="AS403" s="202">
        <f t="shared" si="136"/>
        <v>0</v>
      </c>
      <c r="AT403" s="27">
        <v>10</v>
      </c>
      <c r="AU403" s="27">
        <v>6</v>
      </c>
      <c r="AV403" s="27">
        <v>0</v>
      </c>
      <c r="AW403" s="27">
        <v>15</v>
      </c>
      <c r="AX403" s="30">
        <f t="shared" si="131"/>
        <v>31</v>
      </c>
      <c r="AY403" s="39">
        <f t="shared" si="132"/>
        <v>31</v>
      </c>
      <c r="AZ403" s="27">
        <v>12</v>
      </c>
      <c r="BA403" s="32">
        <f t="shared" si="133"/>
        <v>43</v>
      </c>
      <c r="BB403" s="208"/>
      <c r="BC403" s="208"/>
      <c r="BD403" s="208"/>
    </row>
    <row r="404" spans="1:56" s="6" customFormat="1" ht="16.5">
      <c r="A404" s="206" t="s">
        <v>423</v>
      </c>
      <c r="B404" s="19" t="s">
        <v>506</v>
      </c>
      <c r="C404" s="44" t="s">
        <v>507</v>
      </c>
      <c r="D404" s="131" t="s">
        <v>1491</v>
      </c>
      <c r="E404" s="66">
        <v>47</v>
      </c>
      <c r="F404" s="207" t="s">
        <v>575</v>
      </c>
      <c r="G404" s="46">
        <v>150</v>
      </c>
      <c r="H404" s="46">
        <v>746</v>
      </c>
      <c r="I404" s="74">
        <v>97</v>
      </c>
      <c r="J404" s="74">
        <v>0</v>
      </c>
      <c r="K404" s="74">
        <v>0</v>
      </c>
      <c r="L404" s="74">
        <v>0</v>
      </c>
      <c r="M404" s="74">
        <v>0</v>
      </c>
      <c r="N404" s="74">
        <v>0</v>
      </c>
      <c r="O404" s="29">
        <f t="shared" si="127"/>
        <v>97</v>
      </c>
      <c r="P404" s="29">
        <f t="shared" si="135"/>
        <v>0</v>
      </c>
      <c r="Q404" s="29">
        <f t="shared" si="135"/>
        <v>0</v>
      </c>
      <c r="R404" s="29">
        <f t="shared" si="137"/>
        <v>97</v>
      </c>
      <c r="S404" s="27"/>
      <c r="T404" s="74"/>
      <c r="U404" s="27"/>
      <c r="V404" s="74"/>
      <c r="W404" s="27"/>
      <c r="X404" s="74"/>
      <c r="Y404" s="74"/>
      <c r="Z404" s="29"/>
      <c r="AA404" s="27"/>
      <c r="AB404" s="26">
        <f t="shared" si="129"/>
        <v>97</v>
      </c>
      <c r="AC404" s="69">
        <f t="shared" si="129"/>
        <v>0</v>
      </c>
      <c r="AD404" s="29">
        <v>70</v>
      </c>
      <c r="AE404" s="27">
        <f t="shared" si="134"/>
        <v>46.666666666666664</v>
      </c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01">
        <f t="shared" si="136"/>
        <v>0</v>
      </c>
      <c r="AS404" s="202">
        <f t="shared" si="136"/>
        <v>0</v>
      </c>
      <c r="AT404" s="27"/>
      <c r="AU404" s="27"/>
      <c r="AV404" s="27"/>
      <c r="AW404" s="27"/>
      <c r="AX404" s="30">
        <f t="shared" si="131"/>
        <v>0</v>
      </c>
      <c r="AY404" s="39">
        <f t="shared" si="132"/>
        <v>0</v>
      </c>
      <c r="AZ404" s="27"/>
      <c r="BA404" s="32">
        <f t="shared" si="133"/>
        <v>0</v>
      </c>
      <c r="BB404" s="208"/>
      <c r="BC404" s="208"/>
      <c r="BD404" s="208"/>
    </row>
    <row r="405" spans="1:56" ht="16.5">
      <c r="A405" s="44" t="s">
        <v>423</v>
      </c>
      <c r="B405" s="45" t="s">
        <v>506</v>
      </c>
      <c r="C405" s="44" t="s">
        <v>507</v>
      </c>
      <c r="D405" s="104" t="s">
        <v>573</v>
      </c>
      <c r="E405" s="66">
        <v>48</v>
      </c>
      <c r="F405" s="186" t="s">
        <v>573</v>
      </c>
      <c r="G405" s="26">
        <v>283</v>
      </c>
      <c r="H405" s="26">
        <v>1311</v>
      </c>
      <c r="I405" s="74">
        <v>39</v>
      </c>
      <c r="J405" s="74">
        <v>6</v>
      </c>
      <c r="K405" s="74">
        <v>40</v>
      </c>
      <c r="L405" s="74">
        <v>12</v>
      </c>
      <c r="M405" s="74">
        <v>0</v>
      </c>
      <c r="N405" s="74">
        <v>0</v>
      </c>
      <c r="O405" s="74">
        <f>I405+L405</f>
        <v>51</v>
      </c>
      <c r="P405" s="29">
        <f>M405+J405</f>
        <v>6</v>
      </c>
      <c r="Q405" s="29">
        <f>N405+K405</f>
        <v>40</v>
      </c>
      <c r="R405" s="29">
        <f>SUM(O405:Q405)</f>
        <v>97</v>
      </c>
      <c r="S405" s="27">
        <v>8</v>
      </c>
      <c r="T405" s="29">
        <v>32</v>
      </c>
      <c r="U405" s="27">
        <v>2.5</v>
      </c>
      <c r="V405" s="29">
        <v>19</v>
      </c>
      <c r="W405" s="27">
        <v>4.3</v>
      </c>
      <c r="X405" s="29">
        <v>0</v>
      </c>
      <c r="Y405" s="29">
        <v>0</v>
      </c>
      <c r="Z405" s="29">
        <v>150</v>
      </c>
      <c r="AA405" s="27">
        <v>30</v>
      </c>
      <c r="AB405" s="26">
        <f t="shared" si="129"/>
        <v>247</v>
      </c>
      <c r="AC405" s="71">
        <f t="shared" si="129"/>
        <v>38</v>
      </c>
      <c r="AD405" s="29">
        <v>190</v>
      </c>
      <c r="AE405" s="27">
        <f>AD405/G405*100</f>
        <v>67.137809187279146</v>
      </c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29">
        <v>367</v>
      </c>
      <c r="AQ405" s="27">
        <v>10</v>
      </c>
      <c r="AR405" s="201">
        <f>AP405+AN405+AL405+AJ405</f>
        <v>367</v>
      </c>
      <c r="AS405" s="202">
        <f>AQ405+AO405+AM405+AK405</f>
        <v>10</v>
      </c>
      <c r="AT405" s="27">
        <v>27</v>
      </c>
      <c r="AU405" s="27">
        <v>10</v>
      </c>
      <c r="AV405" s="27">
        <v>0</v>
      </c>
      <c r="AW405" s="27">
        <v>20</v>
      </c>
      <c r="AX405" s="27">
        <f>SUM(AT405:AW405)</f>
        <v>57</v>
      </c>
      <c r="AY405" s="39">
        <f t="shared" si="132"/>
        <v>67</v>
      </c>
      <c r="AZ405" s="27">
        <v>50</v>
      </c>
      <c r="BA405" s="32">
        <f t="shared" si="133"/>
        <v>117</v>
      </c>
      <c r="BB405" s="70"/>
      <c r="BC405" s="70"/>
      <c r="BD405" s="70"/>
    </row>
    <row r="406" spans="1:56" ht="17.25" thickBot="1">
      <c r="A406" s="47" t="s">
        <v>423</v>
      </c>
      <c r="B406" s="48" t="s">
        <v>506</v>
      </c>
      <c r="C406" s="47" t="s">
        <v>507</v>
      </c>
      <c r="D406" s="104" t="s">
        <v>576</v>
      </c>
      <c r="E406" s="66">
        <v>49</v>
      </c>
      <c r="F406" s="186" t="s">
        <v>577</v>
      </c>
      <c r="G406" s="26">
        <v>208</v>
      </c>
      <c r="H406" s="26">
        <v>982</v>
      </c>
      <c r="I406" s="83">
        <v>872</v>
      </c>
      <c r="J406" s="83">
        <v>43</v>
      </c>
      <c r="K406" s="83">
        <v>115</v>
      </c>
      <c r="L406" s="83">
        <v>61</v>
      </c>
      <c r="M406" s="83">
        <v>0</v>
      </c>
      <c r="N406" s="83">
        <v>0</v>
      </c>
      <c r="O406" s="53">
        <f t="shared" si="127"/>
        <v>933</v>
      </c>
      <c r="P406" s="53">
        <f t="shared" si="135"/>
        <v>43</v>
      </c>
      <c r="Q406" s="53">
        <f t="shared" si="135"/>
        <v>115</v>
      </c>
      <c r="R406" s="29">
        <f t="shared" si="137"/>
        <v>1091</v>
      </c>
      <c r="S406" s="53">
        <v>2.13</v>
      </c>
      <c r="T406" s="53">
        <v>51</v>
      </c>
      <c r="U406" s="53">
        <v>0.42</v>
      </c>
      <c r="V406" s="53">
        <v>882</v>
      </c>
      <c r="W406" s="53">
        <v>1.01</v>
      </c>
      <c r="X406" s="53">
        <v>0</v>
      </c>
      <c r="Y406" s="53">
        <v>0</v>
      </c>
      <c r="Z406" s="53"/>
      <c r="AA406" s="53"/>
      <c r="AB406" s="26">
        <f t="shared" si="129"/>
        <v>1091</v>
      </c>
      <c r="AC406" s="69">
        <f t="shared" si="129"/>
        <v>2.13</v>
      </c>
      <c r="AD406" s="53">
        <v>205</v>
      </c>
      <c r="AE406" s="54">
        <f t="shared" si="134"/>
        <v>98.557692307692307</v>
      </c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201">
        <f t="shared" si="136"/>
        <v>0</v>
      </c>
      <c r="AS406" s="202">
        <f t="shared" si="136"/>
        <v>0</v>
      </c>
      <c r="AT406" s="54"/>
      <c r="AU406" s="54"/>
      <c r="AV406" s="54"/>
      <c r="AW406" s="54"/>
      <c r="AX406" s="54">
        <f t="shared" si="131"/>
        <v>0</v>
      </c>
      <c r="AY406" s="39">
        <f t="shared" si="132"/>
        <v>0</v>
      </c>
      <c r="AZ406" s="53"/>
      <c r="BA406" s="32">
        <f t="shared" si="133"/>
        <v>0</v>
      </c>
      <c r="BB406" s="95"/>
      <c r="BC406" s="95"/>
      <c r="BD406" s="95"/>
    </row>
    <row r="407" spans="1:56" s="420" customFormat="1" ht="18" customHeight="1" thickBot="1">
      <c r="A407" s="685" t="s">
        <v>316</v>
      </c>
      <c r="B407" s="686"/>
      <c r="C407" s="687"/>
      <c r="D407" s="467"/>
      <c r="E407" s="468">
        <v>49</v>
      </c>
      <c r="F407" s="469"/>
      <c r="G407" s="470">
        <f t="shared" ref="G407:AD407" si="138">SUM(G358:G406)</f>
        <v>9887</v>
      </c>
      <c r="H407" s="470">
        <f t="shared" si="138"/>
        <v>50191</v>
      </c>
      <c r="I407" s="470">
        <f t="shared" si="138"/>
        <v>6068</v>
      </c>
      <c r="J407" s="470">
        <f t="shared" si="138"/>
        <v>574</v>
      </c>
      <c r="K407" s="470">
        <f t="shared" si="138"/>
        <v>970</v>
      </c>
      <c r="L407" s="470">
        <f t="shared" si="138"/>
        <v>697</v>
      </c>
      <c r="M407" s="470">
        <f t="shared" si="138"/>
        <v>23</v>
      </c>
      <c r="N407" s="470">
        <f t="shared" si="138"/>
        <v>63</v>
      </c>
      <c r="O407" s="470">
        <f t="shared" si="138"/>
        <v>6765</v>
      </c>
      <c r="P407" s="470">
        <f t="shared" si="138"/>
        <v>597</v>
      </c>
      <c r="Q407" s="470">
        <f t="shared" si="138"/>
        <v>1033</v>
      </c>
      <c r="R407" s="470">
        <f t="shared" si="138"/>
        <v>8395</v>
      </c>
      <c r="S407" s="471">
        <f t="shared" si="138"/>
        <v>127.2</v>
      </c>
      <c r="T407" s="470">
        <f t="shared" si="138"/>
        <v>2477</v>
      </c>
      <c r="U407" s="471">
        <f t="shared" si="138"/>
        <v>48.070000000000007</v>
      </c>
      <c r="V407" s="470">
        <f t="shared" si="138"/>
        <v>2261</v>
      </c>
      <c r="W407" s="471">
        <f t="shared" si="138"/>
        <v>60.399999999999984</v>
      </c>
      <c r="X407" s="470">
        <f t="shared" si="138"/>
        <v>0</v>
      </c>
      <c r="Y407" s="471">
        <f t="shared" si="138"/>
        <v>0</v>
      </c>
      <c r="Z407" s="470">
        <f t="shared" si="138"/>
        <v>9498</v>
      </c>
      <c r="AA407" s="471">
        <f t="shared" si="138"/>
        <v>2218.31</v>
      </c>
      <c r="AB407" s="470">
        <f t="shared" si="138"/>
        <v>17893</v>
      </c>
      <c r="AC407" s="471">
        <f t="shared" si="138"/>
        <v>2345.5099999999998</v>
      </c>
      <c r="AD407" s="470">
        <f t="shared" si="138"/>
        <v>5665</v>
      </c>
      <c r="AE407" s="283">
        <f t="shared" si="134"/>
        <v>57.29746131283504</v>
      </c>
      <c r="AF407" s="470">
        <v>2</v>
      </c>
      <c r="AG407" s="470">
        <f t="shared" ref="AG407:BD407" si="139">SUM(AG358:AG406)</f>
        <v>790</v>
      </c>
      <c r="AH407" s="470">
        <f t="shared" si="139"/>
        <v>788</v>
      </c>
      <c r="AI407" s="470">
        <f t="shared" si="139"/>
        <v>79</v>
      </c>
      <c r="AJ407" s="470">
        <f t="shared" si="139"/>
        <v>0</v>
      </c>
      <c r="AK407" s="471">
        <f t="shared" si="139"/>
        <v>0</v>
      </c>
      <c r="AL407" s="470">
        <f t="shared" si="139"/>
        <v>6</v>
      </c>
      <c r="AM407" s="471">
        <f t="shared" si="139"/>
        <v>1.2</v>
      </c>
      <c r="AN407" s="470">
        <f t="shared" si="139"/>
        <v>9</v>
      </c>
      <c r="AO407" s="471">
        <f t="shared" si="139"/>
        <v>1.1900000000000002</v>
      </c>
      <c r="AP407" s="470">
        <f t="shared" si="139"/>
        <v>1350</v>
      </c>
      <c r="AQ407" s="471">
        <f t="shared" si="139"/>
        <v>154.48000000000002</v>
      </c>
      <c r="AR407" s="470">
        <f t="shared" si="139"/>
        <v>1365</v>
      </c>
      <c r="AS407" s="471">
        <f t="shared" si="139"/>
        <v>156.87</v>
      </c>
      <c r="AT407" s="471">
        <f t="shared" si="139"/>
        <v>366.32</v>
      </c>
      <c r="AU407" s="471">
        <f t="shared" si="139"/>
        <v>291.21999999999997</v>
      </c>
      <c r="AV407" s="471">
        <f t="shared" si="139"/>
        <v>6.99</v>
      </c>
      <c r="AW407" s="471">
        <f t="shared" si="139"/>
        <v>161.26</v>
      </c>
      <c r="AX407" s="471">
        <f t="shared" si="139"/>
        <v>825.79000000000008</v>
      </c>
      <c r="AY407" s="471">
        <f t="shared" si="139"/>
        <v>982.66000000000008</v>
      </c>
      <c r="AZ407" s="471">
        <f t="shared" si="139"/>
        <v>300.24</v>
      </c>
      <c r="BA407" s="472">
        <f t="shared" si="139"/>
        <v>1282.9000000000001</v>
      </c>
      <c r="BB407" s="470">
        <f t="shared" si="139"/>
        <v>2</v>
      </c>
      <c r="BC407" s="471">
        <f t="shared" si="139"/>
        <v>0.33</v>
      </c>
      <c r="BD407" s="471">
        <f t="shared" si="139"/>
        <v>0</v>
      </c>
    </row>
    <row r="408" spans="1:56" s="181" customFormat="1" ht="16.5" customHeight="1">
      <c r="A408" s="18" t="s">
        <v>423</v>
      </c>
      <c r="B408" s="19" t="s">
        <v>578</v>
      </c>
      <c r="C408" s="18" t="s">
        <v>507</v>
      </c>
      <c r="D408" s="209" t="s">
        <v>579</v>
      </c>
      <c r="E408" s="210">
        <v>1</v>
      </c>
      <c r="F408" s="171" t="s">
        <v>580</v>
      </c>
      <c r="G408" s="211">
        <v>259</v>
      </c>
      <c r="H408" s="211">
        <v>1314</v>
      </c>
      <c r="I408" s="194">
        <v>415</v>
      </c>
      <c r="J408" s="194">
        <v>0</v>
      </c>
      <c r="K408" s="194">
        <v>0</v>
      </c>
      <c r="L408" s="194">
        <v>2</v>
      </c>
      <c r="M408" s="194">
        <v>0</v>
      </c>
      <c r="N408" s="194">
        <v>0</v>
      </c>
      <c r="O408" s="91">
        <f t="shared" ref="O408:O451" si="140">I408+L408</f>
        <v>417</v>
      </c>
      <c r="P408" s="91">
        <f t="shared" ref="P408:Q447" si="141">M408+J408</f>
        <v>0</v>
      </c>
      <c r="Q408" s="91">
        <f t="shared" si="141"/>
        <v>0</v>
      </c>
      <c r="R408" s="29">
        <f t="shared" ref="R408:R451" si="142">SUM(O408:Q408)</f>
        <v>417</v>
      </c>
      <c r="S408" s="91"/>
      <c r="T408" s="91"/>
      <c r="U408" s="91"/>
      <c r="V408" s="91"/>
      <c r="W408" s="91"/>
      <c r="X408" s="91"/>
      <c r="Y408" s="91"/>
      <c r="Z408" s="194">
        <v>670</v>
      </c>
      <c r="AA408" s="194"/>
      <c r="AB408" s="26">
        <f t="shared" ref="AB408:AC451" si="143">Z408+R408</f>
        <v>1087</v>
      </c>
      <c r="AC408" s="69">
        <f t="shared" si="143"/>
        <v>0</v>
      </c>
      <c r="AD408" s="194">
        <v>259</v>
      </c>
      <c r="AE408" s="94">
        <f t="shared" si="134"/>
        <v>100</v>
      </c>
      <c r="AF408" s="196">
        <v>1</v>
      </c>
      <c r="AG408" s="194">
        <v>395</v>
      </c>
      <c r="AH408" s="194">
        <v>395</v>
      </c>
      <c r="AI408" s="194"/>
      <c r="AJ408" s="194"/>
      <c r="AK408" s="194"/>
      <c r="AL408" s="194"/>
      <c r="AM408" s="194"/>
      <c r="AN408" s="194"/>
      <c r="AO408" s="194"/>
      <c r="AP408" s="194"/>
      <c r="AQ408" s="194"/>
      <c r="AR408" s="201">
        <f t="shared" ref="AR408:AS447" si="144">AP408+AN408+AL408+AJ408</f>
        <v>0</v>
      </c>
      <c r="AS408" s="202">
        <f t="shared" si="144"/>
        <v>0</v>
      </c>
      <c r="AT408" s="194">
        <v>10.5</v>
      </c>
      <c r="AU408" s="194">
        <v>60.4</v>
      </c>
      <c r="AV408" s="195">
        <v>0</v>
      </c>
      <c r="AW408" s="194">
        <v>20.399999999999999</v>
      </c>
      <c r="AX408" s="203">
        <f t="shared" ref="AX408:AX411" si="145">SUM(AT408:AW408)</f>
        <v>91.300000000000011</v>
      </c>
      <c r="AY408" s="39">
        <f t="shared" ref="AY408:AY451" si="146">AX408+AS408</f>
        <v>91.300000000000011</v>
      </c>
      <c r="AZ408" s="204">
        <v>90.5</v>
      </c>
      <c r="BA408" s="32">
        <f t="shared" ref="BA408:BA451" si="147">AZ408+AY408</f>
        <v>181.8</v>
      </c>
      <c r="BB408" s="197"/>
      <c r="BC408" s="197"/>
      <c r="BD408" s="197"/>
    </row>
    <row r="409" spans="1:56" s="181" customFormat="1" ht="16.5" customHeight="1">
      <c r="A409" s="18" t="s">
        <v>423</v>
      </c>
      <c r="B409" s="19" t="s">
        <v>578</v>
      </c>
      <c r="C409" s="18" t="s">
        <v>507</v>
      </c>
      <c r="D409" s="111" t="s">
        <v>579</v>
      </c>
      <c r="E409" s="212">
        <v>2</v>
      </c>
      <c r="F409" s="149" t="s">
        <v>581</v>
      </c>
      <c r="G409" s="35">
        <v>135</v>
      </c>
      <c r="H409" s="35">
        <v>731</v>
      </c>
      <c r="I409" s="42">
        <v>490</v>
      </c>
      <c r="J409" s="42">
        <v>0</v>
      </c>
      <c r="K409" s="42">
        <v>0</v>
      </c>
      <c r="L409" s="42">
        <v>10</v>
      </c>
      <c r="M409" s="42">
        <v>0</v>
      </c>
      <c r="N409" s="42">
        <v>0</v>
      </c>
      <c r="O409" s="29">
        <f t="shared" si="140"/>
        <v>500</v>
      </c>
      <c r="P409" s="29">
        <f t="shared" si="141"/>
        <v>0</v>
      </c>
      <c r="Q409" s="29">
        <f t="shared" si="141"/>
        <v>0</v>
      </c>
      <c r="R409" s="29">
        <f t="shared" si="142"/>
        <v>500</v>
      </c>
      <c r="S409" s="29"/>
      <c r="T409" s="29"/>
      <c r="U409" s="29"/>
      <c r="V409" s="29"/>
      <c r="W409" s="29"/>
      <c r="X409" s="29"/>
      <c r="Y409" s="29"/>
      <c r="Z409" s="42">
        <v>339</v>
      </c>
      <c r="AA409" s="42"/>
      <c r="AB409" s="26">
        <f t="shared" si="143"/>
        <v>839</v>
      </c>
      <c r="AC409" s="69">
        <f t="shared" si="143"/>
        <v>0</v>
      </c>
      <c r="AD409" s="42">
        <v>135</v>
      </c>
      <c r="AE409" s="27">
        <f t="shared" si="134"/>
        <v>100</v>
      </c>
      <c r="AF409" s="43">
        <v>2</v>
      </c>
      <c r="AG409" s="42">
        <v>346</v>
      </c>
      <c r="AH409" s="42">
        <v>346</v>
      </c>
      <c r="AI409" s="42"/>
      <c r="AJ409" s="42"/>
      <c r="AK409" s="42"/>
      <c r="AL409" s="42"/>
      <c r="AM409" s="42"/>
      <c r="AN409" s="42"/>
      <c r="AO409" s="42"/>
      <c r="AP409" s="42"/>
      <c r="AQ409" s="42"/>
      <c r="AR409" s="201">
        <f t="shared" si="144"/>
        <v>0</v>
      </c>
      <c r="AS409" s="202">
        <f t="shared" si="144"/>
        <v>0</v>
      </c>
      <c r="AT409" s="42">
        <v>2.5</v>
      </c>
      <c r="AU409" s="130">
        <v>0</v>
      </c>
      <c r="AV409" s="130">
        <v>0</v>
      </c>
      <c r="AW409" s="42">
        <v>10.5</v>
      </c>
      <c r="AX409" s="27">
        <f t="shared" si="145"/>
        <v>13</v>
      </c>
      <c r="AY409" s="39">
        <f t="shared" si="146"/>
        <v>13</v>
      </c>
      <c r="AZ409" s="40">
        <v>25.6</v>
      </c>
      <c r="BA409" s="32">
        <f t="shared" si="147"/>
        <v>38.6</v>
      </c>
      <c r="BB409" s="190"/>
      <c r="BC409" s="190"/>
      <c r="BD409" s="190"/>
    </row>
    <row r="410" spans="1:56" s="181" customFormat="1" ht="16.5" customHeight="1">
      <c r="A410" s="18" t="s">
        <v>423</v>
      </c>
      <c r="B410" s="19" t="s">
        <v>578</v>
      </c>
      <c r="C410" s="18" t="s">
        <v>507</v>
      </c>
      <c r="D410" s="111" t="s">
        <v>579</v>
      </c>
      <c r="E410" s="212">
        <v>3</v>
      </c>
      <c r="F410" s="149" t="s">
        <v>582</v>
      </c>
      <c r="G410" s="35">
        <v>203</v>
      </c>
      <c r="H410" s="35">
        <v>635</v>
      </c>
      <c r="I410" s="213">
        <v>646</v>
      </c>
      <c r="J410" s="213">
        <v>0</v>
      </c>
      <c r="K410" s="213">
        <v>0</v>
      </c>
      <c r="L410" s="213">
        <v>5</v>
      </c>
      <c r="M410" s="213">
        <v>0</v>
      </c>
      <c r="N410" s="213">
        <v>0</v>
      </c>
      <c r="O410" s="29">
        <f t="shared" si="140"/>
        <v>651</v>
      </c>
      <c r="P410" s="29">
        <f t="shared" si="141"/>
        <v>0</v>
      </c>
      <c r="Q410" s="29">
        <f t="shared" si="141"/>
        <v>0</v>
      </c>
      <c r="R410" s="29">
        <f t="shared" si="142"/>
        <v>651</v>
      </c>
      <c r="S410" s="29"/>
      <c r="T410" s="29"/>
      <c r="U410" s="29"/>
      <c r="V410" s="29"/>
      <c r="W410" s="29"/>
      <c r="X410" s="29"/>
      <c r="Y410" s="29"/>
      <c r="Z410" s="40">
        <v>1374</v>
      </c>
      <c r="AA410" s="40"/>
      <c r="AB410" s="26">
        <f t="shared" si="143"/>
        <v>2025</v>
      </c>
      <c r="AC410" s="69">
        <f t="shared" si="143"/>
        <v>0</v>
      </c>
      <c r="AD410" s="40">
        <v>203</v>
      </c>
      <c r="AE410" s="27">
        <f t="shared" si="134"/>
        <v>100</v>
      </c>
      <c r="AF410" s="40">
        <v>3</v>
      </c>
      <c r="AG410" s="40">
        <v>613</v>
      </c>
      <c r="AH410" s="40">
        <v>613</v>
      </c>
      <c r="AI410" s="40">
        <v>584</v>
      </c>
      <c r="AJ410" s="40"/>
      <c r="AK410" s="40"/>
      <c r="AL410" s="40"/>
      <c r="AM410" s="40"/>
      <c r="AN410" s="40"/>
      <c r="AO410" s="40"/>
      <c r="AP410" s="40"/>
      <c r="AQ410" s="191"/>
      <c r="AR410" s="201">
        <f t="shared" si="144"/>
        <v>0</v>
      </c>
      <c r="AS410" s="202">
        <f t="shared" si="144"/>
        <v>0</v>
      </c>
      <c r="AT410" s="40">
        <v>9.5</v>
      </c>
      <c r="AU410" s="40">
        <v>220.5</v>
      </c>
      <c r="AV410" s="191">
        <v>0</v>
      </c>
      <c r="AW410" s="40">
        <v>175.5</v>
      </c>
      <c r="AX410" s="27">
        <f t="shared" si="145"/>
        <v>405.5</v>
      </c>
      <c r="AY410" s="39">
        <f t="shared" si="146"/>
        <v>405.5</v>
      </c>
      <c r="AZ410" s="29">
        <v>170.5</v>
      </c>
      <c r="BA410" s="32">
        <f t="shared" si="147"/>
        <v>576</v>
      </c>
      <c r="BB410" s="190"/>
      <c r="BC410" s="190"/>
      <c r="BD410" s="190"/>
    </row>
    <row r="411" spans="1:56" ht="16.5">
      <c r="A411" s="18" t="s">
        <v>423</v>
      </c>
      <c r="B411" s="19" t="s">
        <v>578</v>
      </c>
      <c r="C411" s="18" t="s">
        <v>507</v>
      </c>
      <c r="D411" s="111" t="s">
        <v>586</v>
      </c>
      <c r="E411" s="210">
        <v>4</v>
      </c>
      <c r="F411" s="149" t="s">
        <v>587</v>
      </c>
      <c r="G411" s="35">
        <v>175</v>
      </c>
      <c r="H411" s="35">
        <v>807</v>
      </c>
      <c r="I411" s="70"/>
      <c r="J411" s="70"/>
      <c r="K411" s="70"/>
      <c r="L411" s="70"/>
      <c r="M411" s="70"/>
      <c r="N411" s="70"/>
      <c r="O411" s="29">
        <f t="shared" si="140"/>
        <v>0</v>
      </c>
      <c r="P411" s="29">
        <f t="shared" si="141"/>
        <v>0</v>
      </c>
      <c r="Q411" s="29">
        <f t="shared" si="141"/>
        <v>0</v>
      </c>
      <c r="R411" s="29">
        <f t="shared" si="142"/>
        <v>0</v>
      </c>
      <c r="S411" s="29"/>
      <c r="T411" s="29"/>
      <c r="U411" s="29"/>
      <c r="V411" s="29"/>
      <c r="W411" s="29"/>
      <c r="X411" s="29"/>
      <c r="Y411" s="29"/>
      <c r="Z411" s="29"/>
      <c r="AA411" s="29"/>
      <c r="AB411" s="26">
        <f t="shared" si="143"/>
        <v>0</v>
      </c>
      <c r="AC411" s="69">
        <f t="shared" si="143"/>
        <v>0</v>
      </c>
      <c r="AD411" s="70"/>
      <c r="AE411" s="27">
        <f t="shared" si="134"/>
        <v>0</v>
      </c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201">
        <f t="shared" si="144"/>
        <v>0</v>
      </c>
      <c r="AS411" s="202">
        <f t="shared" si="144"/>
        <v>0</v>
      </c>
      <c r="AT411" s="70"/>
      <c r="AU411" s="70"/>
      <c r="AV411" s="70"/>
      <c r="AW411" s="70"/>
      <c r="AX411" s="27">
        <f t="shared" si="145"/>
        <v>0</v>
      </c>
      <c r="AY411" s="39">
        <f t="shared" si="146"/>
        <v>0</v>
      </c>
      <c r="AZ411" s="29"/>
      <c r="BA411" s="32">
        <f t="shared" si="147"/>
        <v>0</v>
      </c>
      <c r="BB411" s="70"/>
      <c r="BC411" s="70"/>
      <c r="BD411" s="70"/>
    </row>
    <row r="412" spans="1:56" s="181" customFormat="1" ht="16.5" customHeight="1">
      <c r="A412" s="18" t="s">
        <v>423</v>
      </c>
      <c r="B412" s="19" t="s">
        <v>578</v>
      </c>
      <c r="C412" s="18" t="s">
        <v>507</v>
      </c>
      <c r="D412" s="111" t="s">
        <v>588</v>
      </c>
      <c r="E412" s="212">
        <v>5</v>
      </c>
      <c r="F412" s="149" t="s">
        <v>589</v>
      </c>
      <c r="G412" s="35">
        <v>205</v>
      </c>
      <c r="H412" s="35">
        <v>1133</v>
      </c>
      <c r="I412" s="74"/>
      <c r="J412" s="74"/>
      <c r="K412" s="74"/>
      <c r="L412" s="74"/>
      <c r="M412" s="74"/>
      <c r="N412" s="74"/>
      <c r="O412" s="29">
        <f t="shared" si="140"/>
        <v>0</v>
      </c>
      <c r="P412" s="29">
        <f t="shared" si="141"/>
        <v>0</v>
      </c>
      <c r="Q412" s="29">
        <f t="shared" si="141"/>
        <v>0</v>
      </c>
      <c r="R412" s="29">
        <f t="shared" si="142"/>
        <v>0</v>
      </c>
      <c r="S412" s="29"/>
      <c r="T412" s="29"/>
      <c r="U412" s="29"/>
      <c r="V412" s="29"/>
      <c r="W412" s="29"/>
      <c r="X412" s="29"/>
      <c r="Y412" s="29"/>
      <c r="Z412" s="29"/>
      <c r="AA412" s="29"/>
      <c r="AB412" s="26">
        <f t="shared" si="143"/>
        <v>0</v>
      </c>
      <c r="AC412" s="69">
        <f t="shared" si="143"/>
        <v>0</v>
      </c>
      <c r="AD412" s="29"/>
      <c r="AE412" s="27">
        <f t="shared" si="134"/>
        <v>0</v>
      </c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01">
        <f t="shared" si="144"/>
        <v>0</v>
      </c>
      <c r="AS412" s="202">
        <f t="shared" si="144"/>
        <v>0</v>
      </c>
      <c r="AT412" s="29"/>
      <c r="AU412" s="29"/>
      <c r="AV412" s="29"/>
      <c r="AW412" s="29"/>
      <c r="AX412" s="27">
        <f>SUM(AT411:AW411)</f>
        <v>0</v>
      </c>
      <c r="AY412" s="39">
        <f t="shared" si="146"/>
        <v>0</v>
      </c>
      <c r="AZ412" s="29"/>
      <c r="BA412" s="32">
        <f t="shared" si="147"/>
        <v>0</v>
      </c>
      <c r="BB412" s="190"/>
      <c r="BC412" s="190"/>
      <c r="BD412" s="190"/>
    </row>
    <row r="413" spans="1:56" s="181" customFormat="1" ht="16.5" customHeight="1">
      <c r="A413" s="18" t="s">
        <v>423</v>
      </c>
      <c r="B413" s="19" t="s">
        <v>578</v>
      </c>
      <c r="C413" s="18" t="s">
        <v>507</v>
      </c>
      <c r="D413" s="111" t="s">
        <v>588</v>
      </c>
      <c r="E413" s="212">
        <v>6</v>
      </c>
      <c r="F413" s="149" t="s">
        <v>590</v>
      </c>
      <c r="G413" s="35">
        <v>196</v>
      </c>
      <c r="H413" s="35">
        <v>824</v>
      </c>
      <c r="I413" s="74"/>
      <c r="J413" s="74"/>
      <c r="K413" s="74"/>
      <c r="L413" s="74"/>
      <c r="M413" s="74"/>
      <c r="N413" s="74"/>
      <c r="O413" s="29">
        <f t="shared" si="140"/>
        <v>0</v>
      </c>
      <c r="P413" s="29">
        <f t="shared" si="141"/>
        <v>0</v>
      </c>
      <c r="Q413" s="29">
        <f t="shared" si="141"/>
        <v>0</v>
      </c>
      <c r="R413" s="29">
        <f t="shared" si="142"/>
        <v>0</v>
      </c>
      <c r="S413" s="29"/>
      <c r="T413" s="29"/>
      <c r="U413" s="29"/>
      <c r="V413" s="29"/>
      <c r="W413" s="29"/>
      <c r="X413" s="29"/>
      <c r="Y413" s="29"/>
      <c r="Z413" s="29"/>
      <c r="AA413" s="29"/>
      <c r="AB413" s="26">
        <f t="shared" si="143"/>
        <v>0</v>
      </c>
      <c r="AC413" s="69">
        <f t="shared" si="143"/>
        <v>0</v>
      </c>
      <c r="AD413" s="29"/>
      <c r="AE413" s="27">
        <f t="shared" si="134"/>
        <v>0</v>
      </c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01">
        <f t="shared" si="144"/>
        <v>0</v>
      </c>
      <c r="AS413" s="202">
        <f t="shared" si="144"/>
        <v>0</v>
      </c>
      <c r="AT413" s="29"/>
      <c r="AU413" s="29"/>
      <c r="AV413" s="29"/>
      <c r="AW413" s="29"/>
      <c r="AX413" s="27">
        <f>SUM(AT412:AW412)</f>
        <v>0</v>
      </c>
      <c r="AY413" s="39">
        <f t="shared" si="146"/>
        <v>0</v>
      </c>
      <c r="AZ413" s="29"/>
      <c r="BA413" s="32">
        <f t="shared" si="147"/>
        <v>0</v>
      </c>
      <c r="BB413" s="190"/>
      <c r="BC413" s="190"/>
      <c r="BD413" s="190"/>
    </row>
    <row r="414" spans="1:56" s="181" customFormat="1" ht="16.5" customHeight="1">
      <c r="A414" s="18" t="s">
        <v>423</v>
      </c>
      <c r="B414" s="19" t="s">
        <v>578</v>
      </c>
      <c r="C414" s="18" t="s">
        <v>507</v>
      </c>
      <c r="D414" s="111" t="s">
        <v>591</v>
      </c>
      <c r="E414" s="210">
        <v>7</v>
      </c>
      <c r="F414" s="149" t="s">
        <v>592</v>
      </c>
      <c r="G414" s="35">
        <v>176</v>
      </c>
      <c r="H414" s="35">
        <v>710</v>
      </c>
      <c r="I414" s="74">
        <v>59</v>
      </c>
      <c r="J414" s="74">
        <v>0</v>
      </c>
      <c r="K414" s="74">
        <v>0</v>
      </c>
      <c r="L414" s="74">
        <v>399</v>
      </c>
      <c r="M414" s="74">
        <v>0</v>
      </c>
      <c r="N414" s="74">
        <v>20</v>
      </c>
      <c r="O414" s="29">
        <f t="shared" si="140"/>
        <v>458</v>
      </c>
      <c r="P414" s="29">
        <f t="shared" si="141"/>
        <v>0</v>
      </c>
      <c r="Q414" s="29">
        <f t="shared" si="141"/>
        <v>20</v>
      </c>
      <c r="R414" s="29">
        <f t="shared" si="142"/>
        <v>478</v>
      </c>
      <c r="S414" s="29">
        <v>0.12</v>
      </c>
      <c r="T414" s="29">
        <v>124</v>
      </c>
      <c r="U414" s="29">
        <v>0</v>
      </c>
      <c r="V414" s="29">
        <v>334</v>
      </c>
      <c r="W414" s="29">
        <v>0.12</v>
      </c>
      <c r="X414" s="29">
        <v>0</v>
      </c>
      <c r="Y414" s="29">
        <v>0</v>
      </c>
      <c r="Z414" s="29">
        <v>372</v>
      </c>
      <c r="AA414" s="29">
        <v>3.23</v>
      </c>
      <c r="AB414" s="26">
        <f t="shared" si="143"/>
        <v>850</v>
      </c>
      <c r="AC414" s="69">
        <f t="shared" si="143"/>
        <v>3.35</v>
      </c>
      <c r="AD414" s="29">
        <v>176</v>
      </c>
      <c r="AE414" s="27">
        <f t="shared" si="134"/>
        <v>100</v>
      </c>
      <c r="AF414" s="29">
        <v>6</v>
      </c>
      <c r="AG414" s="29">
        <v>65</v>
      </c>
      <c r="AH414" s="29">
        <v>65</v>
      </c>
      <c r="AI414" s="29">
        <v>24</v>
      </c>
      <c r="AJ414" s="29"/>
      <c r="AK414" s="29"/>
      <c r="AL414" s="29"/>
      <c r="AM414" s="29"/>
      <c r="AN414" s="29"/>
      <c r="AO414" s="29"/>
      <c r="AP414" s="29"/>
      <c r="AQ414" s="29"/>
      <c r="AR414" s="201">
        <f t="shared" si="144"/>
        <v>0</v>
      </c>
      <c r="AS414" s="202">
        <f t="shared" si="144"/>
        <v>0</v>
      </c>
      <c r="AT414" s="29"/>
      <c r="AU414" s="29"/>
      <c r="AV414" s="29"/>
      <c r="AW414" s="29"/>
      <c r="AX414" s="27">
        <f t="shared" ref="AX414:AX451" si="148">SUM(AT414:AW414)</f>
        <v>0</v>
      </c>
      <c r="AY414" s="39">
        <f t="shared" si="146"/>
        <v>0</v>
      </c>
      <c r="AZ414" s="29"/>
      <c r="BA414" s="32">
        <f t="shared" si="147"/>
        <v>0</v>
      </c>
      <c r="BB414" s="190"/>
      <c r="BC414" s="190"/>
      <c r="BD414" s="190"/>
    </row>
    <row r="415" spans="1:56" s="181" customFormat="1" ht="16.5" customHeight="1">
      <c r="A415" s="18" t="s">
        <v>423</v>
      </c>
      <c r="B415" s="19" t="s">
        <v>578</v>
      </c>
      <c r="C415" s="18" t="s">
        <v>507</v>
      </c>
      <c r="D415" s="111" t="s">
        <v>1464</v>
      </c>
      <c r="E415" s="212">
        <v>8</v>
      </c>
      <c r="F415" s="149" t="s">
        <v>593</v>
      </c>
      <c r="G415" s="35">
        <v>201</v>
      </c>
      <c r="H415" s="35">
        <v>807</v>
      </c>
      <c r="I415" s="208">
        <v>376</v>
      </c>
      <c r="J415" s="208">
        <v>5</v>
      </c>
      <c r="K415" s="208">
        <v>33</v>
      </c>
      <c r="L415" s="208">
        <v>7</v>
      </c>
      <c r="M415" s="496">
        <v>0</v>
      </c>
      <c r="N415" s="496">
        <v>0</v>
      </c>
      <c r="O415" s="29">
        <f t="shared" si="140"/>
        <v>383</v>
      </c>
      <c r="P415" s="29">
        <f t="shared" si="141"/>
        <v>5</v>
      </c>
      <c r="Q415" s="29">
        <f t="shared" si="141"/>
        <v>33</v>
      </c>
      <c r="R415" s="29">
        <f t="shared" si="142"/>
        <v>421</v>
      </c>
      <c r="S415" s="157">
        <v>2.2999999999999998</v>
      </c>
      <c r="T415" s="208">
        <v>282</v>
      </c>
      <c r="U415" s="208"/>
      <c r="V415" s="208">
        <f t="shared" ref="V415" si="149">O415-T415</f>
        <v>101</v>
      </c>
      <c r="W415" s="208"/>
      <c r="X415" s="208"/>
      <c r="Y415" s="208"/>
      <c r="Z415" s="208">
        <v>100</v>
      </c>
      <c r="AA415" s="42"/>
      <c r="AB415" s="26">
        <f t="shared" si="143"/>
        <v>521</v>
      </c>
      <c r="AC415" s="69">
        <f t="shared" si="143"/>
        <v>2.2999999999999998</v>
      </c>
      <c r="AD415" s="157">
        <v>201</v>
      </c>
      <c r="AE415" s="27">
        <f t="shared" si="134"/>
        <v>100</v>
      </c>
      <c r="AF415" s="43">
        <v>7</v>
      </c>
      <c r="AG415" s="42">
        <v>71</v>
      </c>
      <c r="AH415" s="42">
        <v>62</v>
      </c>
      <c r="AI415" s="42">
        <v>20</v>
      </c>
      <c r="AJ415" s="42"/>
      <c r="AK415" s="42"/>
      <c r="AL415" s="42"/>
      <c r="AM415" s="42"/>
      <c r="AN415" s="42"/>
      <c r="AO415" s="42"/>
      <c r="AP415" s="42"/>
      <c r="AQ415" s="42"/>
      <c r="AR415" s="201">
        <f t="shared" si="144"/>
        <v>0</v>
      </c>
      <c r="AS415" s="202">
        <f t="shared" si="144"/>
        <v>0</v>
      </c>
      <c r="AT415" s="42"/>
      <c r="AU415" s="42"/>
      <c r="AV415" s="42"/>
      <c r="AW415" s="42"/>
      <c r="AX415" s="27">
        <f t="shared" si="148"/>
        <v>0</v>
      </c>
      <c r="AY415" s="39">
        <f t="shared" si="146"/>
        <v>0</v>
      </c>
      <c r="AZ415" s="40"/>
      <c r="BA415" s="32">
        <f t="shared" si="147"/>
        <v>0</v>
      </c>
      <c r="BB415" s="190"/>
      <c r="BC415" s="190"/>
      <c r="BD415" s="190"/>
    </row>
    <row r="416" spans="1:56" s="181" customFormat="1" ht="16.5" customHeight="1">
      <c r="A416" s="18" t="s">
        <v>423</v>
      </c>
      <c r="B416" s="19" t="s">
        <v>578</v>
      </c>
      <c r="C416" s="18" t="s">
        <v>507</v>
      </c>
      <c r="D416" s="111" t="s">
        <v>1464</v>
      </c>
      <c r="E416" s="212">
        <v>9</v>
      </c>
      <c r="F416" s="149" t="s">
        <v>343</v>
      </c>
      <c r="G416" s="35">
        <v>298</v>
      </c>
      <c r="H416" s="35">
        <v>1403</v>
      </c>
      <c r="I416" s="208">
        <v>173</v>
      </c>
      <c r="J416" s="208">
        <v>0</v>
      </c>
      <c r="K416" s="208">
        <v>33</v>
      </c>
      <c r="L416" s="208">
        <v>5</v>
      </c>
      <c r="M416" s="496">
        <v>0</v>
      </c>
      <c r="N416" s="496">
        <v>0</v>
      </c>
      <c r="O416" s="29">
        <f t="shared" si="140"/>
        <v>178</v>
      </c>
      <c r="P416" s="29">
        <f t="shared" si="141"/>
        <v>0</v>
      </c>
      <c r="Q416" s="29">
        <f t="shared" si="141"/>
        <v>33</v>
      </c>
      <c r="R416" s="29">
        <f t="shared" si="142"/>
        <v>211</v>
      </c>
      <c r="S416" s="157">
        <v>2.2200000000000002</v>
      </c>
      <c r="T416" s="208">
        <v>180</v>
      </c>
      <c r="U416" s="208"/>
      <c r="V416" s="208">
        <v>0</v>
      </c>
      <c r="W416" s="208"/>
      <c r="X416" s="208"/>
      <c r="Y416" s="208"/>
      <c r="Z416" s="208">
        <v>530</v>
      </c>
      <c r="AA416" s="42"/>
      <c r="AB416" s="26">
        <f t="shared" si="143"/>
        <v>741</v>
      </c>
      <c r="AC416" s="69">
        <f t="shared" si="143"/>
        <v>2.2200000000000002</v>
      </c>
      <c r="AD416" s="157">
        <v>200</v>
      </c>
      <c r="AE416" s="27">
        <f t="shared" si="134"/>
        <v>67.114093959731548</v>
      </c>
      <c r="AF416" s="43"/>
      <c r="AG416" s="42">
        <v>146</v>
      </c>
      <c r="AH416" s="42">
        <v>111</v>
      </c>
      <c r="AI416" s="42">
        <v>40</v>
      </c>
      <c r="AJ416" s="42"/>
      <c r="AK416" s="42"/>
      <c r="AL416" s="42"/>
      <c r="AM416" s="42"/>
      <c r="AN416" s="42"/>
      <c r="AO416" s="42"/>
      <c r="AP416" s="42"/>
      <c r="AQ416" s="42"/>
      <c r="AR416" s="201">
        <f t="shared" si="144"/>
        <v>0</v>
      </c>
      <c r="AS416" s="202">
        <f t="shared" si="144"/>
        <v>0</v>
      </c>
      <c r="AT416" s="42"/>
      <c r="AU416" s="42"/>
      <c r="AV416" s="42"/>
      <c r="AW416" s="42"/>
      <c r="AX416" s="27">
        <f t="shared" si="148"/>
        <v>0</v>
      </c>
      <c r="AY416" s="39">
        <f t="shared" si="146"/>
        <v>0</v>
      </c>
      <c r="AZ416" s="40"/>
      <c r="BA416" s="32">
        <f t="shared" si="147"/>
        <v>0</v>
      </c>
      <c r="BB416" s="190"/>
      <c r="BC416" s="190"/>
      <c r="BD416" s="190"/>
    </row>
    <row r="417" spans="1:56" s="181" customFormat="1" ht="16.5" customHeight="1">
      <c r="A417" s="18" t="s">
        <v>423</v>
      </c>
      <c r="B417" s="19" t="s">
        <v>578</v>
      </c>
      <c r="C417" s="18" t="s">
        <v>507</v>
      </c>
      <c r="D417" s="111" t="s">
        <v>1464</v>
      </c>
      <c r="E417" s="210">
        <v>10</v>
      </c>
      <c r="F417" s="149" t="s">
        <v>596</v>
      </c>
      <c r="G417" s="35">
        <v>179</v>
      </c>
      <c r="H417" s="35">
        <v>905</v>
      </c>
      <c r="I417" s="208">
        <v>231</v>
      </c>
      <c r="J417" s="208">
        <v>8</v>
      </c>
      <c r="K417" s="208">
        <v>72</v>
      </c>
      <c r="L417" s="208">
        <v>7</v>
      </c>
      <c r="M417" s="496">
        <v>0</v>
      </c>
      <c r="N417" s="496">
        <v>0</v>
      </c>
      <c r="O417" s="29">
        <f t="shared" si="140"/>
        <v>238</v>
      </c>
      <c r="P417" s="29">
        <f t="shared" si="141"/>
        <v>8</v>
      </c>
      <c r="Q417" s="29">
        <f t="shared" si="141"/>
        <v>72</v>
      </c>
      <c r="R417" s="29">
        <f t="shared" si="142"/>
        <v>318</v>
      </c>
      <c r="S417" s="157">
        <v>1.46</v>
      </c>
      <c r="T417" s="208"/>
      <c r="U417" s="208"/>
      <c r="V417" s="208"/>
      <c r="W417" s="208"/>
      <c r="X417" s="208"/>
      <c r="Y417" s="208"/>
      <c r="Z417" s="208">
        <v>460</v>
      </c>
      <c r="AA417" s="42"/>
      <c r="AB417" s="26">
        <f t="shared" si="143"/>
        <v>778</v>
      </c>
      <c r="AC417" s="69">
        <f t="shared" si="143"/>
        <v>1.46</v>
      </c>
      <c r="AD417" s="157">
        <v>179</v>
      </c>
      <c r="AE417" s="27">
        <f t="shared" si="134"/>
        <v>100</v>
      </c>
      <c r="AF417" s="43">
        <v>8</v>
      </c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201">
        <f t="shared" si="144"/>
        <v>0</v>
      </c>
      <c r="AS417" s="202">
        <f t="shared" si="144"/>
        <v>0</v>
      </c>
      <c r="AT417" s="42"/>
      <c r="AU417" s="42"/>
      <c r="AV417" s="42"/>
      <c r="AW417" s="42"/>
      <c r="AX417" s="27">
        <f t="shared" si="148"/>
        <v>0</v>
      </c>
      <c r="AY417" s="39">
        <f t="shared" si="146"/>
        <v>0</v>
      </c>
      <c r="AZ417" s="40"/>
      <c r="BA417" s="32">
        <f t="shared" si="147"/>
        <v>0</v>
      </c>
      <c r="BB417" s="190"/>
      <c r="BC417" s="190"/>
      <c r="BD417" s="190"/>
    </row>
    <row r="418" spans="1:56" s="181" customFormat="1" ht="16.5" customHeight="1">
      <c r="A418" s="18" t="s">
        <v>423</v>
      </c>
      <c r="B418" s="19" t="s">
        <v>578</v>
      </c>
      <c r="C418" s="18" t="s">
        <v>507</v>
      </c>
      <c r="D418" s="111" t="s">
        <v>1464</v>
      </c>
      <c r="E418" s="212">
        <v>11</v>
      </c>
      <c r="F418" s="149" t="s">
        <v>597</v>
      </c>
      <c r="G418" s="35">
        <v>207</v>
      </c>
      <c r="H418" s="35">
        <v>846</v>
      </c>
      <c r="I418" s="242">
        <v>299</v>
      </c>
      <c r="J418" s="242">
        <v>0</v>
      </c>
      <c r="K418" s="157">
        <v>6</v>
      </c>
      <c r="L418" s="208">
        <v>7</v>
      </c>
      <c r="M418" s="496">
        <v>0</v>
      </c>
      <c r="N418" s="157">
        <v>0</v>
      </c>
      <c r="O418" s="29">
        <f t="shared" si="140"/>
        <v>306</v>
      </c>
      <c r="P418" s="29">
        <f t="shared" si="141"/>
        <v>0</v>
      </c>
      <c r="Q418" s="29">
        <f t="shared" si="141"/>
        <v>6</v>
      </c>
      <c r="R418" s="29">
        <f t="shared" si="142"/>
        <v>312</v>
      </c>
      <c r="S418" s="157">
        <v>1.58</v>
      </c>
      <c r="T418" s="208"/>
      <c r="U418" s="208"/>
      <c r="V418" s="208"/>
      <c r="W418" s="208"/>
      <c r="X418" s="208"/>
      <c r="Y418" s="208"/>
      <c r="Z418" s="208">
        <v>300</v>
      </c>
      <c r="AA418" s="42"/>
      <c r="AB418" s="26">
        <f t="shared" si="143"/>
        <v>612</v>
      </c>
      <c r="AC418" s="69">
        <f t="shared" si="143"/>
        <v>1.58</v>
      </c>
      <c r="AD418" s="157">
        <v>207</v>
      </c>
      <c r="AE418" s="27">
        <f t="shared" si="134"/>
        <v>100</v>
      </c>
      <c r="AF418" s="43">
        <v>9</v>
      </c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201">
        <f t="shared" si="144"/>
        <v>0</v>
      </c>
      <c r="AS418" s="202">
        <f t="shared" si="144"/>
        <v>0</v>
      </c>
      <c r="AT418" s="42"/>
      <c r="AU418" s="42"/>
      <c r="AV418" s="42"/>
      <c r="AW418" s="42"/>
      <c r="AX418" s="27">
        <f t="shared" si="148"/>
        <v>0</v>
      </c>
      <c r="AY418" s="39">
        <f t="shared" si="146"/>
        <v>0</v>
      </c>
      <c r="AZ418" s="40"/>
      <c r="BA418" s="32">
        <f t="shared" si="147"/>
        <v>0</v>
      </c>
      <c r="BB418" s="190"/>
      <c r="BC418" s="190"/>
      <c r="BD418" s="190"/>
    </row>
    <row r="419" spans="1:56" s="181" customFormat="1" ht="16.5" customHeight="1">
      <c r="A419" s="18" t="s">
        <v>423</v>
      </c>
      <c r="B419" s="19" t="s">
        <v>578</v>
      </c>
      <c r="C419" s="18" t="s">
        <v>507</v>
      </c>
      <c r="D419" s="111" t="s">
        <v>1448</v>
      </c>
      <c r="E419" s="212">
        <v>12</v>
      </c>
      <c r="F419" s="149" t="s">
        <v>594</v>
      </c>
      <c r="G419" s="35">
        <v>166</v>
      </c>
      <c r="H419" s="35">
        <v>830</v>
      </c>
      <c r="I419" s="42">
        <v>220</v>
      </c>
      <c r="J419" s="42">
        <v>3</v>
      </c>
      <c r="K419" s="42">
        <v>8</v>
      </c>
      <c r="L419" s="42">
        <v>1</v>
      </c>
      <c r="M419" s="42">
        <v>0</v>
      </c>
      <c r="N419" s="42">
        <v>0</v>
      </c>
      <c r="O419" s="29">
        <f t="shared" si="140"/>
        <v>221</v>
      </c>
      <c r="P419" s="29">
        <f t="shared" si="141"/>
        <v>3</v>
      </c>
      <c r="Q419" s="29">
        <f t="shared" si="141"/>
        <v>8</v>
      </c>
      <c r="R419" s="29">
        <f t="shared" si="142"/>
        <v>232</v>
      </c>
      <c r="S419" s="29">
        <v>6.7</v>
      </c>
      <c r="T419" s="29"/>
      <c r="U419" s="29"/>
      <c r="V419" s="29"/>
      <c r="W419" s="29"/>
      <c r="X419" s="29"/>
      <c r="Y419" s="29"/>
      <c r="Z419" s="42"/>
      <c r="AA419" s="42"/>
      <c r="AB419" s="26">
        <f t="shared" si="143"/>
        <v>232</v>
      </c>
      <c r="AC419" s="69">
        <f t="shared" si="143"/>
        <v>6.7</v>
      </c>
      <c r="AD419" s="42">
        <v>150</v>
      </c>
      <c r="AE419" s="27">
        <f t="shared" si="134"/>
        <v>90.361445783132538</v>
      </c>
      <c r="AF419" s="43"/>
      <c r="AG419" s="42">
        <v>7</v>
      </c>
      <c r="AH419" s="42">
        <v>7</v>
      </c>
      <c r="AI419" s="42"/>
      <c r="AJ419" s="42"/>
      <c r="AK419" s="42"/>
      <c r="AL419" s="42"/>
      <c r="AM419" s="42"/>
      <c r="AN419" s="42"/>
      <c r="AO419" s="42"/>
      <c r="AP419" s="42"/>
      <c r="AQ419" s="42"/>
      <c r="AR419" s="201">
        <f t="shared" si="144"/>
        <v>0</v>
      </c>
      <c r="AS419" s="202">
        <f t="shared" si="144"/>
        <v>0</v>
      </c>
      <c r="AT419" s="42"/>
      <c r="AU419" s="42"/>
      <c r="AV419" s="42"/>
      <c r="AW419" s="42"/>
      <c r="AX419" s="27">
        <f t="shared" si="148"/>
        <v>0</v>
      </c>
      <c r="AY419" s="39">
        <f t="shared" si="146"/>
        <v>0</v>
      </c>
      <c r="AZ419" s="40"/>
      <c r="BA419" s="32">
        <f t="shared" si="147"/>
        <v>0</v>
      </c>
      <c r="BB419" s="190"/>
      <c r="BC419" s="190"/>
      <c r="BD419" s="190"/>
    </row>
    <row r="420" spans="1:56" s="181" customFormat="1" ht="16.5" customHeight="1">
      <c r="A420" s="18" t="s">
        <v>423</v>
      </c>
      <c r="B420" s="19" t="s">
        <v>578</v>
      </c>
      <c r="C420" s="18" t="s">
        <v>507</v>
      </c>
      <c r="D420" s="111" t="s">
        <v>1448</v>
      </c>
      <c r="E420" s="210">
        <v>13</v>
      </c>
      <c r="F420" s="149" t="s">
        <v>595</v>
      </c>
      <c r="G420" s="35">
        <v>208</v>
      </c>
      <c r="H420" s="35">
        <v>1048</v>
      </c>
      <c r="I420" s="42">
        <v>266</v>
      </c>
      <c r="J420" s="42">
        <v>15</v>
      </c>
      <c r="K420" s="42">
        <v>19</v>
      </c>
      <c r="L420" s="42">
        <v>1</v>
      </c>
      <c r="M420" s="42">
        <v>0</v>
      </c>
      <c r="N420" s="42">
        <v>0</v>
      </c>
      <c r="O420" s="29">
        <f t="shared" si="140"/>
        <v>267</v>
      </c>
      <c r="P420" s="29">
        <f t="shared" si="141"/>
        <v>15</v>
      </c>
      <c r="Q420" s="29">
        <f t="shared" si="141"/>
        <v>19</v>
      </c>
      <c r="R420" s="29">
        <f t="shared" si="142"/>
        <v>301</v>
      </c>
      <c r="S420" s="29">
        <v>9.4</v>
      </c>
      <c r="T420" s="29"/>
      <c r="U420" s="29"/>
      <c r="V420" s="29"/>
      <c r="W420" s="29"/>
      <c r="X420" s="29"/>
      <c r="Y420" s="29"/>
      <c r="Z420" s="42"/>
      <c r="AA420" s="42"/>
      <c r="AB420" s="26">
        <f t="shared" si="143"/>
        <v>301</v>
      </c>
      <c r="AC420" s="69">
        <f t="shared" si="143"/>
        <v>9.4</v>
      </c>
      <c r="AD420" s="42">
        <v>160</v>
      </c>
      <c r="AE420" s="27">
        <f t="shared" si="134"/>
        <v>76.923076923076934</v>
      </c>
      <c r="AF420" s="43"/>
      <c r="AG420" s="42">
        <v>83</v>
      </c>
      <c r="AH420" s="42">
        <v>83</v>
      </c>
      <c r="AI420" s="42"/>
      <c r="AJ420" s="42"/>
      <c r="AK420" s="42"/>
      <c r="AL420" s="42"/>
      <c r="AM420" s="42"/>
      <c r="AN420" s="42"/>
      <c r="AO420" s="42"/>
      <c r="AP420" s="42"/>
      <c r="AQ420" s="42"/>
      <c r="AR420" s="201">
        <f t="shared" si="144"/>
        <v>0</v>
      </c>
      <c r="AS420" s="202">
        <f t="shared" si="144"/>
        <v>0</v>
      </c>
      <c r="AT420" s="42"/>
      <c r="AU420" s="42"/>
      <c r="AV420" s="42"/>
      <c r="AW420" s="42"/>
      <c r="AX420" s="27">
        <f t="shared" si="148"/>
        <v>0</v>
      </c>
      <c r="AY420" s="39">
        <f t="shared" si="146"/>
        <v>0</v>
      </c>
      <c r="AZ420" s="40"/>
      <c r="BA420" s="32">
        <f t="shared" si="147"/>
        <v>0</v>
      </c>
      <c r="BB420" s="190"/>
      <c r="BC420" s="190"/>
      <c r="BD420" s="190"/>
    </row>
    <row r="421" spans="1:56" s="181" customFormat="1" ht="16.5" customHeight="1">
      <c r="A421" s="18" t="s">
        <v>423</v>
      </c>
      <c r="B421" s="19" t="s">
        <v>578</v>
      </c>
      <c r="C421" s="18" t="s">
        <v>507</v>
      </c>
      <c r="D421" s="111" t="s">
        <v>598</v>
      </c>
      <c r="E421" s="212">
        <v>14</v>
      </c>
      <c r="F421" s="149" t="s">
        <v>599</v>
      </c>
      <c r="G421" s="35">
        <v>242</v>
      </c>
      <c r="H421" s="35">
        <v>1421</v>
      </c>
      <c r="I421" s="42">
        <v>171</v>
      </c>
      <c r="J421" s="42">
        <v>4</v>
      </c>
      <c r="K421" s="42">
        <v>79</v>
      </c>
      <c r="L421" s="42">
        <v>0</v>
      </c>
      <c r="M421" s="42">
        <v>0</v>
      </c>
      <c r="N421" s="42">
        <v>0</v>
      </c>
      <c r="O421" s="29">
        <f t="shared" si="140"/>
        <v>171</v>
      </c>
      <c r="P421" s="29">
        <f t="shared" si="141"/>
        <v>4</v>
      </c>
      <c r="Q421" s="29">
        <f t="shared" si="141"/>
        <v>79</v>
      </c>
      <c r="R421" s="29">
        <f t="shared" si="142"/>
        <v>254</v>
      </c>
      <c r="S421" s="29">
        <v>0.74</v>
      </c>
      <c r="T421" s="29">
        <v>171</v>
      </c>
      <c r="U421" s="29">
        <v>0.7</v>
      </c>
      <c r="V421" s="29">
        <v>0</v>
      </c>
      <c r="W421" s="29">
        <v>0</v>
      </c>
      <c r="X421" s="29">
        <v>0</v>
      </c>
      <c r="Y421" s="29">
        <v>0</v>
      </c>
      <c r="Z421" s="42"/>
      <c r="AA421" s="42"/>
      <c r="AB421" s="26">
        <f t="shared" si="143"/>
        <v>254</v>
      </c>
      <c r="AC421" s="69">
        <f t="shared" si="143"/>
        <v>0.74</v>
      </c>
      <c r="AD421" s="42">
        <v>152</v>
      </c>
      <c r="AE421" s="27">
        <f t="shared" si="134"/>
        <v>62.809917355371901</v>
      </c>
      <c r="AF421" s="43"/>
      <c r="AG421" s="42">
        <v>30</v>
      </c>
      <c r="AH421" s="42">
        <v>30</v>
      </c>
      <c r="AI421" s="42"/>
      <c r="AJ421" s="42"/>
      <c r="AK421" s="42"/>
      <c r="AL421" s="42"/>
      <c r="AM421" s="42"/>
      <c r="AN421" s="42"/>
      <c r="AO421" s="42"/>
      <c r="AP421" s="42">
        <v>71</v>
      </c>
      <c r="AQ421" s="42">
        <v>15.57</v>
      </c>
      <c r="AR421" s="201">
        <f t="shared" si="144"/>
        <v>71</v>
      </c>
      <c r="AS421" s="202">
        <f t="shared" si="144"/>
        <v>15.57</v>
      </c>
      <c r="AT421" s="42"/>
      <c r="AU421" s="42"/>
      <c r="AV421" s="42"/>
      <c r="AW421" s="42"/>
      <c r="AX421" s="27">
        <f t="shared" si="148"/>
        <v>0</v>
      </c>
      <c r="AY421" s="39">
        <f t="shared" si="146"/>
        <v>15.57</v>
      </c>
      <c r="AZ421" s="40"/>
      <c r="BA421" s="32">
        <f t="shared" si="147"/>
        <v>15.57</v>
      </c>
      <c r="BB421" s="190"/>
      <c r="BC421" s="190"/>
      <c r="BD421" s="190"/>
    </row>
    <row r="422" spans="1:56" s="181" customFormat="1" ht="16.5" customHeight="1">
      <c r="A422" s="18" t="s">
        <v>423</v>
      </c>
      <c r="B422" s="19" t="s">
        <v>578</v>
      </c>
      <c r="C422" s="18" t="s">
        <v>507</v>
      </c>
      <c r="D422" s="111" t="s">
        <v>598</v>
      </c>
      <c r="E422" s="212">
        <v>15</v>
      </c>
      <c r="F422" s="149" t="s">
        <v>600</v>
      </c>
      <c r="G422" s="35">
        <v>225</v>
      </c>
      <c r="H422" s="35">
        <v>1113</v>
      </c>
      <c r="I422" s="42">
        <v>244</v>
      </c>
      <c r="J422" s="42">
        <v>12</v>
      </c>
      <c r="K422" s="42">
        <v>46</v>
      </c>
      <c r="L422" s="42">
        <v>1</v>
      </c>
      <c r="M422" s="42">
        <v>0</v>
      </c>
      <c r="N422" s="42">
        <v>0</v>
      </c>
      <c r="O422" s="29">
        <f t="shared" si="140"/>
        <v>245</v>
      </c>
      <c r="P422" s="29">
        <f t="shared" si="141"/>
        <v>12</v>
      </c>
      <c r="Q422" s="29">
        <f t="shared" si="141"/>
        <v>46</v>
      </c>
      <c r="R422" s="29">
        <f t="shared" si="142"/>
        <v>303</v>
      </c>
      <c r="S422" s="29">
        <v>0.52</v>
      </c>
      <c r="T422" s="29">
        <v>245</v>
      </c>
      <c r="U422" s="29">
        <v>0.42</v>
      </c>
      <c r="V422" s="29">
        <v>0</v>
      </c>
      <c r="W422" s="29">
        <v>0</v>
      </c>
      <c r="X422" s="29">
        <v>0</v>
      </c>
      <c r="Y422" s="29">
        <v>0</v>
      </c>
      <c r="Z422" s="42"/>
      <c r="AA422" s="42"/>
      <c r="AB422" s="26">
        <f t="shared" si="143"/>
        <v>303</v>
      </c>
      <c r="AC422" s="69">
        <f t="shared" si="143"/>
        <v>0.52</v>
      </c>
      <c r="AD422" s="42">
        <v>202</v>
      </c>
      <c r="AE422" s="27">
        <f t="shared" si="134"/>
        <v>89.777777777777771</v>
      </c>
      <c r="AF422" s="43"/>
      <c r="AG422" s="42">
        <v>70</v>
      </c>
      <c r="AH422" s="42">
        <v>70</v>
      </c>
      <c r="AI422" s="42"/>
      <c r="AJ422" s="42"/>
      <c r="AK422" s="42"/>
      <c r="AL422" s="42"/>
      <c r="AM422" s="42"/>
      <c r="AN422" s="42"/>
      <c r="AO422" s="42"/>
      <c r="AP422" s="42">
        <v>83</v>
      </c>
      <c r="AQ422" s="42">
        <v>8.0299999999999994</v>
      </c>
      <c r="AR422" s="201">
        <f t="shared" si="144"/>
        <v>83</v>
      </c>
      <c r="AS422" s="202">
        <f t="shared" si="144"/>
        <v>8.0299999999999994</v>
      </c>
      <c r="AT422" s="42"/>
      <c r="AU422" s="42"/>
      <c r="AV422" s="42"/>
      <c r="AW422" s="42"/>
      <c r="AX422" s="27">
        <f t="shared" si="148"/>
        <v>0</v>
      </c>
      <c r="AY422" s="39">
        <f t="shared" si="146"/>
        <v>8.0299999999999994</v>
      </c>
      <c r="AZ422" s="40"/>
      <c r="BA422" s="32">
        <f t="shared" si="147"/>
        <v>8.0299999999999994</v>
      </c>
      <c r="BB422" s="190"/>
      <c r="BC422" s="190"/>
      <c r="BD422" s="190"/>
    </row>
    <row r="423" spans="1:56" s="181" customFormat="1" ht="16.5" customHeight="1">
      <c r="A423" s="18" t="s">
        <v>423</v>
      </c>
      <c r="B423" s="19" t="s">
        <v>578</v>
      </c>
      <c r="C423" s="18" t="s">
        <v>507</v>
      </c>
      <c r="D423" s="111" t="s">
        <v>601</v>
      </c>
      <c r="E423" s="210">
        <v>16</v>
      </c>
      <c r="F423" s="149" t="s">
        <v>602</v>
      </c>
      <c r="G423" s="35">
        <v>345</v>
      </c>
      <c r="H423" s="35">
        <v>1209</v>
      </c>
      <c r="I423" s="42">
        <v>666</v>
      </c>
      <c r="J423" s="42">
        <v>41</v>
      </c>
      <c r="K423" s="42">
        <v>5</v>
      </c>
      <c r="L423" s="42">
        <v>34</v>
      </c>
      <c r="M423" s="42">
        <v>7</v>
      </c>
      <c r="N423" s="42">
        <v>7</v>
      </c>
      <c r="O423" s="29">
        <f t="shared" si="140"/>
        <v>700</v>
      </c>
      <c r="P423" s="29">
        <f t="shared" si="141"/>
        <v>48</v>
      </c>
      <c r="Q423" s="29">
        <f t="shared" si="141"/>
        <v>12</v>
      </c>
      <c r="R423" s="29">
        <f t="shared" si="142"/>
        <v>760</v>
      </c>
      <c r="S423" s="29">
        <v>17.21</v>
      </c>
      <c r="T423" s="29">
        <v>3</v>
      </c>
      <c r="U423" s="29">
        <v>0.12</v>
      </c>
      <c r="V423" s="29">
        <v>697</v>
      </c>
      <c r="W423" s="29">
        <v>17</v>
      </c>
      <c r="X423" s="29">
        <v>0</v>
      </c>
      <c r="Y423" s="29">
        <v>0</v>
      </c>
      <c r="Z423" s="42">
        <v>1044</v>
      </c>
      <c r="AA423" s="42">
        <v>232.45</v>
      </c>
      <c r="AB423" s="26">
        <f t="shared" si="143"/>
        <v>1804</v>
      </c>
      <c r="AC423" s="69">
        <f t="shared" si="143"/>
        <v>249.66</v>
      </c>
      <c r="AD423" s="42">
        <v>300</v>
      </c>
      <c r="AE423" s="27">
        <f t="shared" ref="AE423:AE486" si="150">AD423/G423*100</f>
        <v>86.956521739130437</v>
      </c>
      <c r="AF423" s="43"/>
      <c r="AG423" s="42"/>
      <c r="AH423" s="42"/>
      <c r="AI423" s="42"/>
      <c r="AJ423" s="42"/>
      <c r="AK423" s="42"/>
      <c r="AL423" s="42"/>
      <c r="AM423" s="42"/>
      <c r="AN423" s="42">
        <v>1</v>
      </c>
      <c r="AO423" s="42">
        <v>0.02</v>
      </c>
      <c r="AP423" s="42">
        <v>273</v>
      </c>
      <c r="AQ423" s="130">
        <v>220</v>
      </c>
      <c r="AR423" s="201">
        <f t="shared" si="144"/>
        <v>274</v>
      </c>
      <c r="AS423" s="202">
        <f t="shared" si="144"/>
        <v>220.02</v>
      </c>
      <c r="AT423" s="130">
        <v>225</v>
      </c>
      <c r="AU423" s="130">
        <v>55</v>
      </c>
      <c r="AV423" s="130">
        <v>0</v>
      </c>
      <c r="AW423" s="130">
        <v>21.5</v>
      </c>
      <c r="AX423" s="27">
        <f t="shared" si="148"/>
        <v>301.5</v>
      </c>
      <c r="AY423" s="39">
        <f t="shared" si="146"/>
        <v>521.52</v>
      </c>
      <c r="AZ423" s="191">
        <v>65</v>
      </c>
      <c r="BA423" s="32">
        <f t="shared" si="147"/>
        <v>586.52</v>
      </c>
      <c r="BB423" s="190"/>
      <c r="BC423" s="190"/>
      <c r="BD423" s="190"/>
    </row>
    <row r="424" spans="1:56" s="181" customFormat="1" ht="16.5" customHeight="1">
      <c r="A424" s="18" t="s">
        <v>423</v>
      </c>
      <c r="B424" s="19" t="s">
        <v>578</v>
      </c>
      <c r="C424" s="18" t="s">
        <v>507</v>
      </c>
      <c r="D424" s="111" t="s">
        <v>601</v>
      </c>
      <c r="E424" s="212">
        <v>17</v>
      </c>
      <c r="F424" s="149" t="s">
        <v>603</v>
      </c>
      <c r="G424" s="35">
        <v>211</v>
      </c>
      <c r="H424" s="35">
        <v>962</v>
      </c>
      <c r="I424" s="42">
        <v>122</v>
      </c>
      <c r="J424" s="42">
        <v>18</v>
      </c>
      <c r="K424" s="42">
        <v>18</v>
      </c>
      <c r="L424" s="42">
        <v>5</v>
      </c>
      <c r="M424" s="42">
        <v>4</v>
      </c>
      <c r="N424" s="42">
        <v>4</v>
      </c>
      <c r="O424" s="29">
        <f t="shared" si="140"/>
        <v>127</v>
      </c>
      <c r="P424" s="29">
        <f t="shared" si="141"/>
        <v>22</v>
      </c>
      <c r="Q424" s="29">
        <f t="shared" si="141"/>
        <v>22</v>
      </c>
      <c r="R424" s="29">
        <f t="shared" si="142"/>
        <v>171</v>
      </c>
      <c r="S424" s="29">
        <v>1.89</v>
      </c>
      <c r="T424" s="29">
        <v>0</v>
      </c>
      <c r="U424" s="29">
        <v>0</v>
      </c>
      <c r="V424" s="29">
        <v>127</v>
      </c>
      <c r="W424" s="29">
        <v>1.49</v>
      </c>
      <c r="X424" s="29">
        <v>0</v>
      </c>
      <c r="Y424" s="29">
        <v>0</v>
      </c>
      <c r="Z424" s="42">
        <v>495</v>
      </c>
      <c r="AA424" s="130">
        <v>71</v>
      </c>
      <c r="AB424" s="26">
        <f t="shared" si="143"/>
        <v>666</v>
      </c>
      <c r="AC424" s="69">
        <f t="shared" si="143"/>
        <v>72.89</v>
      </c>
      <c r="AD424" s="42">
        <v>210</v>
      </c>
      <c r="AE424" s="27">
        <f t="shared" si="150"/>
        <v>99.526066350710892</v>
      </c>
      <c r="AF424" s="43"/>
      <c r="AG424" s="42"/>
      <c r="AH424" s="42"/>
      <c r="AI424" s="42"/>
      <c r="AJ424" s="42"/>
      <c r="AK424" s="42"/>
      <c r="AL424" s="42"/>
      <c r="AM424" s="42"/>
      <c r="AN424" s="42">
        <v>4</v>
      </c>
      <c r="AO424" s="42">
        <v>0.27</v>
      </c>
      <c r="AP424" s="42">
        <v>166</v>
      </c>
      <c r="AQ424" s="130">
        <v>40</v>
      </c>
      <c r="AR424" s="201">
        <f t="shared" si="144"/>
        <v>170</v>
      </c>
      <c r="AS424" s="202">
        <f t="shared" si="144"/>
        <v>40.270000000000003</v>
      </c>
      <c r="AT424" s="130">
        <v>40</v>
      </c>
      <c r="AU424" s="130">
        <v>5.5</v>
      </c>
      <c r="AV424" s="130">
        <v>0</v>
      </c>
      <c r="AW424" s="130">
        <v>9.25</v>
      </c>
      <c r="AX424" s="27">
        <f t="shared" si="148"/>
        <v>54.75</v>
      </c>
      <c r="AY424" s="39">
        <f t="shared" si="146"/>
        <v>95.02000000000001</v>
      </c>
      <c r="AZ424" s="191">
        <v>13.5</v>
      </c>
      <c r="BA424" s="32">
        <f t="shared" si="147"/>
        <v>108.52000000000001</v>
      </c>
      <c r="BB424" s="190"/>
      <c r="BC424" s="190"/>
      <c r="BD424" s="190"/>
    </row>
    <row r="425" spans="1:56" s="181" customFormat="1" ht="16.5" customHeight="1">
      <c r="A425" s="18" t="s">
        <v>423</v>
      </c>
      <c r="B425" s="19" t="s">
        <v>578</v>
      </c>
      <c r="C425" s="18" t="s">
        <v>507</v>
      </c>
      <c r="D425" s="111" t="s">
        <v>601</v>
      </c>
      <c r="E425" s="212">
        <v>18</v>
      </c>
      <c r="F425" s="149" t="s">
        <v>604</v>
      </c>
      <c r="G425" s="35">
        <v>301</v>
      </c>
      <c r="H425" s="35">
        <v>1344</v>
      </c>
      <c r="I425" s="42">
        <v>482</v>
      </c>
      <c r="J425" s="42">
        <v>10</v>
      </c>
      <c r="K425" s="42">
        <v>70</v>
      </c>
      <c r="L425" s="42">
        <v>6</v>
      </c>
      <c r="M425" s="42">
        <v>0</v>
      </c>
      <c r="N425" s="42">
        <v>0</v>
      </c>
      <c r="O425" s="29">
        <f t="shared" si="140"/>
        <v>488</v>
      </c>
      <c r="P425" s="29">
        <f t="shared" si="141"/>
        <v>10</v>
      </c>
      <c r="Q425" s="29">
        <f t="shared" si="141"/>
        <v>70</v>
      </c>
      <c r="R425" s="29">
        <f t="shared" si="142"/>
        <v>568</v>
      </c>
      <c r="S425" s="29">
        <v>3.62</v>
      </c>
      <c r="T425" s="29">
        <v>0</v>
      </c>
      <c r="U425" s="29">
        <v>0</v>
      </c>
      <c r="V425" s="29">
        <v>488</v>
      </c>
      <c r="W425" s="29">
        <v>2.91</v>
      </c>
      <c r="X425" s="29">
        <v>0</v>
      </c>
      <c r="Y425" s="29">
        <v>0</v>
      </c>
      <c r="Z425" s="42">
        <v>632</v>
      </c>
      <c r="AA425" s="130">
        <v>40</v>
      </c>
      <c r="AB425" s="26">
        <f t="shared" si="143"/>
        <v>1200</v>
      </c>
      <c r="AC425" s="69">
        <f t="shared" si="143"/>
        <v>43.62</v>
      </c>
      <c r="AD425" s="42">
        <v>300</v>
      </c>
      <c r="AE425" s="27">
        <f t="shared" si="150"/>
        <v>99.667774086378742</v>
      </c>
      <c r="AF425" s="43"/>
      <c r="AG425" s="42">
        <v>1</v>
      </c>
      <c r="AH425" s="42">
        <v>1</v>
      </c>
      <c r="AI425" s="42"/>
      <c r="AJ425" s="42"/>
      <c r="AK425" s="42"/>
      <c r="AL425" s="42"/>
      <c r="AM425" s="42"/>
      <c r="AN425" s="42">
        <v>1</v>
      </c>
      <c r="AO425" s="42">
        <v>0.15</v>
      </c>
      <c r="AP425" s="42">
        <v>154</v>
      </c>
      <c r="AQ425" s="130">
        <v>58</v>
      </c>
      <c r="AR425" s="201">
        <f t="shared" si="144"/>
        <v>155</v>
      </c>
      <c r="AS425" s="202">
        <f t="shared" si="144"/>
        <v>58.15</v>
      </c>
      <c r="AT425" s="130">
        <v>133.49</v>
      </c>
      <c r="AU425" s="130">
        <v>17.5</v>
      </c>
      <c r="AV425" s="130">
        <v>0</v>
      </c>
      <c r="AW425" s="130">
        <v>3.76</v>
      </c>
      <c r="AX425" s="27">
        <f t="shared" si="148"/>
        <v>154.75</v>
      </c>
      <c r="AY425" s="39">
        <f t="shared" si="146"/>
        <v>212.9</v>
      </c>
      <c r="AZ425" s="191">
        <v>15</v>
      </c>
      <c r="BA425" s="32">
        <f t="shared" si="147"/>
        <v>227.9</v>
      </c>
      <c r="BB425" s="190"/>
      <c r="BC425" s="190"/>
      <c r="BD425" s="190"/>
    </row>
    <row r="426" spans="1:56" s="181" customFormat="1" ht="16.5" customHeight="1">
      <c r="A426" s="18" t="s">
        <v>423</v>
      </c>
      <c r="B426" s="19" t="s">
        <v>578</v>
      </c>
      <c r="C426" s="18" t="s">
        <v>507</v>
      </c>
      <c r="D426" s="111" t="s">
        <v>1454</v>
      </c>
      <c r="E426" s="210">
        <v>19</v>
      </c>
      <c r="F426" s="149" t="s">
        <v>605</v>
      </c>
      <c r="G426" s="35">
        <v>187</v>
      </c>
      <c r="H426" s="35">
        <v>927</v>
      </c>
      <c r="I426" s="42">
        <v>230</v>
      </c>
      <c r="J426" s="42">
        <v>5</v>
      </c>
      <c r="K426" s="42">
        <v>5</v>
      </c>
      <c r="L426" s="42">
        <v>5</v>
      </c>
      <c r="M426" s="42">
        <v>0</v>
      </c>
      <c r="N426" s="42">
        <v>0</v>
      </c>
      <c r="O426" s="29">
        <f t="shared" si="140"/>
        <v>235</v>
      </c>
      <c r="P426" s="29">
        <f t="shared" si="141"/>
        <v>5</v>
      </c>
      <c r="Q426" s="29">
        <f t="shared" si="141"/>
        <v>5</v>
      </c>
      <c r="R426" s="29">
        <f t="shared" si="142"/>
        <v>245</v>
      </c>
      <c r="S426" s="29"/>
      <c r="T426" s="29">
        <v>200</v>
      </c>
      <c r="U426" s="29">
        <v>0</v>
      </c>
      <c r="V426" s="29">
        <v>35</v>
      </c>
      <c r="W426" s="29">
        <v>0</v>
      </c>
      <c r="X426" s="29">
        <v>0</v>
      </c>
      <c r="Y426" s="29">
        <v>0</v>
      </c>
      <c r="Z426" s="42"/>
      <c r="AA426" s="42"/>
      <c r="AB426" s="26">
        <f t="shared" si="143"/>
        <v>245</v>
      </c>
      <c r="AC426" s="69">
        <f t="shared" si="143"/>
        <v>0</v>
      </c>
      <c r="AD426" s="42">
        <v>150</v>
      </c>
      <c r="AE426" s="27">
        <f t="shared" si="150"/>
        <v>80.213903743315512</v>
      </c>
      <c r="AF426" s="43"/>
      <c r="AG426" s="42">
        <v>11</v>
      </c>
      <c r="AH426" s="610">
        <v>12</v>
      </c>
      <c r="AI426" s="42"/>
      <c r="AJ426" s="42"/>
      <c r="AK426" s="42"/>
      <c r="AL426" s="42"/>
      <c r="AM426" s="42"/>
      <c r="AN426" s="42"/>
      <c r="AO426" s="42"/>
      <c r="AP426" s="42"/>
      <c r="AQ426" s="42"/>
      <c r="AR426" s="201">
        <f t="shared" si="144"/>
        <v>0</v>
      </c>
      <c r="AS426" s="202">
        <f t="shared" si="144"/>
        <v>0</v>
      </c>
      <c r="AT426" s="42"/>
      <c r="AU426" s="42"/>
      <c r="AV426" s="42"/>
      <c r="AW426" s="42"/>
      <c r="AX426" s="27">
        <f t="shared" si="148"/>
        <v>0</v>
      </c>
      <c r="AY426" s="39">
        <f t="shared" si="146"/>
        <v>0</v>
      </c>
      <c r="AZ426" s="40"/>
      <c r="BA426" s="32">
        <f t="shared" si="147"/>
        <v>0</v>
      </c>
      <c r="BB426" s="190"/>
      <c r="BC426" s="190"/>
      <c r="BD426" s="190"/>
    </row>
    <row r="427" spans="1:56" s="181" customFormat="1" ht="16.5" customHeight="1">
      <c r="A427" s="18" t="s">
        <v>423</v>
      </c>
      <c r="B427" s="19" t="s">
        <v>578</v>
      </c>
      <c r="C427" s="18" t="s">
        <v>507</v>
      </c>
      <c r="D427" s="111" t="s">
        <v>1454</v>
      </c>
      <c r="E427" s="212">
        <v>20</v>
      </c>
      <c r="F427" s="149" t="s">
        <v>606</v>
      </c>
      <c r="G427" s="35">
        <v>145</v>
      </c>
      <c r="H427" s="35">
        <v>722</v>
      </c>
      <c r="I427" s="42">
        <v>143</v>
      </c>
      <c r="J427" s="42">
        <v>2</v>
      </c>
      <c r="K427" s="42">
        <v>2</v>
      </c>
      <c r="L427" s="42">
        <v>3</v>
      </c>
      <c r="M427" s="42">
        <v>0</v>
      </c>
      <c r="N427" s="42">
        <v>0</v>
      </c>
      <c r="O427" s="29">
        <f t="shared" si="140"/>
        <v>146</v>
      </c>
      <c r="P427" s="29">
        <f t="shared" si="141"/>
        <v>2</v>
      </c>
      <c r="Q427" s="29">
        <f t="shared" si="141"/>
        <v>2</v>
      </c>
      <c r="R427" s="29">
        <f t="shared" si="142"/>
        <v>150</v>
      </c>
      <c r="S427" s="29"/>
      <c r="T427" s="29">
        <v>90</v>
      </c>
      <c r="U427" s="29">
        <v>0</v>
      </c>
      <c r="V427" s="29">
        <v>56</v>
      </c>
      <c r="W427" s="29">
        <v>0</v>
      </c>
      <c r="X427" s="29">
        <v>0</v>
      </c>
      <c r="Y427" s="29">
        <v>0</v>
      </c>
      <c r="Z427" s="42"/>
      <c r="AA427" s="42"/>
      <c r="AB427" s="26">
        <f t="shared" si="143"/>
        <v>150</v>
      </c>
      <c r="AC427" s="69">
        <f t="shared" si="143"/>
        <v>0</v>
      </c>
      <c r="AD427" s="42">
        <v>80</v>
      </c>
      <c r="AE427" s="27">
        <f t="shared" si="150"/>
        <v>55.172413793103445</v>
      </c>
      <c r="AF427" s="43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201">
        <f t="shared" si="144"/>
        <v>0</v>
      </c>
      <c r="AS427" s="202">
        <f t="shared" si="144"/>
        <v>0</v>
      </c>
      <c r="AT427" s="42"/>
      <c r="AU427" s="42"/>
      <c r="AV427" s="42"/>
      <c r="AW427" s="42"/>
      <c r="AX427" s="27">
        <f t="shared" si="148"/>
        <v>0</v>
      </c>
      <c r="AY427" s="39">
        <f t="shared" si="146"/>
        <v>0</v>
      </c>
      <c r="AZ427" s="40"/>
      <c r="BA427" s="32">
        <f t="shared" si="147"/>
        <v>0</v>
      </c>
      <c r="BB427" s="190"/>
      <c r="BC427" s="190"/>
      <c r="BD427" s="190"/>
    </row>
    <row r="428" spans="1:56" s="181" customFormat="1" ht="16.5" customHeight="1">
      <c r="A428" s="44" t="s">
        <v>423</v>
      </c>
      <c r="B428" s="45" t="s">
        <v>578</v>
      </c>
      <c r="C428" s="44" t="s">
        <v>507</v>
      </c>
      <c r="D428" s="111" t="s">
        <v>1454</v>
      </c>
      <c r="E428" s="212">
        <v>21</v>
      </c>
      <c r="F428" s="149" t="s">
        <v>607</v>
      </c>
      <c r="G428" s="35">
        <v>134</v>
      </c>
      <c r="H428" s="35">
        <v>746</v>
      </c>
      <c r="I428" s="42">
        <v>303</v>
      </c>
      <c r="J428" s="42">
        <v>1</v>
      </c>
      <c r="K428" s="42">
        <v>1</v>
      </c>
      <c r="L428" s="42">
        <v>4</v>
      </c>
      <c r="M428" s="42">
        <v>0</v>
      </c>
      <c r="N428" s="42">
        <v>0</v>
      </c>
      <c r="O428" s="29">
        <f t="shared" si="140"/>
        <v>307</v>
      </c>
      <c r="P428" s="29">
        <f t="shared" si="141"/>
        <v>1</v>
      </c>
      <c r="Q428" s="29">
        <f t="shared" si="141"/>
        <v>1</v>
      </c>
      <c r="R428" s="29">
        <f t="shared" si="142"/>
        <v>309</v>
      </c>
      <c r="S428" s="29"/>
      <c r="T428" s="29">
        <v>34</v>
      </c>
      <c r="U428" s="29">
        <v>0</v>
      </c>
      <c r="V428" s="29">
        <v>273</v>
      </c>
      <c r="W428" s="29">
        <v>0</v>
      </c>
      <c r="X428" s="29">
        <v>0</v>
      </c>
      <c r="Y428" s="29">
        <v>0</v>
      </c>
      <c r="Z428" s="42"/>
      <c r="AA428" s="42"/>
      <c r="AB428" s="26">
        <f t="shared" si="143"/>
        <v>309</v>
      </c>
      <c r="AC428" s="69">
        <f t="shared" si="143"/>
        <v>0</v>
      </c>
      <c r="AD428" s="42">
        <v>40</v>
      </c>
      <c r="AE428" s="27">
        <f t="shared" si="150"/>
        <v>29.850746268656714</v>
      </c>
      <c r="AF428" s="43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201">
        <f t="shared" si="144"/>
        <v>0</v>
      </c>
      <c r="AS428" s="202">
        <f t="shared" si="144"/>
        <v>0</v>
      </c>
      <c r="AT428" s="42"/>
      <c r="AU428" s="42"/>
      <c r="AV428" s="42"/>
      <c r="AW428" s="42"/>
      <c r="AX428" s="27">
        <f t="shared" si="148"/>
        <v>0</v>
      </c>
      <c r="AY428" s="39">
        <f t="shared" si="146"/>
        <v>0</v>
      </c>
      <c r="AZ428" s="40"/>
      <c r="BA428" s="32">
        <f t="shared" si="147"/>
        <v>0</v>
      </c>
      <c r="BB428" s="190"/>
      <c r="BC428" s="190"/>
      <c r="BD428" s="190"/>
    </row>
    <row r="429" spans="1:56" s="181" customFormat="1" ht="16.5" customHeight="1">
      <c r="A429" s="44" t="s">
        <v>423</v>
      </c>
      <c r="B429" s="45" t="s">
        <v>578</v>
      </c>
      <c r="C429" s="44" t="s">
        <v>507</v>
      </c>
      <c r="D429" s="111" t="s">
        <v>1454</v>
      </c>
      <c r="E429" s="210">
        <v>22</v>
      </c>
      <c r="F429" s="149" t="s">
        <v>608</v>
      </c>
      <c r="G429" s="35">
        <v>220</v>
      </c>
      <c r="H429" s="35">
        <v>1085</v>
      </c>
      <c r="I429" s="42">
        <v>230</v>
      </c>
      <c r="J429" s="42">
        <v>5</v>
      </c>
      <c r="K429" s="42">
        <v>5</v>
      </c>
      <c r="L429" s="42">
        <v>4</v>
      </c>
      <c r="M429" s="42">
        <v>0</v>
      </c>
      <c r="N429" s="42">
        <v>0</v>
      </c>
      <c r="O429" s="29">
        <f t="shared" si="140"/>
        <v>234</v>
      </c>
      <c r="P429" s="29">
        <f t="shared" si="141"/>
        <v>5</v>
      </c>
      <c r="Q429" s="29">
        <f t="shared" si="141"/>
        <v>5</v>
      </c>
      <c r="R429" s="29">
        <f t="shared" si="142"/>
        <v>244</v>
      </c>
      <c r="S429" s="29"/>
      <c r="T429" s="29">
        <v>51</v>
      </c>
      <c r="U429" s="29">
        <v>0</v>
      </c>
      <c r="V429" s="29">
        <v>183</v>
      </c>
      <c r="W429" s="29">
        <v>0</v>
      </c>
      <c r="X429" s="29">
        <v>0</v>
      </c>
      <c r="Y429" s="29">
        <v>0</v>
      </c>
      <c r="Z429" s="42"/>
      <c r="AA429" s="42"/>
      <c r="AB429" s="26">
        <f t="shared" si="143"/>
        <v>244</v>
      </c>
      <c r="AC429" s="69">
        <f t="shared" si="143"/>
        <v>0</v>
      </c>
      <c r="AD429" s="42">
        <v>45</v>
      </c>
      <c r="AE429" s="27">
        <f t="shared" si="150"/>
        <v>20.454545454545457</v>
      </c>
      <c r="AF429" s="43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201">
        <f t="shared" si="144"/>
        <v>0</v>
      </c>
      <c r="AS429" s="202">
        <f t="shared" si="144"/>
        <v>0</v>
      </c>
      <c r="AT429" s="42"/>
      <c r="AU429" s="42"/>
      <c r="AV429" s="42"/>
      <c r="AW429" s="42"/>
      <c r="AX429" s="27">
        <f t="shared" si="148"/>
        <v>0</v>
      </c>
      <c r="AY429" s="39">
        <f t="shared" si="146"/>
        <v>0</v>
      </c>
      <c r="AZ429" s="40"/>
      <c r="BA429" s="32">
        <f t="shared" si="147"/>
        <v>0</v>
      </c>
      <c r="BB429" s="190"/>
      <c r="BC429" s="190"/>
      <c r="BD429" s="190"/>
    </row>
    <row r="430" spans="1:56" s="181" customFormat="1" ht="16.5" customHeight="1">
      <c r="A430" s="44" t="s">
        <v>423</v>
      </c>
      <c r="B430" s="45" t="s">
        <v>578</v>
      </c>
      <c r="C430" s="44" t="s">
        <v>507</v>
      </c>
      <c r="D430" s="111" t="s">
        <v>1454</v>
      </c>
      <c r="E430" s="212">
        <v>23</v>
      </c>
      <c r="F430" s="149" t="s">
        <v>609</v>
      </c>
      <c r="G430" s="35">
        <v>183</v>
      </c>
      <c r="H430" s="35">
        <v>865</v>
      </c>
      <c r="I430" s="42">
        <v>251</v>
      </c>
      <c r="J430" s="42">
        <v>6</v>
      </c>
      <c r="K430" s="42">
        <v>6</v>
      </c>
      <c r="L430" s="42">
        <v>7</v>
      </c>
      <c r="M430" s="42">
        <v>0</v>
      </c>
      <c r="N430" s="42">
        <v>0</v>
      </c>
      <c r="O430" s="29">
        <f t="shared" si="140"/>
        <v>258</v>
      </c>
      <c r="P430" s="29">
        <f t="shared" si="141"/>
        <v>6</v>
      </c>
      <c r="Q430" s="29">
        <f t="shared" si="141"/>
        <v>6</v>
      </c>
      <c r="R430" s="29">
        <f t="shared" si="142"/>
        <v>270</v>
      </c>
      <c r="S430" s="29"/>
      <c r="T430" s="29">
        <v>220</v>
      </c>
      <c r="U430" s="29">
        <v>0</v>
      </c>
      <c r="V430" s="29">
        <v>38</v>
      </c>
      <c r="W430" s="29">
        <v>0</v>
      </c>
      <c r="X430" s="29">
        <v>0</v>
      </c>
      <c r="Y430" s="29">
        <v>0</v>
      </c>
      <c r="Z430" s="42"/>
      <c r="AA430" s="42"/>
      <c r="AB430" s="26">
        <f t="shared" si="143"/>
        <v>270</v>
      </c>
      <c r="AC430" s="69">
        <f t="shared" si="143"/>
        <v>0</v>
      </c>
      <c r="AD430" s="42">
        <v>130</v>
      </c>
      <c r="AE430" s="27">
        <f t="shared" si="150"/>
        <v>71.038251366120221</v>
      </c>
      <c r="AF430" s="43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201">
        <f t="shared" si="144"/>
        <v>0</v>
      </c>
      <c r="AS430" s="202">
        <f t="shared" si="144"/>
        <v>0</v>
      </c>
      <c r="AT430" s="42"/>
      <c r="AU430" s="42"/>
      <c r="AV430" s="42"/>
      <c r="AW430" s="42"/>
      <c r="AX430" s="27">
        <f t="shared" si="148"/>
        <v>0</v>
      </c>
      <c r="AY430" s="39">
        <f t="shared" si="146"/>
        <v>0</v>
      </c>
      <c r="AZ430" s="40"/>
      <c r="BA430" s="32">
        <f t="shared" si="147"/>
        <v>0</v>
      </c>
      <c r="BB430" s="190"/>
      <c r="BC430" s="190"/>
      <c r="BD430" s="190"/>
    </row>
    <row r="431" spans="1:56" s="181" customFormat="1" ht="16.5" customHeight="1">
      <c r="A431" s="44" t="s">
        <v>423</v>
      </c>
      <c r="B431" s="45" t="s">
        <v>578</v>
      </c>
      <c r="C431" s="44" t="s">
        <v>507</v>
      </c>
      <c r="D431" s="111" t="s">
        <v>610</v>
      </c>
      <c r="E431" s="212">
        <v>24</v>
      </c>
      <c r="F431" s="149" t="s">
        <v>611</v>
      </c>
      <c r="G431" s="35">
        <v>147</v>
      </c>
      <c r="H431" s="35">
        <v>1004</v>
      </c>
      <c r="I431" s="42"/>
      <c r="J431" s="42"/>
      <c r="K431" s="42"/>
      <c r="L431" s="42"/>
      <c r="M431" s="42"/>
      <c r="N431" s="42"/>
      <c r="O431" s="29">
        <f t="shared" si="140"/>
        <v>0</v>
      </c>
      <c r="P431" s="29">
        <f t="shared" si="141"/>
        <v>0</v>
      </c>
      <c r="Q431" s="29">
        <f t="shared" si="141"/>
        <v>0</v>
      </c>
      <c r="R431" s="29">
        <f t="shared" si="142"/>
        <v>0</v>
      </c>
      <c r="S431" s="29"/>
      <c r="T431" s="29"/>
      <c r="U431" s="29"/>
      <c r="V431" s="29"/>
      <c r="W431" s="29"/>
      <c r="X431" s="29"/>
      <c r="Y431" s="29"/>
      <c r="Z431" s="42"/>
      <c r="AA431" s="42"/>
      <c r="AB431" s="26">
        <f t="shared" si="143"/>
        <v>0</v>
      </c>
      <c r="AC431" s="69">
        <f t="shared" si="143"/>
        <v>0</v>
      </c>
      <c r="AD431" s="42"/>
      <c r="AE431" s="27">
        <f t="shared" si="150"/>
        <v>0</v>
      </c>
      <c r="AF431" s="43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201">
        <f t="shared" si="144"/>
        <v>0</v>
      </c>
      <c r="AS431" s="202">
        <f t="shared" si="144"/>
        <v>0</v>
      </c>
      <c r="AT431" s="42"/>
      <c r="AU431" s="42"/>
      <c r="AV431" s="42"/>
      <c r="AW431" s="42"/>
      <c r="AX431" s="27">
        <f t="shared" si="148"/>
        <v>0</v>
      </c>
      <c r="AY431" s="39">
        <f t="shared" si="146"/>
        <v>0</v>
      </c>
      <c r="AZ431" s="40"/>
      <c r="BA431" s="32">
        <f t="shared" si="147"/>
        <v>0</v>
      </c>
      <c r="BB431" s="190"/>
      <c r="BC431" s="190"/>
      <c r="BD431" s="190"/>
    </row>
    <row r="432" spans="1:56" s="181" customFormat="1" ht="16.5" customHeight="1">
      <c r="A432" s="44" t="s">
        <v>423</v>
      </c>
      <c r="B432" s="45" t="s">
        <v>578</v>
      </c>
      <c r="C432" s="44" t="s">
        <v>507</v>
      </c>
      <c r="D432" s="111" t="s">
        <v>610</v>
      </c>
      <c r="E432" s="210">
        <v>25</v>
      </c>
      <c r="F432" s="149" t="s">
        <v>612</v>
      </c>
      <c r="G432" s="35">
        <v>246</v>
      </c>
      <c r="H432" s="35">
        <v>1413</v>
      </c>
      <c r="I432" s="42"/>
      <c r="J432" s="42"/>
      <c r="K432" s="42"/>
      <c r="L432" s="42"/>
      <c r="M432" s="42"/>
      <c r="N432" s="42"/>
      <c r="O432" s="29">
        <f t="shared" si="140"/>
        <v>0</v>
      </c>
      <c r="P432" s="29">
        <f t="shared" si="141"/>
        <v>0</v>
      </c>
      <c r="Q432" s="29">
        <f t="shared" si="141"/>
        <v>0</v>
      </c>
      <c r="R432" s="29">
        <f t="shared" si="142"/>
        <v>0</v>
      </c>
      <c r="S432" s="29"/>
      <c r="T432" s="29"/>
      <c r="U432" s="29"/>
      <c r="V432" s="29"/>
      <c r="W432" s="29"/>
      <c r="X432" s="29"/>
      <c r="Y432" s="29"/>
      <c r="Z432" s="42"/>
      <c r="AA432" s="42"/>
      <c r="AB432" s="26">
        <f t="shared" si="143"/>
        <v>0</v>
      </c>
      <c r="AC432" s="69">
        <f t="shared" si="143"/>
        <v>0</v>
      </c>
      <c r="AD432" s="42"/>
      <c r="AE432" s="27">
        <f t="shared" si="150"/>
        <v>0</v>
      </c>
      <c r="AF432" s="43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201">
        <f t="shared" si="144"/>
        <v>0</v>
      </c>
      <c r="AS432" s="202">
        <f t="shared" si="144"/>
        <v>0</v>
      </c>
      <c r="AT432" s="42"/>
      <c r="AU432" s="42"/>
      <c r="AV432" s="42"/>
      <c r="AW432" s="42"/>
      <c r="AX432" s="27">
        <f t="shared" si="148"/>
        <v>0</v>
      </c>
      <c r="AY432" s="39">
        <f t="shared" si="146"/>
        <v>0</v>
      </c>
      <c r="AZ432" s="40"/>
      <c r="BA432" s="32">
        <f t="shared" si="147"/>
        <v>0</v>
      </c>
      <c r="BB432" s="190"/>
      <c r="BC432" s="190"/>
      <c r="BD432" s="190"/>
    </row>
    <row r="433" spans="1:56" s="181" customFormat="1" ht="16.5" customHeight="1">
      <c r="A433" s="44" t="s">
        <v>423</v>
      </c>
      <c r="B433" s="45" t="s">
        <v>578</v>
      </c>
      <c r="C433" s="44" t="s">
        <v>507</v>
      </c>
      <c r="D433" s="111" t="s">
        <v>613</v>
      </c>
      <c r="E433" s="212">
        <v>26</v>
      </c>
      <c r="F433" s="149" t="s">
        <v>614</v>
      </c>
      <c r="G433" s="35">
        <v>317</v>
      </c>
      <c r="H433" s="35">
        <v>1378</v>
      </c>
      <c r="I433" s="42"/>
      <c r="J433" s="42"/>
      <c r="K433" s="42"/>
      <c r="L433" s="42"/>
      <c r="M433" s="42"/>
      <c r="N433" s="42"/>
      <c r="O433" s="29">
        <f t="shared" si="140"/>
        <v>0</v>
      </c>
      <c r="P433" s="29">
        <f t="shared" si="141"/>
        <v>0</v>
      </c>
      <c r="Q433" s="29">
        <f t="shared" si="141"/>
        <v>0</v>
      </c>
      <c r="R433" s="29">
        <f t="shared" si="142"/>
        <v>0</v>
      </c>
      <c r="S433" s="29"/>
      <c r="T433" s="29"/>
      <c r="U433" s="29"/>
      <c r="V433" s="29"/>
      <c r="W433" s="29"/>
      <c r="X433" s="29"/>
      <c r="Y433" s="29"/>
      <c r="Z433" s="42"/>
      <c r="AA433" s="42"/>
      <c r="AB433" s="26">
        <f t="shared" si="143"/>
        <v>0</v>
      </c>
      <c r="AC433" s="69">
        <f t="shared" si="143"/>
        <v>0</v>
      </c>
      <c r="AD433" s="42"/>
      <c r="AE433" s="27">
        <f t="shared" si="150"/>
        <v>0</v>
      </c>
      <c r="AF433" s="43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201">
        <f t="shared" si="144"/>
        <v>0</v>
      </c>
      <c r="AS433" s="202">
        <f t="shared" si="144"/>
        <v>0</v>
      </c>
      <c r="AT433" s="42"/>
      <c r="AU433" s="42"/>
      <c r="AV433" s="42"/>
      <c r="AW433" s="42"/>
      <c r="AX433" s="27">
        <f t="shared" si="148"/>
        <v>0</v>
      </c>
      <c r="AY433" s="39">
        <f t="shared" si="146"/>
        <v>0</v>
      </c>
      <c r="AZ433" s="40"/>
      <c r="BA433" s="32">
        <f t="shared" si="147"/>
        <v>0</v>
      </c>
      <c r="BB433" s="190"/>
      <c r="BC433" s="190"/>
      <c r="BD433" s="190"/>
    </row>
    <row r="434" spans="1:56" s="181" customFormat="1" ht="16.5" customHeight="1">
      <c r="A434" s="44" t="s">
        <v>423</v>
      </c>
      <c r="B434" s="45" t="s">
        <v>578</v>
      </c>
      <c r="C434" s="44" t="s">
        <v>507</v>
      </c>
      <c r="D434" s="111" t="s">
        <v>613</v>
      </c>
      <c r="E434" s="212">
        <v>27</v>
      </c>
      <c r="F434" s="149" t="s">
        <v>615</v>
      </c>
      <c r="G434" s="35">
        <v>180</v>
      </c>
      <c r="H434" s="35">
        <v>789</v>
      </c>
      <c r="I434" s="42"/>
      <c r="J434" s="42"/>
      <c r="K434" s="42"/>
      <c r="L434" s="42"/>
      <c r="M434" s="42"/>
      <c r="N434" s="42"/>
      <c r="O434" s="29">
        <f t="shared" si="140"/>
        <v>0</v>
      </c>
      <c r="P434" s="29">
        <f t="shared" si="141"/>
        <v>0</v>
      </c>
      <c r="Q434" s="29">
        <f t="shared" si="141"/>
        <v>0</v>
      </c>
      <c r="R434" s="29">
        <f t="shared" si="142"/>
        <v>0</v>
      </c>
      <c r="S434" s="29"/>
      <c r="T434" s="29"/>
      <c r="U434" s="29"/>
      <c r="V434" s="29"/>
      <c r="W434" s="29"/>
      <c r="X434" s="29"/>
      <c r="Y434" s="29"/>
      <c r="Z434" s="42"/>
      <c r="AA434" s="42"/>
      <c r="AB434" s="26">
        <f t="shared" si="143"/>
        <v>0</v>
      </c>
      <c r="AC434" s="69">
        <f t="shared" si="143"/>
        <v>0</v>
      </c>
      <c r="AD434" s="42"/>
      <c r="AE434" s="27">
        <f t="shared" si="150"/>
        <v>0</v>
      </c>
      <c r="AF434" s="43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201">
        <f t="shared" si="144"/>
        <v>0</v>
      </c>
      <c r="AS434" s="202">
        <f t="shared" si="144"/>
        <v>0</v>
      </c>
      <c r="AT434" s="42"/>
      <c r="AU434" s="42"/>
      <c r="AV434" s="42"/>
      <c r="AW434" s="42"/>
      <c r="AX434" s="27">
        <f t="shared" si="148"/>
        <v>0</v>
      </c>
      <c r="AY434" s="39">
        <f t="shared" si="146"/>
        <v>0</v>
      </c>
      <c r="AZ434" s="40"/>
      <c r="BA434" s="32">
        <f t="shared" si="147"/>
        <v>0</v>
      </c>
      <c r="BB434" s="190"/>
      <c r="BC434" s="190"/>
      <c r="BD434" s="190"/>
    </row>
    <row r="435" spans="1:56" s="181" customFormat="1" ht="16.5" customHeight="1">
      <c r="A435" s="44" t="s">
        <v>423</v>
      </c>
      <c r="B435" s="45" t="s">
        <v>578</v>
      </c>
      <c r="C435" s="44" t="s">
        <v>507</v>
      </c>
      <c r="D435" s="111" t="s">
        <v>1411</v>
      </c>
      <c r="E435" s="210">
        <v>28</v>
      </c>
      <c r="F435" s="149" t="s">
        <v>616</v>
      </c>
      <c r="G435" s="35">
        <v>194</v>
      </c>
      <c r="H435" s="35">
        <v>1128</v>
      </c>
      <c r="I435" s="42"/>
      <c r="J435" s="42"/>
      <c r="K435" s="42"/>
      <c r="L435" s="42"/>
      <c r="M435" s="42"/>
      <c r="N435" s="42"/>
      <c r="O435" s="29">
        <f t="shared" si="140"/>
        <v>0</v>
      </c>
      <c r="P435" s="29">
        <f t="shared" si="141"/>
        <v>0</v>
      </c>
      <c r="Q435" s="29">
        <f t="shared" si="141"/>
        <v>0</v>
      </c>
      <c r="R435" s="29">
        <f t="shared" si="142"/>
        <v>0</v>
      </c>
      <c r="S435" s="29"/>
      <c r="T435" s="29"/>
      <c r="U435" s="29"/>
      <c r="V435" s="29"/>
      <c r="W435" s="29"/>
      <c r="X435" s="29"/>
      <c r="Y435" s="29"/>
      <c r="Z435" s="42"/>
      <c r="AA435" s="42"/>
      <c r="AB435" s="26">
        <f t="shared" si="143"/>
        <v>0</v>
      </c>
      <c r="AC435" s="69">
        <f t="shared" si="143"/>
        <v>0</v>
      </c>
      <c r="AD435" s="42"/>
      <c r="AE435" s="27">
        <f t="shared" si="150"/>
        <v>0</v>
      </c>
      <c r="AF435" s="43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201">
        <f t="shared" si="144"/>
        <v>0</v>
      </c>
      <c r="AS435" s="202">
        <f t="shared" si="144"/>
        <v>0</v>
      </c>
      <c r="AT435" s="42"/>
      <c r="AU435" s="42"/>
      <c r="AV435" s="42"/>
      <c r="AW435" s="42"/>
      <c r="AX435" s="27">
        <f t="shared" si="148"/>
        <v>0</v>
      </c>
      <c r="AY435" s="39">
        <f t="shared" si="146"/>
        <v>0</v>
      </c>
      <c r="AZ435" s="40"/>
      <c r="BA435" s="32">
        <f t="shared" si="147"/>
        <v>0</v>
      </c>
      <c r="BB435" s="190"/>
      <c r="BC435" s="190"/>
      <c r="BD435" s="190"/>
    </row>
    <row r="436" spans="1:56" s="181" customFormat="1" ht="16.5" customHeight="1">
      <c r="A436" s="44" t="s">
        <v>423</v>
      </c>
      <c r="B436" s="45" t="s">
        <v>578</v>
      </c>
      <c r="C436" s="44" t="s">
        <v>507</v>
      </c>
      <c r="D436" s="111" t="s">
        <v>617</v>
      </c>
      <c r="E436" s="212">
        <v>29</v>
      </c>
      <c r="F436" s="149" t="s">
        <v>618</v>
      </c>
      <c r="G436" s="35">
        <v>110</v>
      </c>
      <c r="H436" s="35">
        <v>848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29">
        <f t="shared" si="140"/>
        <v>0</v>
      </c>
      <c r="P436" s="29">
        <f t="shared" si="141"/>
        <v>0</v>
      </c>
      <c r="Q436" s="29">
        <f t="shared" si="141"/>
        <v>0</v>
      </c>
      <c r="R436" s="29">
        <f t="shared" si="142"/>
        <v>0</v>
      </c>
      <c r="S436" s="29"/>
      <c r="T436" s="29"/>
      <c r="U436" s="29"/>
      <c r="V436" s="29"/>
      <c r="W436" s="29"/>
      <c r="X436" s="29"/>
      <c r="Y436" s="29"/>
      <c r="Z436" s="42">
        <v>17</v>
      </c>
      <c r="AA436" s="42">
        <v>0.31</v>
      </c>
      <c r="AB436" s="26">
        <f t="shared" si="143"/>
        <v>17</v>
      </c>
      <c r="AC436" s="69">
        <f t="shared" si="143"/>
        <v>0.31</v>
      </c>
      <c r="AD436" s="42">
        <v>15</v>
      </c>
      <c r="AE436" s="27">
        <f t="shared" si="150"/>
        <v>13.636363636363635</v>
      </c>
      <c r="AF436" s="43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201">
        <f t="shared" si="144"/>
        <v>0</v>
      </c>
      <c r="AS436" s="202">
        <f t="shared" si="144"/>
        <v>0</v>
      </c>
      <c r="AT436" s="42"/>
      <c r="AU436" s="42">
        <v>2.72</v>
      </c>
      <c r="AV436" s="42"/>
      <c r="AW436" s="42"/>
      <c r="AX436" s="27">
        <f t="shared" si="148"/>
        <v>2.72</v>
      </c>
      <c r="AY436" s="39">
        <f t="shared" si="146"/>
        <v>2.72</v>
      </c>
      <c r="AZ436" s="40"/>
      <c r="BA436" s="32">
        <f t="shared" si="147"/>
        <v>2.72</v>
      </c>
      <c r="BB436" s="190"/>
      <c r="BC436" s="190"/>
      <c r="BD436" s="190"/>
    </row>
    <row r="437" spans="1:56" s="190" customFormat="1" ht="17.25" customHeight="1">
      <c r="A437" s="18" t="s">
        <v>423</v>
      </c>
      <c r="B437" s="45" t="s">
        <v>578</v>
      </c>
      <c r="C437" s="18" t="s">
        <v>507</v>
      </c>
      <c r="D437" s="104" t="s">
        <v>1503</v>
      </c>
      <c r="E437" s="212">
        <v>30</v>
      </c>
      <c r="F437" s="186" t="s">
        <v>508</v>
      </c>
      <c r="G437" s="198">
        <v>207</v>
      </c>
      <c r="H437" s="198">
        <v>892</v>
      </c>
      <c r="I437" s="199">
        <v>14</v>
      </c>
      <c r="J437" s="199">
        <v>0</v>
      </c>
      <c r="K437" s="199">
        <v>6</v>
      </c>
      <c r="L437" s="199">
        <v>0</v>
      </c>
      <c r="M437" s="199">
        <v>0</v>
      </c>
      <c r="N437" s="199">
        <v>0</v>
      </c>
      <c r="O437" s="91">
        <f t="shared" si="140"/>
        <v>14</v>
      </c>
      <c r="P437" s="91">
        <f t="shared" si="141"/>
        <v>0</v>
      </c>
      <c r="Q437" s="91">
        <f t="shared" si="141"/>
        <v>6</v>
      </c>
      <c r="R437" s="29">
        <f t="shared" si="142"/>
        <v>20</v>
      </c>
      <c r="S437" s="91">
        <v>0.3</v>
      </c>
      <c r="T437" s="91">
        <v>0</v>
      </c>
      <c r="U437" s="91">
        <v>0</v>
      </c>
      <c r="V437" s="91">
        <v>14</v>
      </c>
      <c r="W437" s="91">
        <v>0.2</v>
      </c>
      <c r="X437" s="91">
        <v>0</v>
      </c>
      <c r="Y437" s="91">
        <v>0</v>
      </c>
      <c r="Z437" s="199">
        <v>24</v>
      </c>
      <c r="AA437" s="199">
        <v>2.34</v>
      </c>
      <c r="AB437" s="26">
        <f t="shared" si="143"/>
        <v>44</v>
      </c>
      <c r="AC437" s="69">
        <f t="shared" si="143"/>
        <v>2.6399999999999997</v>
      </c>
      <c r="AD437" s="199">
        <v>40</v>
      </c>
      <c r="AE437" s="94">
        <f t="shared" si="150"/>
        <v>19.323671497584542</v>
      </c>
      <c r="AF437" s="199"/>
      <c r="AG437" s="199"/>
      <c r="AH437" s="199"/>
      <c r="AI437" s="199"/>
      <c r="AJ437" s="199"/>
      <c r="AK437" s="200"/>
      <c r="AL437" s="199"/>
      <c r="AM437" s="200"/>
      <c r="AN437" s="199"/>
      <c r="AO437" s="200"/>
      <c r="AP437" s="199"/>
      <c r="AQ437" s="200"/>
      <c r="AR437" s="201">
        <f t="shared" si="144"/>
        <v>0</v>
      </c>
      <c r="AS437" s="202">
        <f t="shared" si="144"/>
        <v>0</v>
      </c>
      <c r="AT437" s="200"/>
      <c r="AU437" s="200"/>
      <c r="AV437" s="200"/>
      <c r="AW437" s="200"/>
      <c r="AX437" s="203">
        <f t="shared" si="148"/>
        <v>0</v>
      </c>
      <c r="AY437" s="39">
        <f t="shared" si="146"/>
        <v>0</v>
      </c>
      <c r="AZ437" s="204"/>
      <c r="BA437" s="32">
        <f t="shared" si="147"/>
        <v>0</v>
      </c>
      <c r="BB437" s="197"/>
      <c r="BC437" s="197"/>
      <c r="BD437" s="197"/>
    </row>
    <row r="438" spans="1:56" s="181" customFormat="1" ht="16.5" customHeight="1">
      <c r="A438" s="18" t="s">
        <v>423</v>
      </c>
      <c r="B438" s="45" t="s">
        <v>578</v>
      </c>
      <c r="C438" s="47" t="s">
        <v>507</v>
      </c>
      <c r="D438" s="104" t="s">
        <v>1503</v>
      </c>
      <c r="E438" s="210">
        <v>31</v>
      </c>
      <c r="F438" s="186" t="s">
        <v>509</v>
      </c>
      <c r="G438" s="46">
        <v>245</v>
      </c>
      <c r="H438" s="46">
        <v>1169</v>
      </c>
      <c r="I438" s="42">
        <v>158</v>
      </c>
      <c r="J438" s="42">
        <v>13</v>
      </c>
      <c r="K438" s="42">
        <v>42</v>
      </c>
      <c r="L438" s="42">
        <v>0</v>
      </c>
      <c r="M438" s="42">
        <v>0</v>
      </c>
      <c r="N438" s="42">
        <v>0</v>
      </c>
      <c r="O438" s="29">
        <f t="shared" si="140"/>
        <v>158</v>
      </c>
      <c r="P438" s="29">
        <f t="shared" si="141"/>
        <v>13</v>
      </c>
      <c r="Q438" s="29">
        <f t="shared" si="141"/>
        <v>42</v>
      </c>
      <c r="R438" s="29">
        <f t="shared" si="142"/>
        <v>213</v>
      </c>
      <c r="S438" s="29">
        <v>3.66</v>
      </c>
      <c r="T438" s="29">
        <v>0</v>
      </c>
      <c r="U438" s="29">
        <v>0</v>
      </c>
      <c r="V438" s="29">
        <v>158</v>
      </c>
      <c r="W438" s="29">
        <v>2.6</v>
      </c>
      <c r="X438" s="29">
        <v>0</v>
      </c>
      <c r="Y438" s="29">
        <v>0</v>
      </c>
      <c r="Z438" s="42">
        <v>386</v>
      </c>
      <c r="AA438" s="42">
        <v>40.15</v>
      </c>
      <c r="AB438" s="26">
        <f t="shared" si="143"/>
        <v>599</v>
      </c>
      <c r="AC438" s="69">
        <f t="shared" si="143"/>
        <v>43.81</v>
      </c>
      <c r="AD438" s="205">
        <v>240</v>
      </c>
      <c r="AE438" s="27">
        <f t="shared" si="150"/>
        <v>97.959183673469383</v>
      </c>
      <c r="AF438" s="43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>
        <v>92</v>
      </c>
      <c r="AQ438" s="130">
        <v>5.33</v>
      </c>
      <c r="AR438" s="201">
        <f t="shared" si="144"/>
        <v>92</v>
      </c>
      <c r="AS438" s="202">
        <f t="shared" si="144"/>
        <v>5.33</v>
      </c>
      <c r="AT438" s="42">
        <v>0.6</v>
      </c>
      <c r="AU438" s="130">
        <v>0</v>
      </c>
      <c r="AV438" s="42">
        <v>6.5</v>
      </c>
      <c r="AW438" s="42">
        <v>22.1</v>
      </c>
      <c r="AX438" s="27">
        <f t="shared" si="148"/>
        <v>29.200000000000003</v>
      </c>
      <c r="AY438" s="39">
        <f t="shared" si="146"/>
        <v>34.53</v>
      </c>
      <c r="AZ438" s="40"/>
      <c r="BA438" s="32">
        <f t="shared" si="147"/>
        <v>34.53</v>
      </c>
      <c r="BB438" s="190"/>
      <c r="BC438" s="190"/>
      <c r="BD438" s="190"/>
    </row>
    <row r="439" spans="1:56" s="181" customFormat="1" ht="16.5" customHeight="1">
      <c r="A439" s="44" t="s">
        <v>423</v>
      </c>
      <c r="B439" s="45" t="s">
        <v>578</v>
      </c>
      <c r="C439" s="44" t="s">
        <v>507</v>
      </c>
      <c r="D439" s="111" t="s">
        <v>619</v>
      </c>
      <c r="E439" s="212">
        <v>32</v>
      </c>
      <c r="F439" s="149" t="s">
        <v>620</v>
      </c>
      <c r="G439" s="35">
        <v>281</v>
      </c>
      <c r="H439" s="35">
        <v>1188</v>
      </c>
      <c r="I439" s="42"/>
      <c r="J439" s="42"/>
      <c r="K439" s="42"/>
      <c r="L439" s="42"/>
      <c r="M439" s="42"/>
      <c r="N439" s="42"/>
      <c r="O439" s="29">
        <f t="shared" si="140"/>
        <v>0</v>
      </c>
      <c r="P439" s="29">
        <f t="shared" si="141"/>
        <v>0</v>
      </c>
      <c r="Q439" s="29">
        <f t="shared" si="141"/>
        <v>0</v>
      </c>
      <c r="R439" s="29">
        <f t="shared" si="142"/>
        <v>0</v>
      </c>
      <c r="S439" s="29"/>
      <c r="T439" s="29"/>
      <c r="U439" s="29"/>
      <c r="V439" s="29"/>
      <c r="W439" s="29"/>
      <c r="X439" s="29"/>
      <c r="Y439" s="29"/>
      <c r="Z439" s="42"/>
      <c r="AA439" s="42"/>
      <c r="AB439" s="26">
        <f t="shared" si="143"/>
        <v>0</v>
      </c>
      <c r="AC439" s="69">
        <f t="shared" si="143"/>
        <v>0</v>
      </c>
      <c r="AD439" s="42"/>
      <c r="AE439" s="27">
        <f t="shared" si="150"/>
        <v>0</v>
      </c>
      <c r="AF439" s="43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201">
        <f t="shared" si="144"/>
        <v>0</v>
      </c>
      <c r="AS439" s="202">
        <f t="shared" si="144"/>
        <v>0</v>
      </c>
      <c r="AT439" s="42"/>
      <c r="AU439" s="42"/>
      <c r="AV439" s="42"/>
      <c r="AW439" s="42"/>
      <c r="AX439" s="27">
        <f t="shared" si="148"/>
        <v>0</v>
      </c>
      <c r="AY439" s="39">
        <f t="shared" si="146"/>
        <v>0</v>
      </c>
      <c r="AZ439" s="40"/>
      <c r="BA439" s="32">
        <f t="shared" si="147"/>
        <v>0</v>
      </c>
      <c r="BB439" s="190"/>
      <c r="BC439" s="190"/>
      <c r="BD439" s="190"/>
    </row>
    <row r="440" spans="1:56" s="181" customFormat="1" ht="16.5" customHeight="1">
      <c r="A440" s="44" t="s">
        <v>423</v>
      </c>
      <c r="B440" s="45" t="s">
        <v>578</v>
      </c>
      <c r="C440" s="44" t="s">
        <v>507</v>
      </c>
      <c r="D440" s="111" t="s">
        <v>619</v>
      </c>
      <c r="E440" s="212">
        <v>33</v>
      </c>
      <c r="F440" s="149" t="s">
        <v>621</v>
      </c>
      <c r="G440" s="35">
        <v>142</v>
      </c>
      <c r="H440" s="35">
        <v>725</v>
      </c>
      <c r="I440" s="42"/>
      <c r="J440" s="42"/>
      <c r="K440" s="42"/>
      <c r="L440" s="42"/>
      <c r="M440" s="42"/>
      <c r="N440" s="42"/>
      <c r="O440" s="29">
        <f t="shared" si="140"/>
        <v>0</v>
      </c>
      <c r="P440" s="29">
        <f t="shared" si="141"/>
        <v>0</v>
      </c>
      <c r="Q440" s="29">
        <f t="shared" si="141"/>
        <v>0</v>
      </c>
      <c r="R440" s="29">
        <f t="shared" si="142"/>
        <v>0</v>
      </c>
      <c r="S440" s="29"/>
      <c r="T440" s="29"/>
      <c r="U440" s="29"/>
      <c r="V440" s="29"/>
      <c r="W440" s="29"/>
      <c r="X440" s="29"/>
      <c r="Y440" s="29"/>
      <c r="Z440" s="42"/>
      <c r="AA440" s="42"/>
      <c r="AB440" s="26">
        <f t="shared" si="143"/>
        <v>0</v>
      </c>
      <c r="AC440" s="69">
        <f t="shared" si="143"/>
        <v>0</v>
      </c>
      <c r="AD440" s="42"/>
      <c r="AE440" s="27">
        <f t="shared" si="150"/>
        <v>0</v>
      </c>
      <c r="AF440" s="43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201">
        <f t="shared" si="144"/>
        <v>0</v>
      </c>
      <c r="AS440" s="202">
        <f t="shared" si="144"/>
        <v>0</v>
      </c>
      <c r="AT440" s="42"/>
      <c r="AU440" s="42"/>
      <c r="AV440" s="42"/>
      <c r="AW440" s="42"/>
      <c r="AX440" s="27">
        <f t="shared" si="148"/>
        <v>0</v>
      </c>
      <c r="AY440" s="39">
        <f t="shared" si="146"/>
        <v>0</v>
      </c>
      <c r="AZ440" s="40"/>
      <c r="BA440" s="32">
        <f t="shared" si="147"/>
        <v>0</v>
      </c>
      <c r="BB440" s="190"/>
      <c r="BC440" s="190"/>
      <c r="BD440" s="190"/>
    </row>
    <row r="441" spans="1:56" s="181" customFormat="1" ht="16.5" customHeight="1">
      <c r="A441" s="44" t="s">
        <v>423</v>
      </c>
      <c r="B441" s="45" t="s">
        <v>578</v>
      </c>
      <c r="C441" s="44" t="s">
        <v>507</v>
      </c>
      <c r="D441" s="111" t="s">
        <v>619</v>
      </c>
      <c r="E441" s="210">
        <v>34</v>
      </c>
      <c r="F441" s="149" t="s">
        <v>622</v>
      </c>
      <c r="G441" s="35">
        <v>220</v>
      </c>
      <c r="H441" s="35">
        <v>1058</v>
      </c>
      <c r="I441" s="42"/>
      <c r="J441" s="42"/>
      <c r="K441" s="42"/>
      <c r="L441" s="42"/>
      <c r="M441" s="42"/>
      <c r="N441" s="42"/>
      <c r="O441" s="29">
        <f t="shared" si="140"/>
        <v>0</v>
      </c>
      <c r="P441" s="29">
        <f t="shared" si="141"/>
        <v>0</v>
      </c>
      <c r="Q441" s="29">
        <f t="shared" si="141"/>
        <v>0</v>
      </c>
      <c r="R441" s="29">
        <f t="shared" si="142"/>
        <v>0</v>
      </c>
      <c r="S441" s="29"/>
      <c r="T441" s="29"/>
      <c r="U441" s="29"/>
      <c r="V441" s="29"/>
      <c r="W441" s="29"/>
      <c r="X441" s="29"/>
      <c r="Y441" s="29"/>
      <c r="Z441" s="42"/>
      <c r="AA441" s="42"/>
      <c r="AB441" s="26">
        <f t="shared" si="143"/>
        <v>0</v>
      </c>
      <c r="AC441" s="69">
        <f t="shared" si="143"/>
        <v>0</v>
      </c>
      <c r="AD441" s="42"/>
      <c r="AE441" s="27">
        <f t="shared" si="150"/>
        <v>0</v>
      </c>
      <c r="AF441" s="43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201">
        <f t="shared" si="144"/>
        <v>0</v>
      </c>
      <c r="AS441" s="202">
        <f t="shared" si="144"/>
        <v>0</v>
      </c>
      <c r="AT441" s="42"/>
      <c r="AU441" s="42"/>
      <c r="AV441" s="42"/>
      <c r="AW441" s="42"/>
      <c r="AX441" s="27">
        <f t="shared" si="148"/>
        <v>0</v>
      </c>
      <c r="AY441" s="39">
        <f t="shared" si="146"/>
        <v>0</v>
      </c>
      <c r="AZ441" s="40"/>
      <c r="BA441" s="32">
        <f t="shared" si="147"/>
        <v>0</v>
      </c>
      <c r="BB441" s="190"/>
      <c r="BC441" s="190"/>
      <c r="BD441" s="190"/>
    </row>
    <row r="442" spans="1:56" s="181" customFormat="1" ht="16.5" customHeight="1">
      <c r="A442" s="44" t="s">
        <v>423</v>
      </c>
      <c r="B442" s="45" t="s">
        <v>578</v>
      </c>
      <c r="C442" s="44" t="s">
        <v>507</v>
      </c>
      <c r="D442" s="111" t="s">
        <v>619</v>
      </c>
      <c r="E442" s="212">
        <v>35</v>
      </c>
      <c r="F442" s="149" t="s">
        <v>623</v>
      </c>
      <c r="G442" s="35">
        <v>250</v>
      </c>
      <c r="H442" s="35">
        <v>1053</v>
      </c>
      <c r="I442" s="42"/>
      <c r="J442" s="42"/>
      <c r="K442" s="42"/>
      <c r="L442" s="42"/>
      <c r="M442" s="42"/>
      <c r="N442" s="42"/>
      <c r="O442" s="29">
        <f t="shared" si="140"/>
        <v>0</v>
      </c>
      <c r="P442" s="29">
        <f t="shared" si="141"/>
        <v>0</v>
      </c>
      <c r="Q442" s="29">
        <f t="shared" si="141"/>
        <v>0</v>
      </c>
      <c r="R442" s="29">
        <f t="shared" si="142"/>
        <v>0</v>
      </c>
      <c r="S442" s="29"/>
      <c r="T442" s="29"/>
      <c r="U442" s="29"/>
      <c r="V442" s="29"/>
      <c r="W442" s="29"/>
      <c r="X442" s="29"/>
      <c r="Y442" s="29"/>
      <c r="Z442" s="42"/>
      <c r="AA442" s="42"/>
      <c r="AB442" s="26">
        <f t="shared" si="143"/>
        <v>0</v>
      </c>
      <c r="AC442" s="69">
        <f t="shared" si="143"/>
        <v>0</v>
      </c>
      <c r="AD442" s="42"/>
      <c r="AE442" s="27">
        <f t="shared" si="150"/>
        <v>0</v>
      </c>
      <c r="AF442" s="43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201">
        <f t="shared" si="144"/>
        <v>0</v>
      </c>
      <c r="AS442" s="202">
        <f t="shared" si="144"/>
        <v>0</v>
      </c>
      <c r="AT442" s="42"/>
      <c r="AU442" s="42"/>
      <c r="AV442" s="42"/>
      <c r="AW442" s="42"/>
      <c r="AX442" s="27">
        <f t="shared" si="148"/>
        <v>0</v>
      </c>
      <c r="AY442" s="39">
        <f t="shared" si="146"/>
        <v>0</v>
      </c>
      <c r="AZ442" s="40"/>
      <c r="BA442" s="32">
        <f t="shared" si="147"/>
        <v>0</v>
      </c>
      <c r="BB442" s="190"/>
      <c r="BC442" s="190"/>
      <c r="BD442" s="190"/>
    </row>
    <row r="443" spans="1:56" s="181" customFormat="1" ht="16.5" customHeight="1">
      <c r="A443" s="47" t="s">
        <v>423</v>
      </c>
      <c r="B443" s="48" t="s">
        <v>578</v>
      </c>
      <c r="C443" s="47" t="s">
        <v>507</v>
      </c>
      <c r="D443" s="111" t="s">
        <v>624</v>
      </c>
      <c r="E443" s="212">
        <v>36</v>
      </c>
      <c r="F443" s="149" t="s">
        <v>625</v>
      </c>
      <c r="G443" s="35">
        <v>199</v>
      </c>
      <c r="H443" s="35">
        <v>1043</v>
      </c>
      <c r="I443" s="42"/>
      <c r="J443" s="42"/>
      <c r="K443" s="42"/>
      <c r="L443" s="42"/>
      <c r="M443" s="42"/>
      <c r="N443" s="42"/>
      <c r="O443" s="29">
        <f t="shared" si="140"/>
        <v>0</v>
      </c>
      <c r="P443" s="29">
        <f t="shared" si="141"/>
        <v>0</v>
      </c>
      <c r="Q443" s="29">
        <f t="shared" si="141"/>
        <v>0</v>
      </c>
      <c r="R443" s="29">
        <f t="shared" si="142"/>
        <v>0</v>
      </c>
      <c r="S443" s="29"/>
      <c r="T443" s="29"/>
      <c r="U443" s="29"/>
      <c r="V443" s="29"/>
      <c r="W443" s="29"/>
      <c r="X443" s="29"/>
      <c r="Y443" s="29"/>
      <c r="Z443" s="42"/>
      <c r="AA443" s="42"/>
      <c r="AB443" s="26">
        <f t="shared" si="143"/>
        <v>0</v>
      </c>
      <c r="AC443" s="69">
        <f t="shared" si="143"/>
        <v>0</v>
      </c>
      <c r="AD443" s="42"/>
      <c r="AE443" s="27">
        <f t="shared" si="150"/>
        <v>0</v>
      </c>
      <c r="AF443" s="43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130"/>
      <c r="AR443" s="201">
        <f t="shared" si="144"/>
        <v>0</v>
      </c>
      <c r="AS443" s="202">
        <f t="shared" si="144"/>
        <v>0</v>
      </c>
      <c r="AT443" s="42"/>
      <c r="AU443" s="42"/>
      <c r="AV443" s="42"/>
      <c r="AW443" s="42"/>
      <c r="AX443" s="27">
        <f t="shared" si="148"/>
        <v>0</v>
      </c>
      <c r="AY443" s="39">
        <f t="shared" si="146"/>
        <v>0</v>
      </c>
      <c r="AZ443" s="40"/>
      <c r="BA443" s="32">
        <f t="shared" si="147"/>
        <v>0</v>
      </c>
      <c r="BB443" s="190"/>
      <c r="BC443" s="190"/>
      <c r="BD443" s="190"/>
    </row>
    <row r="444" spans="1:56" s="181" customFormat="1" ht="16.5" customHeight="1">
      <c r="A444" s="47" t="s">
        <v>423</v>
      </c>
      <c r="B444" s="48" t="s">
        <v>578</v>
      </c>
      <c r="C444" s="47" t="s">
        <v>507</v>
      </c>
      <c r="D444" s="111" t="s">
        <v>626</v>
      </c>
      <c r="E444" s="210">
        <v>37</v>
      </c>
      <c r="F444" s="149" t="s">
        <v>627</v>
      </c>
      <c r="G444" s="35">
        <v>153</v>
      </c>
      <c r="H444" s="35">
        <v>819</v>
      </c>
      <c r="I444" s="42">
        <v>87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29">
        <f t="shared" si="140"/>
        <v>87</v>
      </c>
      <c r="P444" s="29">
        <f t="shared" si="141"/>
        <v>0</v>
      </c>
      <c r="Q444" s="29">
        <f t="shared" si="141"/>
        <v>0</v>
      </c>
      <c r="R444" s="29">
        <f t="shared" si="142"/>
        <v>87</v>
      </c>
      <c r="S444" s="29">
        <v>0.5</v>
      </c>
      <c r="T444" s="29">
        <v>0</v>
      </c>
      <c r="U444" s="29">
        <v>0</v>
      </c>
      <c r="V444" s="29">
        <v>87</v>
      </c>
      <c r="W444" s="29">
        <v>0.5</v>
      </c>
      <c r="X444" s="29">
        <v>0</v>
      </c>
      <c r="Y444" s="29">
        <v>0</v>
      </c>
      <c r="Z444" s="42">
        <v>247</v>
      </c>
      <c r="AA444" s="42">
        <v>59.76</v>
      </c>
      <c r="AB444" s="26">
        <f t="shared" si="143"/>
        <v>334</v>
      </c>
      <c r="AC444" s="69">
        <f t="shared" si="143"/>
        <v>60.26</v>
      </c>
      <c r="AD444" s="42">
        <v>150</v>
      </c>
      <c r="AE444" s="27">
        <f t="shared" si="150"/>
        <v>98.039215686274503</v>
      </c>
      <c r="AF444" s="43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>
        <v>61</v>
      </c>
      <c r="AQ444" s="130">
        <v>3.64</v>
      </c>
      <c r="AR444" s="201">
        <f t="shared" si="144"/>
        <v>61</v>
      </c>
      <c r="AS444" s="202">
        <f t="shared" si="144"/>
        <v>3.64</v>
      </c>
      <c r="AT444" s="42">
        <v>6.48</v>
      </c>
      <c r="AU444" s="42">
        <v>2.2400000000000002</v>
      </c>
      <c r="AV444" s="130">
        <v>0</v>
      </c>
      <c r="AW444" s="42">
        <v>384.7</v>
      </c>
      <c r="AX444" s="27">
        <f t="shared" si="148"/>
        <v>393.42</v>
      </c>
      <c r="AY444" s="39">
        <f t="shared" si="146"/>
        <v>397.06</v>
      </c>
      <c r="AZ444" s="40">
        <v>0.52</v>
      </c>
      <c r="BA444" s="32">
        <f t="shared" si="147"/>
        <v>397.58</v>
      </c>
      <c r="BB444" s="190"/>
      <c r="BC444" s="190"/>
      <c r="BD444" s="190"/>
    </row>
    <row r="445" spans="1:56" s="181" customFormat="1" ht="16.5" customHeight="1">
      <c r="A445" s="44" t="s">
        <v>423</v>
      </c>
      <c r="B445" s="45" t="s">
        <v>578</v>
      </c>
      <c r="C445" s="47" t="s">
        <v>507</v>
      </c>
      <c r="D445" s="111" t="s">
        <v>628</v>
      </c>
      <c r="E445" s="212">
        <v>38</v>
      </c>
      <c r="F445" s="149" t="s">
        <v>629</v>
      </c>
      <c r="G445" s="35">
        <v>217</v>
      </c>
      <c r="H445" s="35">
        <v>966</v>
      </c>
      <c r="I445" s="42">
        <v>6</v>
      </c>
      <c r="J445" s="42">
        <v>0</v>
      </c>
      <c r="K445" s="42">
        <v>0</v>
      </c>
      <c r="L445" s="42">
        <v>9</v>
      </c>
      <c r="M445" s="42">
        <v>0</v>
      </c>
      <c r="N445" s="42">
        <v>0</v>
      </c>
      <c r="O445" s="29">
        <f t="shared" si="140"/>
        <v>15</v>
      </c>
      <c r="P445" s="29">
        <f t="shared" si="141"/>
        <v>0</v>
      </c>
      <c r="Q445" s="29">
        <f t="shared" si="141"/>
        <v>0</v>
      </c>
      <c r="R445" s="29">
        <f t="shared" si="142"/>
        <v>15</v>
      </c>
      <c r="S445" s="29">
        <v>0.98</v>
      </c>
      <c r="T445" s="29">
        <v>2</v>
      </c>
      <c r="U445" s="29">
        <v>0</v>
      </c>
      <c r="V445" s="29">
        <v>13</v>
      </c>
      <c r="W445" s="29">
        <v>0</v>
      </c>
      <c r="X445" s="29">
        <v>0</v>
      </c>
      <c r="Y445" s="29">
        <v>0</v>
      </c>
      <c r="Z445" s="42">
        <v>10</v>
      </c>
      <c r="AA445" s="42">
        <v>0.19</v>
      </c>
      <c r="AB445" s="26">
        <f t="shared" si="143"/>
        <v>25</v>
      </c>
      <c r="AC445" s="69">
        <f t="shared" si="143"/>
        <v>1.17</v>
      </c>
      <c r="AD445" s="42">
        <v>5</v>
      </c>
      <c r="AE445" s="27">
        <f t="shared" si="150"/>
        <v>2.3041474654377883</v>
      </c>
      <c r="AF445" s="43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130"/>
      <c r="AR445" s="201">
        <f t="shared" si="144"/>
        <v>0</v>
      </c>
      <c r="AS445" s="202">
        <f t="shared" si="144"/>
        <v>0</v>
      </c>
      <c r="AT445" s="42"/>
      <c r="AU445" s="42"/>
      <c r="AV445" s="42"/>
      <c r="AW445" s="42"/>
      <c r="AX445" s="27">
        <f t="shared" si="148"/>
        <v>0</v>
      </c>
      <c r="AY445" s="39">
        <f t="shared" si="146"/>
        <v>0</v>
      </c>
      <c r="AZ445" s="40"/>
      <c r="BA445" s="32">
        <f t="shared" si="147"/>
        <v>0</v>
      </c>
      <c r="BB445" s="190"/>
      <c r="BC445" s="190"/>
      <c r="BD445" s="190"/>
    </row>
    <row r="446" spans="1:56" s="181" customFormat="1" ht="16.5" customHeight="1">
      <c r="A446" s="18" t="s">
        <v>423</v>
      </c>
      <c r="B446" s="45" t="s">
        <v>578</v>
      </c>
      <c r="C446" s="47" t="s">
        <v>507</v>
      </c>
      <c r="D446" s="20" t="s">
        <v>1411</v>
      </c>
      <c r="E446" s="212">
        <v>39</v>
      </c>
      <c r="F446" s="167" t="s">
        <v>636</v>
      </c>
      <c r="G446" s="23">
        <v>181</v>
      </c>
      <c r="H446" s="23">
        <v>1154</v>
      </c>
      <c r="I446" s="24">
        <v>24</v>
      </c>
      <c r="J446" s="24">
        <v>53</v>
      </c>
      <c r="K446" s="24">
        <v>5</v>
      </c>
      <c r="L446" s="24">
        <v>0</v>
      </c>
      <c r="M446" s="24">
        <v>0</v>
      </c>
      <c r="N446" s="24">
        <v>0</v>
      </c>
      <c r="O446" s="25">
        <f t="shared" si="140"/>
        <v>24</v>
      </c>
      <c r="P446" s="25">
        <f t="shared" si="141"/>
        <v>53</v>
      </c>
      <c r="Q446" s="25">
        <f t="shared" si="141"/>
        <v>5</v>
      </c>
      <c r="R446" s="29">
        <f t="shared" si="142"/>
        <v>82</v>
      </c>
      <c r="S446" s="25">
        <v>6.23</v>
      </c>
      <c r="T446" s="25">
        <v>0</v>
      </c>
      <c r="U446" s="25">
        <v>0</v>
      </c>
      <c r="V446" s="25">
        <v>0</v>
      </c>
      <c r="W446" s="25">
        <v>0.85</v>
      </c>
      <c r="X446" s="25">
        <v>0</v>
      </c>
      <c r="Y446" s="25">
        <v>0</v>
      </c>
      <c r="Z446" s="24">
        <v>319</v>
      </c>
      <c r="AA446" s="24">
        <v>91.58</v>
      </c>
      <c r="AB446" s="26">
        <f t="shared" si="143"/>
        <v>401</v>
      </c>
      <c r="AC446" s="69">
        <f t="shared" si="143"/>
        <v>97.81</v>
      </c>
      <c r="AD446" s="24">
        <v>181</v>
      </c>
      <c r="AE446" s="39">
        <f t="shared" si="150"/>
        <v>100</v>
      </c>
      <c r="AF446" s="28">
        <v>10</v>
      </c>
      <c r="AG446" s="24"/>
      <c r="AH446" s="24"/>
      <c r="AI446" s="24"/>
      <c r="AJ446" s="24"/>
      <c r="AK446" s="24"/>
      <c r="AL446" s="24"/>
      <c r="AM446" s="24"/>
      <c r="AN446" s="24"/>
      <c r="AO446" s="24"/>
      <c r="AP446" s="24">
        <v>3</v>
      </c>
      <c r="AQ446" s="24">
        <v>2.12</v>
      </c>
      <c r="AR446" s="201">
        <f t="shared" si="144"/>
        <v>3</v>
      </c>
      <c r="AS446" s="202">
        <f t="shared" si="144"/>
        <v>2.12</v>
      </c>
      <c r="AT446" s="24">
        <v>2.12</v>
      </c>
      <c r="AU446" s="24">
        <v>5.0999999999999996</v>
      </c>
      <c r="AV446" s="24">
        <v>1.1000000000000001</v>
      </c>
      <c r="AW446" s="24">
        <v>0.1</v>
      </c>
      <c r="AX446" s="30">
        <f t="shared" si="148"/>
        <v>8.42</v>
      </c>
      <c r="AY446" s="39">
        <f t="shared" si="146"/>
        <v>10.54</v>
      </c>
      <c r="AZ446" s="31">
        <v>5.0999999999999996</v>
      </c>
      <c r="BA446" s="32">
        <f t="shared" si="147"/>
        <v>15.639999999999999</v>
      </c>
      <c r="BB446" s="188"/>
      <c r="BC446" s="188"/>
      <c r="BD446" s="188"/>
    </row>
    <row r="447" spans="1:56" s="181" customFormat="1" ht="16.5" customHeight="1">
      <c r="A447" s="44" t="s">
        <v>423</v>
      </c>
      <c r="B447" s="45" t="s">
        <v>578</v>
      </c>
      <c r="C447" s="44" t="s">
        <v>507</v>
      </c>
      <c r="D447" s="111" t="s">
        <v>630</v>
      </c>
      <c r="E447" s="210">
        <v>40</v>
      </c>
      <c r="F447" s="149" t="s">
        <v>631</v>
      </c>
      <c r="G447" s="35">
        <v>219</v>
      </c>
      <c r="H447" s="35">
        <v>1414</v>
      </c>
      <c r="I447" s="157">
        <v>131</v>
      </c>
      <c r="J447" s="503">
        <v>1</v>
      </c>
      <c r="K447" s="242">
        <v>1</v>
      </c>
      <c r="L447" s="157">
        <v>7</v>
      </c>
      <c r="M447" s="157">
        <v>0</v>
      </c>
      <c r="N447" s="157">
        <v>0</v>
      </c>
      <c r="O447" s="29">
        <f t="shared" si="140"/>
        <v>138</v>
      </c>
      <c r="P447" s="29">
        <f t="shared" si="141"/>
        <v>1</v>
      </c>
      <c r="Q447" s="29">
        <f t="shared" si="141"/>
        <v>1</v>
      </c>
      <c r="R447" s="29">
        <f t="shared" si="142"/>
        <v>140</v>
      </c>
      <c r="S447" s="29">
        <v>5.5</v>
      </c>
      <c r="T447" s="29">
        <v>24</v>
      </c>
      <c r="U447" s="29">
        <v>0</v>
      </c>
      <c r="V447" s="29">
        <v>114</v>
      </c>
      <c r="W447" s="29">
        <v>3</v>
      </c>
      <c r="X447" s="29">
        <v>0</v>
      </c>
      <c r="Y447" s="29">
        <v>0</v>
      </c>
      <c r="Z447" s="42">
        <v>167</v>
      </c>
      <c r="AA447" s="130">
        <v>123</v>
      </c>
      <c r="AB447" s="26">
        <f t="shared" si="143"/>
        <v>307</v>
      </c>
      <c r="AC447" s="69">
        <f t="shared" si="143"/>
        <v>128.5</v>
      </c>
      <c r="AD447" s="42">
        <v>201</v>
      </c>
      <c r="AE447" s="27">
        <f t="shared" si="150"/>
        <v>91.780821917808225</v>
      </c>
      <c r="AF447" s="55"/>
      <c r="AG447" s="52">
        <v>81</v>
      </c>
      <c r="AH447" s="52">
        <v>81</v>
      </c>
      <c r="AI447" s="52"/>
      <c r="AJ447" s="52"/>
      <c r="AK447" s="52"/>
      <c r="AL447" s="52"/>
      <c r="AM447" s="52"/>
      <c r="AN447" s="52"/>
      <c r="AO447" s="52"/>
      <c r="AP447" s="52">
        <v>69</v>
      </c>
      <c r="AQ447" s="137">
        <v>131</v>
      </c>
      <c r="AR447" s="201">
        <f t="shared" si="144"/>
        <v>69</v>
      </c>
      <c r="AS447" s="202">
        <f t="shared" si="144"/>
        <v>131</v>
      </c>
      <c r="AT447" s="130">
        <v>8</v>
      </c>
      <c r="AU447" s="130">
        <v>0</v>
      </c>
      <c r="AV447" s="130">
        <v>0</v>
      </c>
      <c r="AW447" s="42">
        <v>42</v>
      </c>
      <c r="AX447" s="27">
        <f t="shared" si="148"/>
        <v>50</v>
      </c>
      <c r="AY447" s="39">
        <f t="shared" si="146"/>
        <v>181</v>
      </c>
      <c r="AZ447" s="191">
        <v>9</v>
      </c>
      <c r="BA447" s="32">
        <f t="shared" si="147"/>
        <v>190</v>
      </c>
      <c r="BB447" s="214"/>
      <c r="BC447" s="214"/>
      <c r="BD447" s="214"/>
    </row>
    <row r="448" spans="1:56" s="181" customFormat="1" ht="16.5" customHeight="1">
      <c r="A448" s="18" t="s">
        <v>423</v>
      </c>
      <c r="B448" s="19" t="s">
        <v>578</v>
      </c>
      <c r="C448" s="18" t="s">
        <v>507</v>
      </c>
      <c r="D448" s="166" t="s">
        <v>1512</v>
      </c>
      <c r="E448" s="212">
        <v>41</v>
      </c>
      <c r="F448" s="149" t="s">
        <v>583</v>
      </c>
      <c r="G448" s="35">
        <v>169</v>
      </c>
      <c r="H448" s="35">
        <v>545</v>
      </c>
      <c r="I448" s="74">
        <v>475</v>
      </c>
      <c r="J448" s="74">
        <v>196</v>
      </c>
      <c r="K448" s="74">
        <v>175</v>
      </c>
      <c r="L448" s="74">
        <v>10</v>
      </c>
      <c r="M448" s="74">
        <v>7</v>
      </c>
      <c r="N448" s="74">
        <v>6</v>
      </c>
      <c r="O448" s="29">
        <f t="shared" si="140"/>
        <v>485</v>
      </c>
      <c r="P448" s="29">
        <f t="shared" ref="P448:Q450" si="151">M448+J448</f>
        <v>203</v>
      </c>
      <c r="Q448" s="29">
        <f t="shared" si="151"/>
        <v>181</v>
      </c>
      <c r="R448" s="29">
        <f t="shared" si="142"/>
        <v>869</v>
      </c>
      <c r="S448" s="29">
        <v>12.3</v>
      </c>
      <c r="T448" s="29">
        <v>210</v>
      </c>
      <c r="U448" s="29">
        <v>7.15</v>
      </c>
      <c r="V448" s="29">
        <v>275</v>
      </c>
      <c r="W448" s="29">
        <v>3.45</v>
      </c>
      <c r="X448" s="29">
        <v>7</v>
      </c>
      <c r="Y448" s="29">
        <v>6</v>
      </c>
      <c r="Z448" s="29">
        <v>405</v>
      </c>
      <c r="AA448" s="29">
        <v>115</v>
      </c>
      <c r="AB448" s="26">
        <f t="shared" si="143"/>
        <v>1274</v>
      </c>
      <c r="AC448" s="69">
        <f t="shared" si="143"/>
        <v>127.3</v>
      </c>
      <c r="AD448" s="29">
        <v>169</v>
      </c>
      <c r="AE448" s="27">
        <f t="shared" si="150"/>
        <v>100</v>
      </c>
      <c r="AF448" s="29">
        <v>4</v>
      </c>
      <c r="AG448" s="29">
        <v>71</v>
      </c>
      <c r="AH448" s="29">
        <v>71</v>
      </c>
      <c r="AI448" s="29">
        <v>21</v>
      </c>
      <c r="AJ448" s="29"/>
      <c r="AK448" s="29"/>
      <c r="AL448" s="29">
        <v>31</v>
      </c>
      <c r="AM448" s="29">
        <v>14.1</v>
      </c>
      <c r="AN448" s="29">
        <v>5</v>
      </c>
      <c r="AO448" s="29">
        <v>1.76</v>
      </c>
      <c r="AP448" s="29">
        <v>61</v>
      </c>
      <c r="AQ448" s="27">
        <v>30</v>
      </c>
      <c r="AR448" s="201">
        <f t="shared" ref="AR448:AS450" si="152">AP448+AN448+AL448+AJ448</f>
        <v>97</v>
      </c>
      <c r="AS448" s="202">
        <f t="shared" si="152"/>
        <v>45.86</v>
      </c>
      <c r="AT448" s="27">
        <v>16.899999999999999</v>
      </c>
      <c r="AU448" s="27">
        <v>10.1</v>
      </c>
      <c r="AV448" s="27">
        <v>10.5</v>
      </c>
      <c r="AW448" s="29">
        <v>18.899999999999999</v>
      </c>
      <c r="AX448" s="27">
        <f t="shared" si="148"/>
        <v>56.4</v>
      </c>
      <c r="AY448" s="39">
        <f t="shared" si="146"/>
        <v>102.25999999999999</v>
      </c>
      <c r="AZ448" s="27">
        <v>44.5</v>
      </c>
      <c r="BA448" s="32">
        <f t="shared" si="147"/>
        <v>146.76</v>
      </c>
      <c r="BB448" s="190"/>
      <c r="BC448" s="190"/>
      <c r="BD448" s="190"/>
    </row>
    <row r="449" spans="1:56" s="181" customFormat="1" ht="16.5" customHeight="1">
      <c r="A449" s="18" t="s">
        <v>423</v>
      </c>
      <c r="B449" s="19" t="s">
        <v>578</v>
      </c>
      <c r="C449" s="18" t="s">
        <v>507</v>
      </c>
      <c r="D449" s="166" t="s">
        <v>1512</v>
      </c>
      <c r="E449" s="212">
        <v>42</v>
      </c>
      <c r="F449" s="149" t="s">
        <v>584</v>
      </c>
      <c r="G449" s="35">
        <v>91</v>
      </c>
      <c r="H449" s="35">
        <v>821</v>
      </c>
      <c r="I449" s="74">
        <v>233</v>
      </c>
      <c r="J449" s="74">
        <v>205</v>
      </c>
      <c r="K449" s="74">
        <v>210</v>
      </c>
      <c r="L449" s="74">
        <v>11</v>
      </c>
      <c r="M449" s="74">
        <v>9</v>
      </c>
      <c r="N449" s="74">
        <v>4</v>
      </c>
      <c r="O449" s="29">
        <f t="shared" si="140"/>
        <v>244</v>
      </c>
      <c r="P449" s="29">
        <f t="shared" si="151"/>
        <v>214</v>
      </c>
      <c r="Q449" s="29">
        <f t="shared" si="151"/>
        <v>214</v>
      </c>
      <c r="R449" s="29">
        <f t="shared" si="142"/>
        <v>672</v>
      </c>
      <c r="S449" s="29">
        <v>7.1</v>
      </c>
      <c r="T449" s="29">
        <v>110</v>
      </c>
      <c r="U449" s="29">
        <v>3.7</v>
      </c>
      <c r="V449" s="29">
        <v>134</v>
      </c>
      <c r="W449" s="29">
        <v>1.6</v>
      </c>
      <c r="X449" s="29">
        <v>3</v>
      </c>
      <c r="Y449" s="29">
        <v>5</v>
      </c>
      <c r="Z449" s="29">
        <v>340</v>
      </c>
      <c r="AA449" s="29">
        <v>95.6</v>
      </c>
      <c r="AB449" s="26">
        <f t="shared" si="143"/>
        <v>1012</v>
      </c>
      <c r="AC449" s="69">
        <f t="shared" si="143"/>
        <v>102.69999999999999</v>
      </c>
      <c r="AD449" s="29">
        <v>91</v>
      </c>
      <c r="AE449" s="27">
        <f t="shared" si="150"/>
        <v>100</v>
      </c>
      <c r="AF449" s="29">
        <v>5</v>
      </c>
      <c r="AG449" s="29"/>
      <c r="AH449" s="29"/>
      <c r="AI449" s="29"/>
      <c r="AJ449" s="29"/>
      <c r="AK449" s="29"/>
      <c r="AL449" s="29">
        <v>11</v>
      </c>
      <c r="AM449" s="29">
        <v>3.7</v>
      </c>
      <c r="AN449" s="29">
        <v>2</v>
      </c>
      <c r="AO449" s="29">
        <v>0.6</v>
      </c>
      <c r="AP449" s="29">
        <v>35</v>
      </c>
      <c r="AQ449" s="27">
        <v>32</v>
      </c>
      <c r="AR449" s="201">
        <f t="shared" si="152"/>
        <v>48</v>
      </c>
      <c r="AS449" s="202">
        <f t="shared" si="152"/>
        <v>36.300000000000004</v>
      </c>
      <c r="AT449" s="29">
        <v>10.1</v>
      </c>
      <c r="AU449" s="29">
        <v>4.5</v>
      </c>
      <c r="AV449" s="29">
        <v>4.9000000000000004</v>
      </c>
      <c r="AW449" s="29">
        <v>7.9</v>
      </c>
      <c r="AX449" s="27">
        <f t="shared" si="148"/>
        <v>27.4</v>
      </c>
      <c r="AY449" s="39">
        <f t="shared" si="146"/>
        <v>63.7</v>
      </c>
      <c r="AZ449" s="29">
        <v>28.3</v>
      </c>
      <c r="BA449" s="32">
        <f t="shared" si="147"/>
        <v>92</v>
      </c>
      <c r="BB449" s="190"/>
      <c r="BC449" s="190"/>
      <c r="BD449" s="190"/>
    </row>
    <row r="450" spans="1:56" s="181" customFormat="1" ht="16.5" customHeight="1">
      <c r="A450" s="18" t="s">
        <v>423</v>
      </c>
      <c r="B450" s="19" t="s">
        <v>578</v>
      </c>
      <c r="C450" s="18" t="s">
        <v>507</v>
      </c>
      <c r="D450" s="166" t="s">
        <v>1512</v>
      </c>
      <c r="E450" s="212">
        <v>43</v>
      </c>
      <c r="F450" s="149" t="s">
        <v>585</v>
      </c>
      <c r="G450" s="35">
        <v>276</v>
      </c>
      <c r="H450" s="35">
        <v>1183</v>
      </c>
      <c r="I450" s="74">
        <v>184</v>
      </c>
      <c r="J450" s="74">
        <v>215</v>
      </c>
      <c r="K450" s="74">
        <v>210</v>
      </c>
      <c r="L450" s="74">
        <v>9</v>
      </c>
      <c r="M450" s="74">
        <v>4</v>
      </c>
      <c r="N450" s="74">
        <v>5</v>
      </c>
      <c r="O450" s="29">
        <f t="shared" si="140"/>
        <v>193</v>
      </c>
      <c r="P450" s="29">
        <f t="shared" si="151"/>
        <v>219</v>
      </c>
      <c r="Q450" s="29">
        <f t="shared" si="151"/>
        <v>215</v>
      </c>
      <c r="R450" s="29">
        <f t="shared" si="142"/>
        <v>627</v>
      </c>
      <c r="S450" s="29">
        <v>9.6</v>
      </c>
      <c r="T450" s="29">
        <v>90</v>
      </c>
      <c r="U450" s="29">
        <v>9.6</v>
      </c>
      <c r="V450" s="29">
        <v>103</v>
      </c>
      <c r="W450" s="29">
        <v>1.7</v>
      </c>
      <c r="X450" s="29">
        <v>3</v>
      </c>
      <c r="Y450" s="29">
        <v>10</v>
      </c>
      <c r="Z450" s="29">
        <v>365</v>
      </c>
      <c r="AA450" s="29">
        <v>105</v>
      </c>
      <c r="AB450" s="26">
        <f t="shared" si="143"/>
        <v>992</v>
      </c>
      <c r="AC450" s="69">
        <f t="shared" si="143"/>
        <v>114.6</v>
      </c>
      <c r="AD450" s="29">
        <v>211</v>
      </c>
      <c r="AE450" s="27">
        <f t="shared" si="150"/>
        <v>76.449275362318829</v>
      </c>
      <c r="AF450" s="29"/>
      <c r="AG450" s="29"/>
      <c r="AH450" s="29"/>
      <c r="AI450" s="29"/>
      <c r="AJ450" s="29"/>
      <c r="AK450" s="29"/>
      <c r="AL450" s="29">
        <v>13</v>
      </c>
      <c r="AM450" s="29">
        <v>5.5</v>
      </c>
      <c r="AN450" s="29">
        <v>2</v>
      </c>
      <c r="AO450" s="29">
        <v>0.55000000000000004</v>
      </c>
      <c r="AP450" s="29">
        <v>40</v>
      </c>
      <c r="AQ450" s="27">
        <v>28</v>
      </c>
      <c r="AR450" s="201">
        <f t="shared" si="152"/>
        <v>55</v>
      </c>
      <c r="AS450" s="202">
        <f t="shared" si="152"/>
        <v>34.049999999999997</v>
      </c>
      <c r="AT450" s="29">
        <v>11.95</v>
      </c>
      <c r="AU450" s="29">
        <v>6.5</v>
      </c>
      <c r="AV450" s="29">
        <v>7</v>
      </c>
      <c r="AW450" s="29">
        <v>11</v>
      </c>
      <c r="AX450" s="27">
        <f t="shared" si="148"/>
        <v>36.450000000000003</v>
      </c>
      <c r="AY450" s="39">
        <f t="shared" si="146"/>
        <v>70.5</v>
      </c>
      <c r="AZ450" s="29">
        <v>45</v>
      </c>
      <c r="BA450" s="32">
        <f t="shared" si="147"/>
        <v>115.5</v>
      </c>
      <c r="BB450" s="29">
        <v>1</v>
      </c>
      <c r="BC450" s="27">
        <v>0.02</v>
      </c>
      <c r="BD450" s="190"/>
    </row>
    <row r="451" spans="1:56" s="181" customFormat="1" ht="16.5" customHeight="1" thickBot="1">
      <c r="A451" s="47" t="s">
        <v>423</v>
      </c>
      <c r="B451" s="48" t="s">
        <v>578</v>
      </c>
      <c r="C451" s="47" t="s">
        <v>507</v>
      </c>
      <c r="D451" s="112" t="s">
        <v>632</v>
      </c>
      <c r="E451" s="212">
        <v>44</v>
      </c>
      <c r="F451" s="215" t="s">
        <v>633</v>
      </c>
      <c r="G451" s="89">
        <v>131</v>
      </c>
      <c r="H451" s="89">
        <v>901</v>
      </c>
      <c r="I451" s="52"/>
      <c r="J451" s="52"/>
      <c r="K451" s="52"/>
      <c r="L451" s="52"/>
      <c r="M451" s="52"/>
      <c r="N451" s="52"/>
      <c r="O451" s="29">
        <f t="shared" si="140"/>
        <v>0</v>
      </c>
      <c r="P451" s="29">
        <f>M451+J451</f>
        <v>0</v>
      </c>
      <c r="Q451" s="29">
        <f>N451+K451</f>
        <v>0</v>
      </c>
      <c r="R451" s="29">
        <f t="shared" si="142"/>
        <v>0</v>
      </c>
      <c r="S451" s="29"/>
      <c r="T451" s="29"/>
      <c r="U451" s="29"/>
      <c r="V451" s="29"/>
      <c r="W451" s="29"/>
      <c r="X451" s="29"/>
      <c r="Y451" s="29"/>
      <c r="Z451" s="42"/>
      <c r="AA451" s="42"/>
      <c r="AB451" s="26">
        <f t="shared" si="143"/>
        <v>0</v>
      </c>
      <c r="AC451" s="69">
        <f t="shared" si="143"/>
        <v>0</v>
      </c>
      <c r="AD451" s="42"/>
      <c r="AE451" s="27">
        <f t="shared" si="150"/>
        <v>0</v>
      </c>
      <c r="AF451" s="55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137"/>
      <c r="AR451" s="201">
        <f>AP451+AN451+AL451+AJ451</f>
        <v>0</v>
      </c>
      <c r="AS451" s="202">
        <f>AQ451+AO451+AM451+AK451</f>
        <v>0</v>
      </c>
      <c r="AT451" s="42"/>
      <c r="AU451" s="42"/>
      <c r="AV451" s="42"/>
      <c r="AW451" s="42"/>
      <c r="AX451" s="27">
        <f t="shared" si="148"/>
        <v>0</v>
      </c>
      <c r="AY451" s="39">
        <f t="shared" si="146"/>
        <v>0</v>
      </c>
      <c r="AZ451" s="40"/>
      <c r="BA451" s="32">
        <f t="shared" si="147"/>
        <v>0</v>
      </c>
      <c r="BB451" s="214"/>
      <c r="BC451" s="214"/>
      <c r="BD451" s="214"/>
    </row>
    <row r="452" spans="1:56" s="420" customFormat="1" ht="16.5" customHeight="1" thickBot="1">
      <c r="A452" s="685" t="s">
        <v>361</v>
      </c>
      <c r="B452" s="686"/>
      <c r="C452" s="687"/>
      <c r="D452" s="460"/>
      <c r="E452" s="468">
        <v>44</v>
      </c>
      <c r="F452" s="462"/>
      <c r="G452" s="463">
        <f t="shared" ref="G452:AD452" si="153">SUM(G408:G451)</f>
        <v>8976</v>
      </c>
      <c r="H452" s="463">
        <f t="shared" si="153"/>
        <v>43878</v>
      </c>
      <c r="I452" s="463">
        <f t="shared" si="153"/>
        <v>7329</v>
      </c>
      <c r="J452" s="463">
        <f t="shared" si="153"/>
        <v>818</v>
      </c>
      <c r="K452" s="463">
        <f t="shared" si="153"/>
        <v>1057</v>
      </c>
      <c r="L452" s="463">
        <f t="shared" si="153"/>
        <v>559</v>
      </c>
      <c r="M452" s="463">
        <f t="shared" si="153"/>
        <v>31</v>
      </c>
      <c r="N452" s="463">
        <f t="shared" si="153"/>
        <v>46</v>
      </c>
      <c r="O452" s="463">
        <f t="shared" si="153"/>
        <v>7888</v>
      </c>
      <c r="P452" s="463">
        <f t="shared" si="153"/>
        <v>849</v>
      </c>
      <c r="Q452" s="463">
        <f t="shared" si="153"/>
        <v>1103</v>
      </c>
      <c r="R452" s="463">
        <f t="shared" si="153"/>
        <v>9840</v>
      </c>
      <c r="S452" s="464">
        <f t="shared" si="153"/>
        <v>93.929999999999978</v>
      </c>
      <c r="T452" s="463">
        <f t="shared" si="153"/>
        <v>2036</v>
      </c>
      <c r="U452" s="464">
        <f t="shared" si="153"/>
        <v>21.689999999999998</v>
      </c>
      <c r="V452" s="463">
        <f t="shared" si="153"/>
        <v>3230</v>
      </c>
      <c r="W452" s="464">
        <f t="shared" si="153"/>
        <v>35.420000000000009</v>
      </c>
      <c r="X452" s="463">
        <f t="shared" si="153"/>
        <v>13</v>
      </c>
      <c r="Y452" s="463">
        <f t="shared" si="153"/>
        <v>21</v>
      </c>
      <c r="Z452" s="463">
        <f t="shared" si="153"/>
        <v>8596</v>
      </c>
      <c r="AA452" s="464">
        <f t="shared" si="153"/>
        <v>979.6099999999999</v>
      </c>
      <c r="AB452" s="463">
        <f t="shared" si="153"/>
        <v>18436</v>
      </c>
      <c r="AC452" s="464">
        <f t="shared" si="153"/>
        <v>1073.54</v>
      </c>
      <c r="AD452" s="463">
        <f t="shared" si="153"/>
        <v>4782</v>
      </c>
      <c r="AE452" s="283">
        <f t="shared" si="150"/>
        <v>53.275401069518715</v>
      </c>
      <c r="AF452" s="463">
        <v>10</v>
      </c>
      <c r="AG452" s="463">
        <f t="shared" ref="AG452:BD452" si="154">SUM(AG408:AG451)</f>
        <v>1990</v>
      </c>
      <c r="AH452" s="463">
        <f t="shared" si="154"/>
        <v>1947</v>
      </c>
      <c r="AI452" s="463">
        <f t="shared" si="154"/>
        <v>689</v>
      </c>
      <c r="AJ452" s="463">
        <f t="shared" si="154"/>
        <v>0</v>
      </c>
      <c r="AK452" s="464">
        <f t="shared" si="154"/>
        <v>0</v>
      </c>
      <c r="AL452" s="463">
        <f t="shared" si="154"/>
        <v>55</v>
      </c>
      <c r="AM452" s="464">
        <f t="shared" si="154"/>
        <v>23.3</v>
      </c>
      <c r="AN452" s="463">
        <f t="shared" si="154"/>
        <v>15</v>
      </c>
      <c r="AO452" s="464">
        <f t="shared" si="154"/>
        <v>3.3500000000000005</v>
      </c>
      <c r="AP452" s="463">
        <f t="shared" si="154"/>
        <v>1108</v>
      </c>
      <c r="AQ452" s="464">
        <f t="shared" si="154"/>
        <v>573.69000000000005</v>
      </c>
      <c r="AR452" s="463">
        <f t="shared" si="154"/>
        <v>1178</v>
      </c>
      <c r="AS452" s="464">
        <f t="shared" si="154"/>
        <v>600.3399999999998</v>
      </c>
      <c r="AT452" s="464">
        <f t="shared" si="154"/>
        <v>477.14000000000004</v>
      </c>
      <c r="AU452" s="464">
        <f t="shared" si="154"/>
        <v>390.06000000000006</v>
      </c>
      <c r="AV452" s="464">
        <f t="shared" si="154"/>
        <v>30</v>
      </c>
      <c r="AW452" s="464">
        <f t="shared" si="154"/>
        <v>727.61</v>
      </c>
      <c r="AX452" s="464">
        <f t="shared" si="154"/>
        <v>1624.8100000000004</v>
      </c>
      <c r="AY452" s="464">
        <f t="shared" si="154"/>
        <v>2225.1499999999996</v>
      </c>
      <c r="AZ452" s="464">
        <f t="shared" si="154"/>
        <v>512.52</v>
      </c>
      <c r="BA452" s="464">
        <f t="shared" si="154"/>
        <v>2737.67</v>
      </c>
      <c r="BB452" s="463">
        <f t="shared" si="154"/>
        <v>1</v>
      </c>
      <c r="BC452" s="464">
        <f t="shared" si="154"/>
        <v>0.02</v>
      </c>
      <c r="BD452" s="464">
        <f t="shared" si="154"/>
        <v>0</v>
      </c>
    </row>
    <row r="453" spans="1:56" s="181" customFormat="1" ht="16.5" customHeight="1">
      <c r="A453" s="18" t="s">
        <v>423</v>
      </c>
      <c r="B453" s="19" t="s">
        <v>362</v>
      </c>
      <c r="C453" s="44" t="s">
        <v>634</v>
      </c>
      <c r="D453" s="20" t="s">
        <v>635</v>
      </c>
      <c r="E453" s="212">
        <v>1</v>
      </c>
      <c r="F453" s="131" t="s">
        <v>637</v>
      </c>
      <c r="G453" s="35">
        <v>164</v>
      </c>
      <c r="H453" s="35">
        <v>1040</v>
      </c>
      <c r="I453" s="42">
        <v>12</v>
      </c>
      <c r="J453" s="42">
        <v>1</v>
      </c>
      <c r="K453" s="42">
        <v>0</v>
      </c>
      <c r="L453" s="42">
        <v>0</v>
      </c>
      <c r="M453" s="42">
        <v>0</v>
      </c>
      <c r="N453" s="42">
        <v>0</v>
      </c>
      <c r="O453" s="29">
        <f t="shared" ref="O453:O483" si="155">I453+L453</f>
        <v>12</v>
      </c>
      <c r="P453" s="29">
        <f t="shared" ref="P453:Q483" si="156">M453+J453</f>
        <v>1</v>
      </c>
      <c r="Q453" s="29">
        <f t="shared" si="156"/>
        <v>0</v>
      </c>
      <c r="R453" s="29">
        <f t="shared" ref="R453:R483" si="157">SUM(O453:Q453)</f>
        <v>13</v>
      </c>
      <c r="S453" s="29">
        <v>0.11</v>
      </c>
      <c r="T453" s="29">
        <v>0</v>
      </c>
      <c r="U453" s="29">
        <v>0</v>
      </c>
      <c r="V453" s="29">
        <v>12</v>
      </c>
      <c r="W453" s="29">
        <v>0.11</v>
      </c>
      <c r="X453" s="29">
        <v>0</v>
      </c>
      <c r="Y453" s="29">
        <v>0</v>
      </c>
      <c r="Z453" s="42">
        <v>188</v>
      </c>
      <c r="AA453" s="42">
        <v>80.3</v>
      </c>
      <c r="AB453" s="26">
        <f t="shared" ref="AB453:AC515" si="158">Z453+R453</f>
        <v>201</v>
      </c>
      <c r="AC453" s="69">
        <f t="shared" si="158"/>
        <v>80.41</v>
      </c>
      <c r="AD453" s="42">
        <v>164</v>
      </c>
      <c r="AE453" s="27">
        <f t="shared" si="150"/>
        <v>100</v>
      </c>
      <c r="AF453" s="43">
        <v>1</v>
      </c>
      <c r="AG453" s="42"/>
      <c r="AH453" s="42"/>
      <c r="AI453" s="42"/>
      <c r="AJ453" s="42"/>
      <c r="AK453" s="42"/>
      <c r="AL453" s="42"/>
      <c r="AM453" s="42"/>
      <c r="AN453" s="42"/>
      <c r="AO453" s="42"/>
      <c r="AP453" s="42">
        <v>6</v>
      </c>
      <c r="AQ453" s="42">
        <v>1.88</v>
      </c>
      <c r="AR453" s="201">
        <f t="shared" ref="AR453:AS483" si="159">AP453+AN453+AL453+AJ453</f>
        <v>6</v>
      </c>
      <c r="AS453" s="202">
        <f t="shared" si="159"/>
        <v>1.88</v>
      </c>
      <c r="AT453" s="42">
        <v>3.15</v>
      </c>
      <c r="AU453" s="42">
        <v>10.119999999999999</v>
      </c>
      <c r="AV453" s="42">
        <v>2.15</v>
      </c>
      <c r="AW453" s="42">
        <v>0.12</v>
      </c>
      <c r="AX453" s="32">
        <f t="shared" ref="AX453:AX483" si="160">SUM(AT453:AW453)</f>
        <v>15.54</v>
      </c>
      <c r="AY453" s="39">
        <f t="shared" ref="AY453:AY515" si="161">AX453+AS453</f>
        <v>17.419999999999998</v>
      </c>
      <c r="AZ453" s="40">
        <v>8.1</v>
      </c>
      <c r="BA453" s="32">
        <f t="shared" ref="BA453:BA515" si="162">AZ453+AY453</f>
        <v>25.519999999999996</v>
      </c>
      <c r="BB453" s="190"/>
      <c r="BC453" s="190"/>
      <c r="BD453" s="190"/>
    </row>
    <row r="454" spans="1:56" s="181" customFormat="1" ht="16.5" customHeight="1">
      <c r="A454" s="18" t="s">
        <v>423</v>
      </c>
      <c r="B454" s="19" t="s">
        <v>362</v>
      </c>
      <c r="C454" s="44" t="s">
        <v>634</v>
      </c>
      <c r="D454" s="20" t="s">
        <v>635</v>
      </c>
      <c r="E454" s="212">
        <v>2</v>
      </c>
      <c r="F454" s="131" t="s">
        <v>502</v>
      </c>
      <c r="G454" s="35">
        <v>175</v>
      </c>
      <c r="H454" s="35">
        <v>1009</v>
      </c>
      <c r="I454" s="42">
        <v>130</v>
      </c>
      <c r="J454" s="42">
        <v>8</v>
      </c>
      <c r="K454" s="42">
        <v>55</v>
      </c>
      <c r="L454" s="42">
        <v>0</v>
      </c>
      <c r="M454" s="42">
        <v>0</v>
      </c>
      <c r="N454" s="42">
        <v>0</v>
      </c>
      <c r="O454" s="29">
        <f t="shared" si="155"/>
        <v>130</v>
      </c>
      <c r="P454" s="29">
        <f t="shared" si="156"/>
        <v>8</v>
      </c>
      <c r="Q454" s="29">
        <f t="shared" si="156"/>
        <v>55</v>
      </c>
      <c r="R454" s="29">
        <f t="shared" si="157"/>
        <v>193</v>
      </c>
      <c r="S454" s="29">
        <v>5.15</v>
      </c>
      <c r="T454" s="29">
        <v>0</v>
      </c>
      <c r="U454" s="29">
        <v>0</v>
      </c>
      <c r="V454" s="29">
        <v>130</v>
      </c>
      <c r="W454" s="29">
        <v>5.8</v>
      </c>
      <c r="X454" s="29">
        <v>0</v>
      </c>
      <c r="Y454" s="29">
        <v>0</v>
      </c>
      <c r="Z454" s="42">
        <v>361</v>
      </c>
      <c r="AA454" s="42">
        <v>92.64</v>
      </c>
      <c r="AB454" s="26">
        <f t="shared" si="158"/>
        <v>554</v>
      </c>
      <c r="AC454" s="69">
        <f t="shared" si="158"/>
        <v>97.79</v>
      </c>
      <c r="AD454" s="42">
        <v>175</v>
      </c>
      <c r="AE454" s="27">
        <f t="shared" si="150"/>
        <v>100</v>
      </c>
      <c r="AF454" s="43">
        <v>2</v>
      </c>
      <c r="AG454" s="42"/>
      <c r="AH454" s="42"/>
      <c r="AI454" s="42"/>
      <c r="AJ454" s="42"/>
      <c r="AK454" s="42"/>
      <c r="AL454" s="42"/>
      <c r="AM454" s="42"/>
      <c r="AN454" s="42"/>
      <c r="AO454" s="42"/>
      <c r="AP454" s="42">
        <v>23</v>
      </c>
      <c r="AQ454" s="42">
        <v>2.56</v>
      </c>
      <c r="AR454" s="201">
        <f t="shared" si="159"/>
        <v>23</v>
      </c>
      <c r="AS454" s="202">
        <f t="shared" si="159"/>
        <v>2.56</v>
      </c>
      <c r="AT454" s="42">
        <v>2.56</v>
      </c>
      <c r="AU454" s="130">
        <v>0</v>
      </c>
      <c r="AV454" s="130">
        <v>0</v>
      </c>
      <c r="AW454" s="42">
        <v>1.18</v>
      </c>
      <c r="AX454" s="32">
        <f t="shared" si="160"/>
        <v>3.74</v>
      </c>
      <c r="AY454" s="39">
        <f t="shared" si="161"/>
        <v>6.3000000000000007</v>
      </c>
      <c r="AZ454" s="191">
        <v>3.5</v>
      </c>
      <c r="BA454" s="32">
        <f t="shared" si="162"/>
        <v>9.8000000000000007</v>
      </c>
      <c r="BB454" s="190"/>
      <c r="BC454" s="190"/>
      <c r="BD454" s="190"/>
    </row>
    <row r="455" spans="1:56" s="181" customFormat="1" ht="16.5" customHeight="1">
      <c r="A455" s="18" t="s">
        <v>423</v>
      </c>
      <c r="B455" s="19" t="s">
        <v>362</v>
      </c>
      <c r="C455" s="44" t="s">
        <v>634</v>
      </c>
      <c r="D455" s="20" t="s">
        <v>635</v>
      </c>
      <c r="E455" s="216">
        <v>3</v>
      </c>
      <c r="F455" s="131" t="s">
        <v>638</v>
      </c>
      <c r="G455" s="35">
        <v>256</v>
      </c>
      <c r="H455" s="35">
        <v>1391</v>
      </c>
      <c r="I455" s="42">
        <v>28</v>
      </c>
      <c r="J455" s="42">
        <v>5</v>
      </c>
      <c r="K455" s="42">
        <v>2</v>
      </c>
      <c r="L455" s="42">
        <v>0</v>
      </c>
      <c r="M455" s="42">
        <v>0</v>
      </c>
      <c r="N455" s="42">
        <v>0</v>
      </c>
      <c r="O455" s="29">
        <f t="shared" si="155"/>
        <v>28</v>
      </c>
      <c r="P455" s="29">
        <f t="shared" si="156"/>
        <v>5</v>
      </c>
      <c r="Q455" s="29">
        <f t="shared" si="156"/>
        <v>2</v>
      </c>
      <c r="R455" s="29">
        <f t="shared" si="157"/>
        <v>35</v>
      </c>
      <c r="S455" s="29">
        <v>1.32</v>
      </c>
      <c r="T455" s="29">
        <v>0</v>
      </c>
      <c r="U455" s="29">
        <v>0</v>
      </c>
      <c r="V455" s="29">
        <v>28</v>
      </c>
      <c r="W455" s="29">
        <v>1.19</v>
      </c>
      <c r="X455" s="29">
        <v>0</v>
      </c>
      <c r="Y455" s="29">
        <v>0</v>
      </c>
      <c r="Z455" s="42">
        <v>230</v>
      </c>
      <c r="AA455" s="42">
        <v>39.5</v>
      </c>
      <c r="AB455" s="26">
        <f t="shared" si="158"/>
        <v>265</v>
      </c>
      <c r="AC455" s="69">
        <f t="shared" si="158"/>
        <v>40.82</v>
      </c>
      <c r="AD455" s="42">
        <v>256</v>
      </c>
      <c r="AE455" s="27">
        <f t="shared" si="150"/>
        <v>100</v>
      </c>
      <c r="AF455" s="43">
        <v>3</v>
      </c>
      <c r="AG455" s="42"/>
      <c r="AH455" s="42"/>
      <c r="AI455" s="42"/>
      <c r="AJ455" s="42"/>
      <c r="AK455" s="42"/>
      <c r="AL455" s="42"/>
      <c r="AM455" s="42"/>
      <c r="AN455" s="42"/>
      <c r="AO455" s="42"/>
      <c r="AP455" s="42">
        <v>3</v>
      </c>
      <c r="AQ455" s="42">
        <v>6.99</v>
      </c>
      <c r="AR455" s="201">
        <f t="shared" si="159"/>
        <v>3</v>
      </c>
      <c r="AS455" s="202">
        <f t="shared" si="159"/>
        <v>6.99</v>
      </c>
      <c r="AT455" s="42">
        <v>4.0999999999999996</v>
      </c>
      <c r="AU455" s="130">
        <v>0</v>
      </c>
      <c r="AV455" s="130">
        <v>0</v>
      </c>
      <c r="AW455" s="130">
        <v>10.5</v>
      </c>
      <c r="AX455" s="32">
        <f t="shared" si="160"/>
        <v>14.6</v>
      </c>
      <c r="AY455" s="39">
        <f t="shared" si="161"/>
        <v>21.59</v>
      </c>
      <c r="AZ455" s="191">
        <v>2</v>
      </c>
      <c r="BA455" s="32">
        <f t="shared" si="162"/>
        <v>23.59</v>
      </c>
      <c r="BB455" s="40"/>
      <c r="BC455" s="40"/>
      <c r="BD455" s="190"/>
    </row>
    <row r="456" spans="1:56" s="181" customFormat="1" ht="16.5" customHeight="1">
      <c r="A456" s="18" t="s">
        <v>423</v>
      </c>
      <c r="B456" s="19" t="s">
        <v>362</v>
      </c>
      <c r="C456" s="44" t="s">
        <v>634</v>
      </c>
      <c r="D456" s="41" t="s">
        <v>639</v>
      </c>
      <c r="E456" s="212">
        <v>4</v>
      </c>
      <c r="F456" s="131" t="s">
        <v>640</v>
      </c>
      <c r="G456" s="35">
        <v>261</v>
      </c>
      <c r="H456" s="35">
        <v>1421</v>
      </c>
      <c r="I456" s="42">
        <v>30</v>
      </c>
      <c r="J456" s="42">
        <v>37</v>
      </c>
      <c r="K456" s="42">
        <v>45</v>
      </c>
      <c r="L456" s="42">
        <v>55</v>
      </c>
      <c r="M456" s="42">
        <v>47</v>
      </c>
      <c r="N456" s="42">
        <v>45</v>
      </c>
      <c r="O456" s="29">
        <f t="shared" si="155"/>
        <v>85</v>
      </c>
      <c r="P456" s="29">
        <f t="shared" si="156"/>
        <v>84</v>
      </c>
      <c r="Q456" s="29">
        <f t="shared" si="156"/>
        <v>90</v>
      </c>
      <c r="R456" s="29">
        <f t="shared" si="157"/>
        <v>259</v>
      </c>
      <c r="S456" s="29">
        <v>4.8</v>
      </c>
      <c r="T456" s="29">
        <v>0</v>
      </c>
      <c r="U456" s="29">
        <v>0</v>
      </c>
      <c r="V456" s="29">
        <v>85</v>
      </c>
      <c r="W456" s="29">
        <v>0</v>
      </c>
      <c r="X456" s="29">
        <v>0</v>
      </c>
      <c r="Y456" s="29">
        <v>0</v>
      </c>
      <c r="Z456" s="42">
        <v>0</v>
      </c>
      <c r="AA456" s="42">
        <v>0</v>
      </c>
      <c r="AB456" s="26">
        <f t="shared" si="158"/>
        <v>259</v>
      </c>
      <c r="AC456" s="69">
        <f t="shared" si="158"/>
        <v>4.8</v>
      </c>
      <c r="AD456" s="42">
        <v>150</v>
      </c>
      <c r="AE456" s="27">
        <f t="shared" si="150"/>
        <v>57.47126436781609</v>
      </c>
      <c r="AF456" s="43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>
        <v>27</v>
      </c>
      <c r="AQ456" s="130">
        <v>47</v>
      </c>
      <c r="AR456" s="201">
        <f t="shared" si="159"/>
        <v>27</v>
      </c>
      <c r="AS456" s="202">
        <f t="shared" si="159"/>
        <v>47</v>
      </c>
      <c r="AT456" s="130">
        <v>0</v>
      </c>
      <c r="AU456" s="130">
        <v>0</v>
      </c>
      <c r="AV456" s="42">
        <v>0.47</v>
      </c>
      <c r="AW456" s="42">
        <v>11.25</v>
      </c>
      <c r="AX456" s="32">
        <f t="shared" si="160"/>
        <v>11.72</v>
      </c>
      <c r="AY456" s="39">
        <f t="shared" si="161"/>
        <v>58.72</v>
      </c>
      <c r="AZ456" s="40">
        <v>11.25</v>
      </c>
      <c r="BA456" s="32">
        <f t="shared" si="162"/>
        <v>69.97</v>
      </c>
      <c r="BB456" s="190"/>
      <c r="BC456" s="190"/>
      <c r="BD456" s="190"/>
    </row>
    <row r="457" spans="1:56" s="181" customFormat="1" ht="16.5" customHeight="1">
      <c r="A457" s="18" t="s">
        <v>423</v>
      </c>
      <c r="B457" s="19" t="s">
        <v>362</v>
      </c>
      <c r="C457" s="44" t="s">
        <v>634</v>
      </c>
      <c r="D457" s="41" t="s">
        <v>639</v>
      </c>
      <c r="E457" s="212">
        <v>5</v>
      </c>
      <c r="F457" s="131" t="s">
        <v>641</v>
      </c>
      <c r="G457" s="35">
        <v>234</v>
      </c>
      <c r="H457" s="35">
        <v>1219</v>
      </c>
      <c r="I457" s="42">
        <v>4</v>
      </c>
      <c r="J457" s="42">
        <v>27</v>
      </c>
      <c r="K457" s="42">
        <v>21</v>
      </c>
      <c r="L457" s="42">
        <v>16</v>
      </c>
      <c r="M457" s="42">
        <v>10</v>
      </c>
      <c r="N457" s="42">
        <v>10</v>
      </c>
      <c r="O457" s="29">
        <f t="shared" si="155"/>
        <v>20</v>
      </c>
      <c r="P457" s="29">
        <f t="shared" si="156"/>
        <v>37</v>
      </c>
      <c r="Q457" s="29">
        <f t="shared" si="156"/>
        <v>31</v>
      </c>
      <c r="R457" s="29">
        <f t="shared" si="157"/>
        <v>88</v>
      </c>
      <c r="S457" s="29">
        <v>2.27</v>
      </c>
      <c r="T457" s="29">
        <v>0</v>
      </c>
      <c r="U457" s="29">
        <v>0</v>
      </c>
      <c r="V457" s="29">
        <v>20</v>
      </c>
      <c r="W457" s="29">
        <v>0</v>
      </c>
      <c r="X457" s="29">
        <v>0</v>
      </c>
      <c r="Y457" s="29">
        <v>0</v>
      </c>
      <c r="Z457" s="42">
        <v>100</v>
      </c>
      <c r="AA457" s="130">
        <v>20</v>
      </c>
      <c r="AB457" s="26">
        <f t="shared" si="158"/>
        <v>188</v>
      </c>
      <c r="AC457" s="69">
        <f t="shared" si="158"/>
        <v>22.27</v>
      </c>
      <c r="AD457" s="42">
        <v>88</v>
      </c>
      <c r="AE457" s="27">
        <f t="shared" si="150"/>
        <v>37.606837606837608</v>
      </c>
      <c r="AF457" s="43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>
        <v>3</v>
      </c>
      <c r="AQ457" s="42">
        <v>5.8</v>
      </c>
      <c r="AR457" s="201">
        <f t="shared" si="159"/>
        <v>3</v>
      </c>
      <c r="AS457" s="202">
        <f t="shared" si="159"/>
        <v>5.8</v>
      </c>
      <c r="AT457" s="130">
        <v>4</v>
      </c>
      <c r="AU457" s="130">
        <v>0</v>
      </c>
      <c r="AV457" s="130">
        <v>2</v>
      </c>
      <c r="AW457" s="130">
        <v>4</v>
      </c>
      <c r="AX457" s="32">
        <f t="shared" si="160"/>
        <v>10</v>
      </c>
      <c r="AY457" s="39">
        <f t="shared" si="161"/>
        <v>15.8</v>
      </c>
      <c r="AZ457" s="40">
        <v>5.8</v>
      </c>
      <c r="BA457" s="32">
        <f t="shared" si="162"/>
        <v>21.6</v>
      </c>
      <c r="BB457" s="190"/>
      <c r="BC457" s="190"/>
      <c r="BD457" s="190"/>
    </row>
    <row r="458" spans="1:56" s="181" customFormat="1" ht="16.5" customHeight="1">
      <c r="A458" s="18" t="s">
        <v>423</v>
      </c>
      <c r="B458" s="19" t="s">
        <v>362</v>
      </c>
      <c r="C458" s="44" t="s">
        <v>634</v>
      </c>
      <c r="D458" s="41" t="s">
        <v>639</v>
      </c>
      <c r="E458" s="216">
        <v>6</v>
      </c>
      <c r="F458" s="131" t="s">
        <v>642</v>
      </c>
      <c r="G458" s="35">
        <v>145</v>
      </c>
      <c r="H458" s="35">
        <v>825</v>
      </c>
      <c r="I458" s="42">
        <v>5</v>
      </c>
      <c r="J458" s="42">
        <v>23</v>
      </c>
      <c r="K458" s="42">
        <v>15</v>
      </c>
      <c r="L458" s="42">
        <v>10</v>
      </c>
      <c r="M458" s="42">
        <v>15</v>
      </c>
      <c r="N458" s="42">
        <v>15</v>
      </c>
      <c r="O458" s="29">
        <f t="shared" si="155"/>
        <v>15</v>
      </c>
      <c r="P458" s="29">
        <f t="shared" si="156"/>
        <v>38</v>
      </c>
      <c r="Q458" s="29">
        <f t="shared" si="156"/>
        <v>30</v>
      </c>
      <c r="R458" s="29">
        <f t="shared" si="157"/>
        <v>83</v>
      </c>
      <c r="S458" s="29">
        <v>2.2200000000000002</v>
      </c>
      <c r="T458" s="29">
        <v>0</v>
      </c>
      <c r="U458" s="29">
        <v>0</v>
      </c>
      <c r="V458" s="29">
        <v>15</v>
      </c>
      <c r="W458" s="29">
        <v>0</v>
      </c>
      <c r="X458" s="29">
        <v>0</v>
      </c>
      <c r="Y458" s="29">
        <v>0</v>
      </c>
      <c r="Z458" s="42">
        <v>200</v>
      </c>
      <c r="AA458" s="130">
        <v>50</v>
      </c>
      <c r="AB458" s="26">
        <f t="shared" si="158"/>
        <v>283</v>
      </c>
      <c r="AC458" s="69">
        <f t="shared" si="158"/>
        <v>52.22</v>
      </c>
      <c r="AD458" s="42">
        <v>83</v>
      </c>
      <c r="AE458" s="27">
        <f t="shared" si="150"/>
        <v>57.241379310344833</v>
      </c>
      <c r="AF458" s="43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201">
        <f t="shared" si="159"/>
        <v>0</v>
      </c>
      <c r="AS458" s="202">
        <f t="shared" si="159"/>
        <v>0</v>
      </c>
      <c r="AT458" s="42">
        <v>0.34</v>
      </c>
      <c r="AU458" s="42">
        <v>5.77</v>
      </c>
      <c r="AV458" s="42">
        <v>0.75</v>
      </c>
      <c r="AW458" s="42">
        <v>7.17</v>
      </c>
      <c r="AX458" s="32">
        <f t="shared" si="160"/>
        <v>14.03</v>
      </c>
      <c r="AY458" s="39">
        <f t="shared" si="161"/>
        <v>14.03</v>
      </c>
      <c r="AZ458" s="40">
        <v>130.03</v>
      </c>
      <c r="BA458" s="32">
        <f t="shared" si="162"/>
        <v>144.06</v>
      </c>
      <c r="BB458" s="190"/>
      <c r="BC458" s="190"/>
      <c r="BD458" s="190"/>
    </row>
    <row r="459" spans="1:56" s="181" customFormat="1" ht="16.5" customHeight="1">
      <c r="A459" s="18" t="s">
        <v>423</v>
      </c>
      <c r="B459" s="19" t="s">
        <v>362</v>
      </c>
      <c r="C459" s="44" t="s">
        <v>634</v>
      </c>
      <c r="D459" s="41" t="s">
        <v>639</v>
      </c>
      <c r="E459" s="212">
        <v>7</v>
      </c>
      <c r="F459" s="149" t="s">
        <v>643</v>
      </c>
      <c r="G459" s="35">
        <v>141</v>
      </c>
      <c r="H459" s="35">
        <v>784</v>
      </c>
      <c r="I459" s="42">
        <v>15</v>
      </c>
      <c r="J459" s="42">
        <v>14</v>
      </c>
      <c r="K459" s="42">
        <v>12</v>
      </c>
      <c r="L459" s="42">
        <v>12</v>
      </c>
      <c r="M459" s="42">
        <v>11</v>
      </c>
      <c r="N459" s="42">
        <v>10</v>
      </c>
      <c r="O459" s="29">
        <f t="shared" si="155"/>
        <v>27</v>
      </c>
      <c r="P459" s="29">
        <f t="shared" si="156"/>
        <v>25</v>
      </c>
      <c r="Q459" s="29">
        <f t="shared" si="156"/>
        <v>22</v>
      </c>
      <c r="R459" s="29">
        <f t="shared" si="157"/>
        <v>74</v>
      </c>
      <c r="S459" s="27">
        <v>3</v>
      </c>
      <c r="T459" s="29">
        <v>0</v>
      </c>
      <c r="U459" s="29">
        <v>0</v>
      </c>
      <c r="V459" s="29">
        <v>27</v>
      </c>
      <c r="W459" s="29">
        <v>0</v>
      </c>
      <c r="X459" s="29">
        <v>0</v>
      </c>
      <c r="Y459" s="29">
        <v>0</v>
      </c>
      <c r="Z459" s="42">
        <v>200</v>
      </c>
      <c r="AA459" s="130">
        <v>60</v>
      </c>
      <c r="AB459" s="26">
        <f t="shared" si="158"/>
        <v>274</v>
      </c>
      <c r="AC459" s="69">
        <f t="shared" si="158"/>
        <v>63</v>
      </c>
      <c r="AD459" s="42">
        <v>74</v>
      </c>
      <c r="AE459" s="27">
        <f t="shared" si="150"/>
        <v>52.4822695035461</v>
      </c>
      <c r="AF459" s="43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>
        <v>55</v>
      </c>
      <c r="AQ459" s="42">
        <v>22.5</v>
      </c>
      <c r="AR459" s="201">
        <f t="shared" si="159"/>
        <v>55</v>
      </c>
      <c r="AS459" s="202">
        <f t="shared" si="159"/>
        <v>22.5</v>
      </c>
      <c r="AT459" s="130">
        <v>0.1</v>
      </c>
      <c r="AU459" s="130">
        <v>0</v>
      </c>
      <c r="AV459" s="42">
        <v>2.2799999999999998</v>
      </c>
      <c r="AW459" s="42">
        <v>20.29</v>
      </c>
      <c r="AX459" s="32">
        <f t="shared" si="160"/>
        <v>22.669999999999998</v>
      </c>
      <c r="AY459" s="39">
        <f t="shared" si="161"/>
        <v>45.17</v>
      </c>
      <c r="AZ459" s="40">
        <v>20.28</v>
      </c>
      <c r="BA459" s="32">
        <f t="shared" si="162"/>
        <v>65.45</v>
      </c>
      <c r="BB459" s="190"/>
      <c r="BC459" s="190"/>
      <c r="BD459" s="190"/>
    </row>
    <row r="460" spans="1:56" s="181" customFormat="1" ht="16.5" customHeight="1">
      <c r="A460" s="18" t="s">
        <v>423</v>
      </c>
      <c r="B460" s="19" t="s">
        <v>362</v>
      </c>
      <c r="C460" s="44" t="s">
        <v>634</v>
      </c>
      <c r="D460" s="41" t="s">
        <v>639</v>
      </c>
      <c r="E460" s="212">
        <v>8</v>
      </c>
      <c r="F460" s="149" t="s">
        <v>644</v>
      </c>
      <c r="G460" s="87">
        <v>196</v>
      </c>
      <c r="H460" s="87">
        <v>533</v>
      </c>
      <c r="I460" s="74">
        <v>210</v>
      </c>
      <c r="J460" s="74">
        <v>285</v>
      </c>
      <c r="K460" s="74">
        <v>52</v>
      </c>
      <c r="L460" s="74">
        <v>15</v>
      </c>
      <c r="M460" s="74">
        <v>11</v>
      </c>
      <c r="N460" s="74">
        <v>15</v>
      </c>
      <c r="O460" s="29">
        <f t="shared" si="155"/>
        <v>225</v>
      </c>
      <c r="P460" s="29">
        <f t="shared" si="156"/>
        <v>296</v>
      </c>
      <c r="Q460" s="29">
        <f t="shared" si="156"/>
        <v>67</v>
      </c>
      <c r="R460" s="29">
        <f t="shared" si="157"/>
        <v>588</v>
      </c>
      <c r="S460" s="29">
        <v>4.5</v>
      </c>
      <c r="T460" s="29">
        <v>30</v>
      </c>
      <c r="U460" s="29">
        <v>0</v>
      </c>
      <c r="V460" s="29">
        <v>195</v>
      </c>
      <c r="W460" s="29">
        <v>0</v>
      </c>
      <c r="X460" s="29">
        <v>0</v>
      </c>
      <c r="Y460" s="29">
        <v>0</v>
      </c>
      <c r="Z460" s="75">
        <v>434</v>
      </c>
      <c r="AA460" s="438">
        <v>40</v>
      </c>
      <c r="AB460" s="26">
        <f t="shared" si="158"/>
        <v>1022</v>
      </c>
      <c r="AC460" s="69">
        <f t="shared" si="158"/>
        <v>44.5</v>
      </c>
      <c r="AD460" s="29">
        <v>196</v>
      </c>
      <c r="AE460" s="27">
        <f t="shared" si="150"/>
        <v>100</v>
      </c>
      <c r="AF460" s="29">
        <v>4</v>
      </c>
      <c r="AG460" s="29">
        <v>163</v>
      </c>
      <c r="AH460" s="29">
        <v>116</v>
      </c>
      <c r="AI460" s="29">
        <v>94</v>
      </c>
      <c r="AJ460" s="29"/>
      <c r="AK460" s="29"/>
      <c r="AL460" s="29"/>
      <c r="AM460" s="29"/>
      <c r="AN460" s="29">
        <v>1</v>
      </c>
      <c r="AO460" s="29">
        <v>0.17</v>
      </c>
      <c r="AP460" s="29">
        <v>79</v>
      </c>
      <c r="AQ460" s="27">
        <v>52</v>
      </c>
      <c r="AR460" s="201">
        <f t="shared" si="159"/>
        <v>80</v>
      </c>
      <c r="AS460" s="202">
        <f t="shared" si="159"/>
        <v>52.17</v>
      </c>
      <c r="AT460" s="29">
        <v>3.34</v>
      </c>
      <c r="AU460" s="29">
        <v>0.17</v>
      </c>
      <c r="AV460" s="27">
        <v>0</v>
      </c>
      <c r="AW460" s="27">
        <v>6.5</v>
      </c>
      <c r="AX460" s="32">
        <f t="shared" si="160"/>
        <v>10.01</v>
      </c>
      <c r="AY460" s="39">
        <f t="shared" si="161"/>
        <v>62.18</v>
      </c>
      <c r="AZ460" s="29">
        <v>16.690000000000001</v>
      </c>
      <c r="BA460" s="32">
        <f t="shared" si="162"/>
        <v>78.87</v>
      </c>
      <c r="BB460" s="190"/>
      <c r="BC460" s="190"/>
      <c r="BD460" s="190"/>
    </row>
    <row r="461" spans="1:56" s="181" customFormat="1" ht="16.5" customHeight="1">
      <c r="A461" s="18" t="s">
        <v>423</v>
      </c>
      <c r="B461" s="19" t="s">
        <v>362</v>
      </c>
      <c r="C461" s="44" t="s">
        <v>634</v>
      </c>
      <c r="D461" s="41" t="s">
        <v>639</v>
      </c>
      <c r="E461" s="216">
        <v>9</v>
      </c>
      <c r="F461" s="149" t="s">
        <v>645</v>
      </c>
      <c r="G461" s="35">
        <v>127</v>
      </c>
      <c r="H461" s="35">
        <v>860</v>
      </c>
      <c r="I461" s="42">
        <v>20</v>
      </c>
      <c r="J461" s="42">
        <v>15</v>
      </c>
      <c r="K461" s="42">
        <v>16</v>
      </c>
      <c r="L461" s="42">
        <v>12</v>
      </c>
      <c r="M461" s="42">
        <v>10</v>
      </c>
      <c r="N461" s="42">
        <v>21</v>
      </c>
      <c r="O461" s="29">
        <f t="shared" si="155"/>
        <v>32</v>
      </c>
      <c r="P461" s="29">
        <f t="shared" si="156"/>
        <v>25</v>
      </c>
      <c r="Q461" s="29">
        <f t="shared" si="156"/>
        <v>37</v>
      </c>
      <c r="R461" s="29">
        <f t="shared" si="157"/>
        <v>94</v>
      </c>
      <c r="S461" s="29">
        <v>0.05</v>
      </c>
      <c r="T461" s="29">
        <v>0</v>
      </c>
      <c r="U461" s="29">
        <v>0</v>
      </c>
      <c r="V461" s="29">
        <v>32</v>
      </c>
      <c r="W461" s="29">
        <v>0</v>
      </c>
      <c r="X461" s="29">
        <v>0</v>
      </c>
      <c r="Y461" s="29">
        <v>0</v>
      </c>
      <c r="Z461" s="42">
        <v>100</v>
      </c>
      <c r="AA461" s="130">
        <v>50</v>
      </c>
      <c r="AB461" s="26">
        <f t="shared" si="158"/>
        <v>194</v>
      </c>
      <c r="AC461" s="69">
        <f t="shared" si="158"/>
        <v>50.05</v>
      </c>
      <c r="AD461" s="42">
        <v>94</v>
      </c>
      <c r="AE461" s="27">
        <f t="shared" si="150"/>
        <v>74.015748031496059</v>
      </c>
      <c r="AF461" s="43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>
        <v>70</v>
      </c>
      <c r="AQ461" s="130">
        <v>95</v>
      </c>
      <c r="AR461" s="201">
        <f t="shared" si="159"/>
        <v>70</v>
      </c>
      <c r="AS461" s="202">
        <f t="shared" si="159"/>
        <v>95</v>
      </c>
      <c r="AT461" s="130">
        <v>50</v>
      </c>
      <c r="AU461" s="130">
        <v>2</v>
      </c>
      <c r="AV461" s="130">
        <v>0</v>
      </c>
      <c r="AW461" s="130">
        <v>30</v>
      </c>
      <c r="AX461" s="32">
        <f t="shared" si="160"/>
        <v>82</v>
      </c>
      <c r="AY461" s="39">
        <f t="shared" si="161"/>
        <v>177</v>
      </c>
      <c r="AZ461" s="40">
        <v>3.43</v>
      </c>
      <c r="BA461" s="32">
        <f t="shared" si="162"/>
        <v>180.43</v>
      </c>
      <c r="BB461" s="190"/>
      <c r="BC461" s="190"/>
      <c r="BD461" s="190"/>
    </row>
    <row r="462" spans="1:56" s="181" customFormat="1" ht="16.5" customHeight="1">
      <c r="A462" s="18" t="s">
        <v>423</v>
      </c>
      <c r="B462" s="19" t="s">
        <v>362</v>
      </c>
      <c r="C462" s="44" t="s">
        <v>634</v>
      </c>
      <c r="D462" s="41" t="s">
        <v>639</v>
      </c>
      <c r="E462" s="212">
        <v>10</v>
      </c>
      <c r="F462" s="147" t="s">
        <v>647</v>
      </c>
      <c r="G462" s="46">
        <v>224</v>
      </c>
      <c r="H462" s="46">
        <v>1029</v>
      </c>
      <c r="I462" s="42">
        <v>15</v>
      </c>
      <c r="J462" s="42">
        <v>26</v>
      </c>
      <c r="K462" s="42">
        <v>15</v>
      </c>
      <c r="L462" s="42">
        <v>15</v>
      </c>
      <c r="M462" s="42">
        <v>25</v>
      </c>
      <c r="N462" s="42">
        <v>8</v>
      </c>
      <c r="O462" s="29">
        <f>I462+L462</f>
        <v>30</v>
      </c>
      <c r="P462" s="29">
        <f>M462+J462</f>
        <v>51</v>
      </c>
      <c r="Q462" s="29">
        <f>N462+K462</f>
        <v>23</v>
      </c>
      <c r="R462" s="29">
        <f>SUM(O462:Q462)</f>
        <v>104</v>
      </c>
      <c r="S462" s="29">
        <v>8.25</v>
      </c>
      <c r="T462" s="29">
        <v>0</v>
      </c>
      <c r="U462" s="29">
        <v>0</v>
      </c>
      <c r="V462" s="29">
        <v>30</v>
      </c>
      <c r="W462" s="29">
        <v>0</v>
      </c>
      <c r="X462" s="29">
        <v>0</v>
      </c>
      <c r="Y462" s="29">
        <v>0</v>
      </c>
      <c r="Z462" s="42">
        <v>500</v>
      </c>
      <c r="AA462" s="130">
        <v>50</v>
      </c>
      <c r="AB462" s="26">
        <f t="shared" si="158"/>
        <v>604</v>
      </c>
      <c r="AC462" s="69">
        <f t="shared" si="158"/>
        <v>58.25</v>
      </c>
      <c r="AD462" s="42">
        <v>104</v>
      </c>
      <c r="AE462" s="27">
        <f t="shared" si="150"/>
        <v>46.428571428571431</v>
      </c>
      <c r="AF462" s="43"/>
      <c r="AG462" s="42"/>
      <c r="AH462" s="42"/>
      <c r="AI462" s="42"/>
      <c r="AJ462" s="42"/>
      <c r="AK462" s="42"/>
      <c r="AL462" s="42"/>
      <c r="AM462" s="42"/>
      <c r="AN462" s="42">
        <v>2</v>
      </c>
      <c r="AO462" s="42">
        <v>0.36</v>
      </c>
      <c r="AP462" s="42"/>
      <c r="AQ462" s="42"/>
      <c r="AR462" s="201">
        <f>AP462+AN462+AL462+AJ462</f>
        <v>2</v>
      </c>
      <c r="AS462" s="202">
        <f>AQ462+AO462+AM462+AK462</f>
        <v>0.36</v>
      </c>
      <c r="AT462" s="130">
        <v>0</v>
      </c>
      <c r="AU462" s="42">
        <v>4.3499999999999996</v>
      </c>
      <c r="AV462" s="42">
        <v>2.02</v>
      </c>
      <c r="AW462" s="42">
        <v>4.9000000000000004</v>
      </c>
      <c r="AX462" s="32">
        <f>SUM(AT462:AW462)</f>
        <v>11.27</v>
      </c>
      <c r="AY462" s="39">
        <f t="shared" si="161"/>
        <v>11.629999999999999</v>
      </c>
      <c r="AZ462" s="40">
        <v>11.27</v>
      </c>
      <c r="BA462" s="32">
        <f t="shared" si="162"/>
        <v>22.9</v>
      </c>
      <c r="BB462" s="190"/>
      <c r="BC462" s="190"/>
      <c r="BD462" s="190"/>
    </row>
    <row r="463" spans="1:56" s="181" customFormat="1" ht="16.5" customHeight="1">
      <c r="A463" s="18" t="s">
        <v>423</v>
      </c>
      <c r="B463" s="19" t="s">
        <v>362</v>
      </c>
      <c r="C463" s="44" t="s">
        <v>634</v>
      </c>
      <c r="D463" s="41" t="s">
        <v>1421</v>
      </c>
      <c r="E463" s="216">
        <v>11</v>
      </c>
      <c r="F463" s="149" t="s">
        <v>646</v>
      </c>
      <c r="G463" s="35">
        <v>176</v>
      </c>
      <c r="H463" s="35">
        <v>1060</v>
      </c>
      <c r="I463" s="37">
        <v>2</v>
      </c>
      <c r="J463" s="37">
        <v>5</v>
      </c>
      <c r="K463" s="37">
        <v>10</v>
      </c>
      <c r="L463" s="37">
        <v>4</v>
      </c>
      <c r="M463" s="37">
        <v>10</v>
      </c>
      <c r="N463" s="37">
        <v>4</v>
      </c>
      <c r="O463" s="29">
        <f t="shared" si="155"/>
        <v>6</v>
      </c>
      <c r="P463" s="29">
        <f t="shared" si="156"/>
        <v>15</v>
      </c>
      <c r="Q463" s="29">
        <f t="shared" si="156"/>
        <v>14</v>
      </c>
      <c r="R463" s="29">
        <f t="shared" si="157"/>
        <v>35</v>
      </c>
      <c r="S463" s="29">
        <v>2.2000000000000002</v>
      </c>
      <c r="T463" s="29">
        <v>0</v>
      </c>
      <c r="U463" s="29">
        <v>0</v>
      </c>
      <c r="V463" s="29">
        <v>6</v>
      </c>
      <c r="W463" s="29">
        <v>0</v>
      </c>
      <c r="X463" s="29">
        <v>0</v>
      </c>
      <c r="Y463" s="29">
        <v>0</v>
      </c>
      <c r="Z463" s="42">
        <v>100</v>
      </c>
      <c r="AA463" s="130">
        <v>40</v>
      </c>
      <c r="AB463" s="26">
        <f t="shared" si="158"/>
        <v>135</v>
      </c>
      <c r="AC463" s="69">
        <f t="shared" si="158"/>
        <v>42.2</v>
      </c>
      <c r="AD463" s="42">
        <v>35</v>
      </c>
      <c r="AE463" s="27">
        <f t="shared" si="150"/>
        <v>19.886363636363637</v>
      </c>
      <c r="AF463" s="43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201">
        <f t="shared" si="159"/>
        <v>0</v>
      </c>
      <c r="AS463" s="202">
        <f t="shared" si="159"/>
        <v>0</v>
      </c>
      <c r="AT463" s="130">
        <v>2</v>
      </c>
      <c r="AU463" s="130">
        <v>0</v>
      </c>
      <c r="AV463" s="130">
        <v>3</v>
      </c>
      <c r="AW463" s="130">
        <v>2</v>
      </c>
      <c r="AX463" s="32">
        <f t="shared" si="160"/>
        <v>7</v>
      </c>
      <c r="AY463" s="39">
        <f t="shared" si="161"/>
        <v>7</v>
      </c>
      <c r="AZ463" s="40"/>
      <c r="BA463" s="32">
        <f t="shared" si="162"/>
        <v>7</v>
      </c>
      <c r="BB463" s="190"/>
      <c r="BC463" s="190"/>
      <c r="BD463" s="190"/>
    </row>
    <row r="464" spans="1:56" s="181" customFormat="1" ht="16.5" customHeight="1">
      <c r="A464" s="18" t="s">
        <v>423</v>
      </c>
      <c r="B464" s="19" t="s">
        <v>362</v>
      </c>
      <c r="C464" s="44" t="s">
        <v>634</v>
      </c>
      <c r="D464" s="41" t="s">
        <v>648</v>
      </c>
      <c r="E464" s="212">
        <v>12</v>
      </c>
      <c r="F464" s="149" t="s">
        <v>649</v>
      </c>
      <c r="G464" s="35">
        <v>217</v>
      </c>
      <c r="H464" s="35">
        <v>1116</v>
      </c>
      <c r="I464" s="42">
        <v>4</v>
      </c>
      <c r="J464" s="42">
        <v>2</v>
      </c>
      <c r="K464" s="42">
        <v>0</v>
      </c>
      <c r="L464" s="42">
        <v>6</v>
      </c>
      <c r="M464" s="42">
        <v>17</v>
      </c>
      <c r="N464" s="42">
        <v>1</v>
      </c>
      <c r="O464" s="29">
        <f t="shared" si="155"/>
        <v>10</v>
      </c>
      <c r="P464" s="29">
        <f t="shared" si="156"/>
        <v>19</v>
      </c>
      <c r="Q464" s="29">
        <f t="shared" si="156"/>
        <v>1</v>
      </c>
      <c r="R464" s="29">
        <f t="shared" si="157"/>
        <v>30</v>
      </c>
      <c r="S464" s="29">
        <v>1.4</v>
      </c>
      <c r="T464" s="29">
        <v>5</v>
      </c>
      <c r="U464" s="27">
        <v>1</v>
      </c>
      <c r="V464" s="29">
        <v>5</v>
      </c>
      <c r="W464" s="29">
        <v>0.2</v>
      </c>
      <c r="X464" s="29">
        <v>0</v>
      </c>
      <c r="Y464" s="29">
        <v>0</v>
      </c>
      <c r="Z464" s="42">
        <v>142</v>
      </c>
      <c r="AA464" s="42">
        <v>10.5</v>
      </c>
      <c r="AB464" s="26">
        <f t="shared" si="158"/>
        <v>172</v>
      </c>
      <c r="AC464" s="69">
        <f t="shared" si="158"/>
        <v>11.9</v>
      </c>
      <c r="AD464" s="42">
        <v>170</v>
      </c>
      <c r="AE464" s="27">
        <f t="shared" si="150"/>
        <v>78.341013824884797</v>
      </c>
      <c r="AF464" s="43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201">
        <f t="shared" si="159"/>
        <v>0</v>
      </c>
      <c r="AS464" s="202">
        <f t="shared" si="159"/>
        <v>0</v>
      </c>
      <c r="AT464" s="130">
        <v>0</v>
      </c>
      <c r="AU464" s="130">
        <v>7</v>
      </c>
      <c r="AV464" s="130">
        <v>0</v>
      </c>
      <c r="AW464" s="42">
        <v>12.74</v>
      </c>
      <c r="AX464" s="32">
        <f t="shared" si="160"/>
        <v>19.740000000000002</v>
      </c>
      <c r="AY464" s="39">
        <f t="shared" si="161"/>
        <v>19.740000000000002</v>
      </c>
      <c r="AZ464" s="40"/>
      <c r="BA464" s="32">
        <f t="shared" si="162"/>
        <v>19.740000000000002</v>
      </c>
      <c r="BB464" s="190"/>
      <c r="BC464" s="190"/>
      <c r="BD464" s="190"/>
    </row>
    <row r="465" spans="1:56" s="181" customFormat="1" ht="16.5" customHeight="1">
      <c r="A465" s="18" t="s">
        <v>423</v>
      </c>
      <c r="B465" s="19" t="s">
        <v>362</v>
      </c>
      <c r="C465" s="44" t="s">
        <v>634</v>
      </c>
      <c r="D465" s="41" t="s">
        <v>648</v>
      </c>
      <c r="E465" s="216">
        <v>13</v>
      </c>
      <c r="F465" s="149" t="s">
        <v>650</v>
      </c>
      <c r="G465" s="87">
        <v>146</v>
      </c>
      <c r="H465" s="87">
        <v>468</v>
      </c>
      <c r="I465" s="74">
        <v>218</v>
      </c>
      <c r="J465" s="74">
        <v>67</v>
      </c>
      <c r="K465" s="74">
        <v>64</v>
      </c>
      <c r="L465" s="74">
        <v>0</v>
      </c>
      <c r="M465" s="74">
        <v>0</v>
      </c>
      <c r="N465" s="74">
        <v>0</v>
      </c>
      <c r="O465" s="29">
        <f t="shared" si="155"/>
        <v>218</v>
      </c>
      <c r="P465" s="29">
        <f t="shared" si="156"/>
        <v>67</v>
      </c>
      <c r="Q465" s="29">
        <f t="shared" si="156"/>
        <v>64</v>
      </c>
      <c r="R465" s="29">
        <f t="shared" si="157"/>
        <v>349</v>
      </c>
      <c r="S465" s="27">
        <v>12</v>
      </c>
      <c r="T465" s="29">
        <v>180</v>
      </c>
      <c r="U465" s="27">
        <v>5</v>
      </c>
      <c r="V465" s="29">
        <v>38</v>
      </c>
      <c r="W465" s="27">
        <v>3</v>
      </c>
      <c r="X465" s="29">
        <v>0</v>
      </c>
      <c r="Y465" s="29">
        <v>0</v>
      </c>
      <c r="Z465" s="75">
        <v>20</v>
      </c>
      <c r="AA465" s="438">
        <v>3</v>
      </c>
      <c r="AB465" s="26">
        <f t="shared" si="158"/>
        <v>369</v>
      </c>
      <c r="AC465" s="69">
        <f t="shared" si="158"/>
        <v>15</v>
      </c>
      <c r="AD465" s="29">
        <v>146</v>
      </c>
      <c r="AE465" s="27">
        <f t="shared" si="150"/>
        <v>100</v>
      </c>
      <c r="AF465" s="29">
        <v>5</v>
      </c>
      <c r="AG465" s="29">
        <v>26</v>
      </c>
      <c r="AH465" s="29">
        <v>25</v>
      </c>
      <c r="AI465" s="29"/>
      <c r="AJ465" s="29"/>
      <c r="AK465" s="29"/>
      <c r="AL465" s="29"/>
      <c r="AM465" s="29"/>
      <c r="AN465" s="29"/>
      <c r="AO465" s="29"/>
      <c r="AP465" s="29">
        <v>3</v>
      </c>
      <c r="AQ465" s="29">
        <v>0.74</v>
      </c>
      <c r="AR465" s="201">
        <f t="shared" si="159"/>
        <v>3</v>
      </c>
      <c r="AS465" s="202">
        <f t="shared" si="159"/>
        <v>0.74</v>
      </c>
      <c r="AT465" s="27">
        <v>0</v>
      </c>
      <c r="AU465" s="27">
        <v>0</v>
      </c>
      <c r="AV465" s="27">
        <v>0</v>
      </c>
      <c r="AW465" s="29">
        <v>6.13</v>
      </c>
      <c r="AX465" s="32">
        <f t="shared" si="160"/>
        <v>6.13</v>
      </c>
      <c r="AY465" s="39">
        <f t="shared" si="161"/>
        <v>6.87</v>
      </c>
      <c r="AZ465" s="29"/>
      <c r="BA465" s="32">
        <f t="shared" si="162"/>
        <v>6.87</v>
      </c>
      <c r="BB465" s="190"/>
      <c r="BC465" s="190"/>
      <c r="BD465" s="190"/>
    </row>
    <row r="466" spans="1:56" s="181" customFormat="1" ht="16.5" customHeight="1">
      <c r="A466" s="18" t="s">
        <v>423</v>
      </c>
      <c r="B466" s="19" t="s">
        <v>362</v>
      </c>
      <c r="C466" s="44" t="s">
        <v>634</v>
      </c>
      <c r="D466" s="41" t="s">
        <v>648</v>
      </c>
      <c r="E466" s="216">
        <v>14</v>
      </c>
      <c r="F466" s="131" t="s">
        <v>651</v>
      </c>
      <c r="G466" s="35">
        <v>151</v>
      </c>
      <c r="H466" s="35">
        <v>873</v>
      </c>
      <c r="I466" s="42">
        <v>21</v>
      </c>
      <c r="J466" s="42">
        <v>5</v>
      </c>
      <c r="K466" s="42">
        <v>18</v>
      </c>
      <c r="L466" s="42">
        <v>3</v>
      </c>
      <c r="M466" s="42">
        <v>1</v>
      </c>
      <c r="N466" s="42">
        <v>0</v>
      </c>
      <c r="O466" s="29">
        <f t="shared" si="155"/>
        <v>24</v>
      </c>
      <c r="P466" s="29">
        <f t="shared" si="156"/>
        <v>6</v>
      </c>
      <c r="Q466" s="29">
        <f t="shared" si="156"/>
        <v>18</v>
      </c>
      <c r="R466" s="29">
        <f t="shared" si="157"/>
        <v>48</v>
      </c>
      <c r="S466" s="27">
        <v>4</v>
      </c>
      <c r="T466" s="29">
        <v>24</v>
      </c>
      <c r="U466" s="27">
        <v>3</v>
      </c>
      <c r="V466" s="29">
        <v>0</v>
      </c>
      <c r="W466" s="27">
        <v>0</v>
      </c>
      <c r="X466" s="29">
        <v>0</v>
      </c>
      <c r="Y466" s="29">
        <v>0</v>
      </c>
      <c r="Z466" s="42">
        <v>269</v>
      </c>
      <c r="AA466" s="42">
        <v>1.1200000000000001</v>
      </c>
      <c r="AB466" s="26">
        <f t="shared" si="158"/>
        <v>317</v>
      </c>
      <c r="AC466" s="69">
        <f t="shared" si="158"/>
        <v>5.12</v>
      </c>
      <c r="AD466" s="42">
        <v>151</v>
      </c>
      <c r="AE466" s="27">
        <f t="shared" si="150"/>
        <v>100</v>
      </c>
      <c r="AF466" s="43">
        <v>6</v>
      </c>
      <c r="AG466" s="42"/>
      <c r="AH466" s="42"/>
      <c r="AI466" s="42"/>
      <c r="AJ466" s="42"/>
      <c r="AK466" s="42"/>
      <c r="AL466" s="42"/>
      <c r="AM466" s="42"/>
      <c r="AN466" s="42"/>
      <c r="AO466" s="42"/>
      <c r="AP466" s="42">
        <v>16</v>
      </c>
      <c r="AQ466" s="130">
        <v>16</v>
      </c>
      <c r="AR466" s="201">
        <f t="shared" si="159"/>
        <v>16</v>
      </c>
      <c r="AS466" s="202">
        <f t="shared" si="159"/>
        <v>16</v>
      </c>
      <c r="AT466" s="42">
        <v>13.04</v>
      </c>
      <c r="AU466" s="130">
        <v>0</v>
      </c>
      <c r="AV466" s="130">
        <v>1</v>
      </c>
      <c r="AW466" s="42">
        <v>24.18</v>
      </c>
      <c r="AX466" s="32">
        <f t="shared" si="160"/>
        <v>38.22</v>
      </c>
      <c r="AY466" s="39">
        <f t="shared" si="161"/>
        <v>54.22</v>
      </c>
      <c r="AZ466" s="40"/>
      <c r="BA466" s="32">
        <f t="shared" si="162"/>
        <v>54.22</v>
      </c>
      <c r="BB466" s="190"/>
      <c r="BC466" s="190"/>
      <c r="BD466" s="190"/>
    </row>
    <row r="467" spans="1:56" s="181" customFormat="1" ht="16.5" customHeight="1">
      <c r="A467" s="18" t="s">
        <v>423</v>
      </c>
      <c r="B467" s="19" t="s">
        <v>362</v>
      </c>
      <c r="C467" s="44" t="s">
        <v>634</v>
      </c>
      <c r="D467" s="41" t="s">
        <v>648</v>
      </c>
      <c r="E467" s="212">
        <v>15</v>
      </c>
      <c r="F467" s="131" t="s">
        <v>652</v>
      </c>
      <c r="G467" s="35">
        <v>235</v>
      </c>
      <c r="H467" s="35">
        <v>1093</v>
      </c>
      <c r="I467" s="42">
        <v>3</v>
      </c>
      <c r="J467" s="42">
        <v>4</v>
      </c>
      <c r="K467" s="42">
        <v>4</v>
      </c>
      <c r="L467" s="42">
        <v>14</v>
      </c>
      <c r="M467" s="42">
        <v>8</v>
      </c>
      <c r="N467" s="42">
        <v>34</v>
      </c>
      <c r="O467" s="29">
        <f t="shared" si="155"/>
        <v>17</v>
      </c>
      <c r="P467" s="29">
        <f t="shared" si="156"/>
        <v>12</v>
      </c>
      <c r="Q467" s="29">
        <f t="shared" si="156"/>
        <v>38</v>
      </c>
      <c r="R467" s="29">
        <f t="shared" si="157"/>
        <v>67</v>
      </c>
      <c r="S467" s="29">
        <v>1.67</v>
      </c>
      <c r="T467" s="29">
        <v>9</v>
      </c>
      <c r="U467" s="29">
        <v>1</v>
      </c>
      <c r="V467" s="29">
        <v>8</v>
      </c>
      <c r="W467" s="29">
        <v>0.33</v>
      </c>
      <c r="X467" s="29">
        <v>0</v>
      </c>
      <c r="Y467" s="29">
        <v>0</v>
      </c>
      <c r="Z467" s="42">
        <v>427</v>
      </c>
      <c r="AA467" s="42">
        <v>5.2</v>
      </c>
      <c r="AB467" s="26">
        <f t="shared" si="158"/>
        <v>494</v>
      </c>
      <c r="AC467" s="69">
        <f t="shared" si="158"/>
        <v>6.87</v>
      </c>
      <c r="AD467" s="42">
        <v>235</v>
      </c>
      <c r="AE467" s="27">
        <f t="shared" si="150"/>
        <v>100</v>
      </c>
      <c r="AF467" s="43">
        <v>7</v>
      </c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201">
        <f t="shared" si="159"/>
        <v>0</v>
      </c>
      <c r="AS467" s="202">
        <f t="shared" si="159"/>
        <v>0</v>
      </c>
      <c r="AT467" s="130">
        <v>0</v>
      </c>
      <c r="AU467" s="130">
        <v>0</v>
      </c>
      <c r="AV467" s="130">
        <v>0</v>
      </c>
      <c r="AW467" s="42">
        <v>18.7</v>
      </c>
      <c r="AX467" s="32">
        <f t="shared" si="160"/>
        <v>18.7</v>
      </c>
      <c r="AY467" s="39">
        <f t="shared" si="161"/>
        <v>18.7</v>
      </c>
      <c r="AZ467" s="40"/>
      <c r="BA467" s="32">
        <f t="shared" si="162"/>
        <v>18.7</v>
      </c>
      <c r="BB467" s="190"/>
      <c r="BC467" s="190"/>
      <c r="BD467" s="190"/>
    </row>
    <row r="468" spans="1:56" s="181" customFormat="1" ht="16.5" customHeight="1">
      <c r="A468" s="18" t="s">
        <v>423</v>
      </c>
      <c r="B468" s="19" t="s">
        <v>362</v>
      </c>
      <c r="C468" s="44" t="s">
        <v>634</v>
      </c>
      <c r="D468" s="41" t="s">
        <v>655</v>
      </c>
      <c r="E468" s="212">
        <v>16</v>
      </c>
      <c r="F468" s="131" t="s">
        <v>655</v>
      </c>
      <c r="G468" s="35">
        <v>251</v>
      </c>
      <c r="H468" s="35">
        <v>1393</v>
      </c>
      <c r="I468" s="42">
        <v>57</v>
      </c>
      <c r="J468" s="42">
        <v>8</v>
      </c>
      <c r="K468" s="42">
        <v>4</v>
      </c>
      <c r="L468" s="42">
        <v>0</v>
      </c>
      <c r="M468" s="42">
        <v>0</v>
      </c>
      <c r="N468" s="42">
        <v>0</v>
      </c>
      <c r="O468" s="29">
        <f t="shared" si="155"/>
        <v>57</v>
      </c>
      <c r="P468" s="29">
        <f t="shared" si="156"/>
        <v>8</v>
      </c>
      <c r="Q468" s="29">
        <f t="shared" si="156"/>
        <v>4</v>
      </c>
      <c r="R468" s="29">
        <f t="shared" si="157"/>
        <v>69</v>
      </c>
      <c r="S468" s="29">
        <v>1.19</v>
      </c>
      <c r="T468" s="29">
        <v>51</v>
      </c>
      <c r="U468" s="29">
        <v>7.0000000000000007E-2</v>
      </c>
      <c r="V468" s="29">
        <v>6</v>
      </c>
      <c r="W468" s="29">
        <v>0.26</v>
      </c>
      <c r="X468" s="29">
        <v>0</v>
      </c>
      <c r="Y468" s="29">
        <v>0</v>
      </c>
      <c r="Z468" s="42">
        <v>220</v>
      </c>
      <c r="AA468" s="42">
        <v>62.77</v>
      </c>
      <c r="AB468" s="26">
        <f t="shared" si="158"/>
        <v>289</v>
      </c>
      <c r="AC468" s="69">
        <f t="shared" si="158"/>
        <v>63.96</v>
      </c>
      <c r="AD468" s="42">
        <v>251</v>
      </c>
      <c r="AE468" s="27">
        <f t="shared" si="150"/>
        <v>100</v>
      </c>
      <c r="AF468" s="43">
        <v>8</v>
      </c>
      <c r="AG468" s="42">
        <v>48</v>
      </c>
      <c r="AH468" s="42">
        <v>48</v>
      </c>
      <c r="AI468" s="42"/>
      <c r="AJ468" s="42"/>
      <c r="AK468" s="42"/>
      <c r="AL468" s="42"/>
      <c r="AM468" s="42"/>
      <c r="AN468" s="42"/>
      <c r="AO468" s="42"/>
      <c r="AP468" s="42">
        <v>12</v>
      </c>
      <c r="AQ468" s="42">
        <v>12</v>
      </c>
      <c r="AR468" s="201">
        <f t="shared" si="159"/>
        <v>12</v>
      </c>
      <c r="AS468" s="202">
        <f t="shared" si="159"/>
        <v>12</v>
      </c>
      <c r="AT468" s="130">
        <v>0</v>
      </c>
      <c r="AU468" s="130">
        <v>0</v>
      </c>
      <c r="AV468" s="130">
        <v>0</v>
      </c>
      <c r="AW468" s="130">
        <v>0</v>
      </c>
      <c r="AX468" s="32">
        <f t="shared" si="160"/>
        <v>0</v>
      </c>
      <c r="AY468" s="39">
        <f t="shared" si="161"/>
        <v>12</v>
      </c>
      <c r="AZ468" s="40">
        <v>3.92</v>
      </c>
      <c r="BA468" s="32">
        <f t="shared" si="162"/>
        <v>15.92</v>
      </c>
      <c r="BB468" s="190"/>
      <c r="BC468" s="190"/>
      <c r="BD468" s="190"/>
    </row>
    <row r="469" spans="1:56" ht="16.5" customHeight="1">
      <c r="A469" s="44" t="s">
        <v>423</v>
      </c>
      <c r="B469" s="45" t="s">
        <v>362</v>
      </c>
      <c r="C469" s="44" t="s">
        <v>634</v>
      </c>
      <c r="D469" s="41" t="s">
        <v>653</v>
      </c>
      <c r="E469" s="216">
        <v>17</v>
      </c>
      <c r="F469" s="131" t="s">
        <v>657</v>
      </c>
      <c r="G469" s="35">
        <v>266</v>
      </c>
      <c r="H469" s="35">
        <v>1435</v>
      </c>
      <c r="I469" s="42">
        <v>145</v>
      </c>
      <c r="J469" s="42">
        <v>33</v>
      </c>
      <c r="K469" s="42">
        <v>51</v>
      </c>
      <c r="L469" s="42">
        <v>5</v>
      </c>
      <c r="M469" s="42">
        <v>0</v>
      </c>
      <c r="N469" s="42">
        <v>0</v>
      </c>
      <c r="O469" s="29">
        <f t="shared" si="155"/>
        <v>150</v>
      </c>
      <c r="P469" s="29">
        <f t="shared" si="156"/>
        <v>33</v>
      </c>
      <c r="Q469" s="29">
        <f t="shared" si="156"/>
        <v>51</v>
      </c>
      <c r="R469" s="29">
        <f t="shared" si="157"/>
        <v>234</v>
      </c>
      <c r="S469" s="29">
        <v>0.8</v>
      </c>
      <c r="T469" s="29">
        <v>27</v>
      </c>
      <c r="U469" s="29">
        <v>0</v>
      </c>
      <c r="V469" s="29">
        <v>123</v>
      </c>
      <c r="W469" s="29">
        <v>0.2</v>
      </c>
      <c r="X469" s="29">
        <v>0</v>
      </c>
      <c r="Y469" s="29">
        <v>0</v>
      </c>
      <c r="Z469" s="69">
        <v>430</v>
      </c>
      <c r="AA469" s="69">
        <v>95.18</v>
      </c>
      <c r="AB469" s="26">
        <f t="shared" si="158"/>
        <v>664</v>
      </c>
      <c r="AC469" s="69">
        <f t="shared" si="158"/>
        <v>95.98</v>
      </c>
      <c r="AD469" s="69">
        <v>266</v>
      </c>
      <c r="AE469" s="27">
        <f t="shared" si="150"/>
        <v>100</v>
      </c>
      <c r="AF469" s="43">
        <v>9</v>
      </c>
      <c r="AG469" s="42">
        <v>23</v>
      </c>
      <c r="AH469" s="42">
        <v>23</v>
      </c>
      <c r="AI469" s="70"/>
      <c r="AJ469" s="70"/>
      <c r="AK469" s="70"/>
      <c r="AL469" s="70"/>
      <c r="AM469" s="70"/>
      <c r="AN469" s="70"/>
      <c r="AO469" s="70"/>
      <c r="AP469" s="42">
        <v>114</v>
      </c>
      <c r="AQ469" s="42">
        <v>72</v>
      </c>
      <c r="AR469" s="201">
        <f t="shared" si="159"/>
        <v>114</v>
      </c>
      <c r="AS469" s="202">
        <f t="shared" si="159"/>
        <v>72</v>
      </c>
      <c r="AT469" s="42">
        <v>2.59</v>
      </c>
      <c r="AU469" s="71">
        <v>13.57</v>
      </c>
      <c r="AV469" s="71">
        <v>0</v>
      </c>
      <c r="AW469" s="71">
        <v>0</v>
      </c>
      <c r="AX469" s="32">
        <f t="shared" si="160"/>
        <v>16.16</v>
      </c>
      <c r="AY469" s="39">
        <f t="shared" si="161"/>
        <v>88.16</v>
      </c>
      <c r="AZ469" s="70"/>
      <c r="BA469" s="32">
        <f t="shared" si="162"/>
        <v>88.16</v>
      </c>
      <c r="BB469" s="70"/>
      <c r="BC469" s="70"/>
      <c r="BD469" s="70"/>
    </row>
    <row r="470" spans="1:56" ht="16.5" customHeight="1">
      <c r="A470" s="44" t="s">
        <v>423</v>
      </c>
      <c r="B470" s="45" t="s">
        <v>362</v>
      </c>
      <c r="C470" s="44" t="s">
        <v>634</v>
      </c>
      <c r="D470" s="41" t="s">
        <v>653</v>
      </c>
      <c r="E470" s="216">
        <v>18</v>
      </c>
      <c r="F470" s="131" t="s">
        <v>658</v>
      </c>
      <c r="G470" s="35">
        <v>137</v>
      </c>
      <c r="H470" s="35">
        <v>725</v>
      </c>
      <c r="I470" s="42">
        <v>38</v>
      </c>
      <c r="J470" s="42">
        <v>4</v>
      </c>
      <c r="K470" s="42">
        <v>5</v>
      </c>
      <c r="L470" s="42">
        <v>8</v>
      </c>
      <c r="M470" s="42">
        <v>0</v>
      </c>
      <c r="N470" s="42">
        <v>0</v>
      </c>
      <c r="O470" s="29">
        <f t="shared" si="155"/>
        <v>46</v>
      </c>
      <c r="P470" s="29">
        <f t="shared" si="156"/>
        <v>4</v>
      </c>
      <c r="Q470" s="29">
        <f t="shared" si="156"/>
        <v>5</v>
      </c>
      <c r="R470" s="29">
        <f t="shared" si="157"/>
        <v>55</v>
      </c>
      <c r="S470" s="29">
        <v>1.08</v>
      </c>
      <c r="T470" s="29">
        <v>14</v>
      </c>
      <c r="U470" s="29">
        <v>0</v>
      </c>
      <c r="V470" s="29">
        <v>32</v>
      </c>
      <c r="W470" s="29">
        <v>0.7</v>
      </c>
      <c r="X470" s="29">
        <v>0</v>
      </c>
      <c r="Y470" s="29">
        <v>0</v>
      </c>
      <c r="Z470" s="69">
        <v>194</v>
      </c>
      <c r="AA470" s="69">
        <v>40.36</v>
      </c>
      <c r="AB470" s="26">
        <f t="shared" si="158"/>
        <v>249</v>
      </c>
      <c r="AC470" s="69">
        <f t="shared" si="158"/>
        <v>41.44</v>
      </c>
      <c r="AD470" s="69">
        <v>137</v>
      </c>
      <c r="AE470" s="27">
        <f t="shared" si="150"/>
        <v>100</v>
      </c>
      <c r="AF470" s="43">
        <v>10</v>
      </c>
      <c r="AG470" s="70"/>
      <c r="AH470" s="70"/>
      <c r="AI470" s="70"/>
      <c r="AJ470" s="70"/>
      <c r="AK470" s="70"/>
      <c r="AL470" s="70"/>
      <c r="AM470" s="70"/>
      <c r="AN470" s="69">
        <v>12</v>
      </c>
      <c r="AO470" s="69">
        <v>1.5</v>
      </c>
      <c r="AP470" s="42">
        <v>61</v>
      </c>
      <c r="AQ470" s="42">
        <v>70</v>
      </c>
      <c r="AR470" s="201">
        <f t="shared" si="159"/>
        <v>73</v>
      </c>
      <c r="AS470" s="202">
        <f t="shared" si="159"/>
        <v>71.5</v>
      </c>
      <c r="AT470" s="42">
        <v>0</v>
      </c>
      <c r="AU470" s="71">
        <v>8.3000000000000007</v>
      </c>
      <c r="AV470" s="71">
        <v>0</v>
      </c>
      <c r="AW470" s="71">
        <v>0</v>
      </c>
      <c r="AX470" s="32">
        <f t="shared" si="160"/>
        <v>8.3000000000000007</v>
      </c>
      <c r="AY470" s="39">
        <f t="shared" si="161"/>
        <v>79.8</v>
      </c>
      <c r="AZ470" s="70"/>
      <c r="BA470" s="32">
        <f t="shared" si="162"/>
        <v>79.8</v>
      </c>
      <c r="BB470" s="70"/>
      <c r="BC470" s="70"/>
      <c r="BD470" s="70"/>
    </row>
    <row r="471" spans="1:56" ht="16.5" customHeight="1">
      <c r="A471" s="44" t="s">
        <v>423</v>
      </c>
      <c r="B471" s="45" t="s">
        <v>362</v>
      </c>
      <c r="C471" s="44" t="s">
        <v>634</v>
      </c>
      <c r="D471" s="41" t="s">
        <v>653</v>
      </c>
      <c r="E471" s="212">
        <v>19</v>
      </c>
      <c r="F471" s="44" t="s">
        <v>660</v>
      </c>
      <c r="G471" s="87">
        <v>150</v>
      </c>
      <c r="H471" s="87">
        <v>636</v>
      </c>
      <c r="I471" s="74">
        <v>217</v>
      </c>
      <c r="J471" s="74">
        <v>13</v>
      </c>
      <c r="K471" s="74">
        <v>32</v>
      </c>
      <c r="L471" s="74">
        <v>3</v>
      </c>
      <c r="M471" s="74">
        <v>0</v>
      </c>
      <c r="N471" s="74">
        <v>0</v>
      </c>
      <c r="O471" s="29">
        <f t="shared" si="155"/>
        <v>220</v>
      </c>
      <c r="P471" s="29">
        <f t="shared" si="156"/>
        <v>13</v>
      </c>
      <c r="Q471" s="29">
        <f t="shared" si="156"/>
        <v>32</v>
      </c>
      <c r="R471" s="29">
        <f t="shared" si="157"/>
        <v>265</v>
      </c>
      <c r="S471" s="29">
        <v>3.36</v>
      </c>
      <c r="T471" s="29">
        <v>165</v>
      </c>
      <c r="U471" s="29">
        <v>0</v>
      </c>
      <c r="V471" s="29">
        <v>55</v>
      </c>
      <c r="W471" s="29">
        <v>2.35</v>
      </c>
      <c r="X471" s="29">
        <v>0</v>
      </c>
      <c r="Y471" s="29">
        <v>0</v>
      </c>
      <c r="Z471" s="75">
        <v>270</v>
      </c>
      <c r="AA471" s="75">
        <v>37.15</v>
      </c>
      <c r="AB471" s="26">
        <f t="shared" si="158"/>
        <v>535</v>
      </c>
      <c r="AC471" s="69">
        <f t="shared" si="158"/>
        <v>40.51</v>
      </c>
      <c r="AD471" s="29">
        <v>150</v>
      </c>
      <c r="AE471" s="27">
        <f t="shared" si="150"/>
        <v>100</v>
      </c>
      <c r="AF471" s="43">
        <v>11</v>
      </c>
      <c r="AG471" s="29">
        <v>207</v>
      </c>
      <c r="AH471" s="29">
        <v>205</v>
      </c>
      <c r="AI471" s="29"/>
      <c r="AJ471" s="29"/>
      <c r="AK471" s="29"/>
      <c r="AL471" s="29"/>
      <c r="AM471" s="29"/>
      <c r="AN471" s="29">
        <v>1</v>
      </c>
      <c r="AO471" s="29">
        <v>0.09</v>
      </c>
      <c r="AP471" s="29">
        <v>164</v>
      </c>
      <c r="AQ471" s="29">
        <v>115</v>
      </c>
      <c r="AR471" s="201">
        <f t="shared" si="159"/>
        <v>165</v>
      </c>
      <c r="AS471" s="202">
        <f t="shared" si="159"/>
        <v>115.09</v>
      </c>
      <c r="AT471" s="29">
        <v>0</v>
      </c>
      <c r="AU471" s="27">
        <v>10.8</v>
      </c>
      <c r="AV471" s="27">
        <v>0</v>
      </c>
      <c r="AW471" s="27">
        <v>0</v>
      </c>
      <c r="AX471" s="32">
        <f t="shared" si="160"/>
        <v>10.8</v>
      </c>
      <c r="AY471" s="39">
        <f t="shared" si="161"/>
        <v>125.89</v>
      </c>
      <c r="AZ471" s="29">
        <v>0</v>
      </c>
      <c r="BA471" s="32">
        <f t="shared" si="162"/>
        <v>125.89</v>
      </c>
      <c r="BB471" s="70"/>
      <c r="BC471" s="70"/>
      <c r="BD471" s="70"/>
    </row>
    <row r="472" spans="1:56" ht="16.5" customHeight="1">
      <c r="A472" s="44" t="s">
        <v>423</v>
      </c>
      <c r="B472" s="45" t="s">
        <v>362</v>
      </c>
      <c r="C472" s="44" t="s">
        <v>634</v>
      </c>
      <c r="D472" s="41" t="s">
        <v>661</v>
      </c>
      <c r="E472" s="212">
        <v>20</v>
      </c>
      <c r="F472" s="131" t="s">
        <v>662</v>
      </c>
      <c r="G472" s="35">
        <v>324</v>
      </c>
      <c r="H472" s="35">
        <v>1387</v>
      </c>
      <c r="I472" s="74">
        <v>207</v>
      </c>
      <c r="J472" s="74">
        <v>4</v>
      </c>
      <c r="K472" s="74">
        <v>77</v>
      </c>
      <c r="L472" s="74">
        <v>30</v>
      </c>
      <c r="M472" s="74">
        <v>1</v>
      </c>
      <c r="N472" s="74">
        <v>5</v>
      </c>
      <c r="O472" s="29">
        <f t="shared" si="155"/>
        <v>237</v>
      </c>
      <c r="P472" s="29">
        <f t="shared" si="156"/>
        <v>5</v>
      </c>
      <c r="Q472" s="29">
        <f t="shared" si="156"/>
        <v>82</v>
      </c>
      <c r="R472" s="29">
        <f t="shared" si="157"/>
        <v>324</v>
      </c>
      <c r="S472" s="29">
        <v>5.98</v>
      </c>
      <c r="T472" s="29">
        <v>126</v>
      </c>
      <c r="U472" s="29">
        <v>4.0199999999999996</v>
      </c>
      <c r="V472" s="29">
        <v>111</v>
      </c>
      <c r="W472" s="29">
        <v>1.92</v>
      </c>
      <c r="X472" s="29">
        <v>0</v>
      </c>
      <c r="Y472" s="29">
        <v>0</v>
      </c>
      <c r="Z472" s="69">
        <v>182</v>
      </c>
      <c r="AA472" s="69">
        <v>29.26</v>
      </c>
      <c r="AB472" s="26">
        <f t="shared" si="158"/>
        <v>506</v>
      </c>
      <c r="AC472" s="69">
        <f t="shared" si="158"/>
        <v>35.24</v>
      </c>
      <c r="AD472" s="69">
        <v>324</v>
      </c>
      <c r="AE472" s="27">
        <f t="shared" si="150"/>
        <v>100</v>
      </c>
      <c r="AF472" s="43">
        <v>12</v>
      </c>
      <c r="AG472" s="70"/>
      <c r="AH472" s="70"/>
      <c r="AI472" s="70"/>
      <c r="AJ472" s="70"/>
      <c r="AK472" s="70"/>
      <c r="AL472" s="70"/>
      <c r="AM472" s="70"/>
      <c r="AN472" s="70"/>
      <c r="AO472" s="70"/>
      <c r="AP472" s="69">
        <v>99</v>
      </c>
      <c r="AQ472" s="69">
        <v>67.849999999999994</v>
      </c>
      <c r="AR472" s="201">
        <f t="shared" si="159"/>
        <v>99</v>
      </c>
      <c r="AS472" s="202">
        <f t="shared" si="159"/>
        <v>67.849999999999994</v>
      </c>
      <c r="AT472" s="69">
        <v>27.03</v>
      </c>
      <c r="AU472" s="71">
        <v>0</v>
      </c>
      <c r="AV472" s="71">
        <v>0</v>
      </c>
      <c r="AW472" s="71">
        <v>0.39</v>
      </c>
      <c r="AX472" s="32">
        <f t="shared" si="160"/>
        <v>27.42</v>
      </c>
      <c r="AY472" s="39">
        <f t="shared" si="161"/>
        <v>95.27</v>
      </c>
      <c r="AZ472" s="70"/>
      <c r="BA472" s="32">
        <f t="shared" si="162"/>
        <v>95.27</v>
      </c>
      <c r="BB472" s="70"/>
      <c r="BC472" s="70"/>
      <c r="BD472" s="70"/>
    </row>
    <row r="473" spans="1:56" ht="16.5" customHeight="1">
      <c r="A473" s="44" t="s">
        <v>423</v>
      </c>
      <c r="B473" s="45" t="s">
        <v>362</v>
      </c>
      <c r="C473" s="44" t="s">
        <v>634</v>
      </c>
      <c r="D473" s="49" t="s">
        <v>661</v>
      </c>
      <c r="E473" s="216">
        <v>21</v>
      </c>
      <c r="F473" s="131" t="s">
        <v>663</v>
      </c>
      <c r="G473" s="35">
        <v>155</v>
      </c>
      <c r="H473" s="35">
        <v>803</v>
      </c>
      <c r="I473" s="35">
        <v>177</v>
      </c>
      <c r="J473" s="35">
        <v>2</v>
      </c>
      <c r="K473" s="35">
        <v>5</v>
      </c>
      <c r="L473" s="35">
        <v>10</v>
      </c>
      <c r="M473" s="35">
        <v>1</v>
      </c>
      <c r="N473" s="35">
        <v>0</v>
      </c>
      <c r="O473" s="29">
        <f t="shared" si="155"/>
        <v>187</v>
      </c>
      <c r="P473" s="29">
        <f t="shared" si="156"/>
        <v>3</v>
      </c>
      <c r="Q473" s="29">
        <f t="shared" si="156"/>
        <v>5</v>
      </c>
      <c r="R473" s="29">
        <f t="shared" si="157"/>
        <v>195</v>
      </c>
      <c r="S473" s="29">
        <v>5.56</v>
      </c>
      <c r="T473" s="29">
        <v>115</v>
      </c>
      <c r="U473" s="29">
        <v>2.5499999999999998</v>
      </c>
      <c r="V473" s="29">
        <v>72</v>
      </c>
      <c r="W473" s="29">
        <v>0.3</v>
      </c>
      <c r="X473" s="29">
        <v>0</v>
      </c>
      <c r="Y473" s="29">
        <v>0</v>
      </c>
      <c r="Z473" s="69">
        <v>172</v>
      </c>
      <c r="AA473" s="69">
        <v>24.93</v>
      </c>
      <c r="AB473" s="26">
        <f t="shared" si="158"/>
        <v>367</v>
      </c>
      <c r="AC473" s="69">
        <f t="shared" si="158"/>
        <v>30.49</v>
      </c>
      <c r="AD473" s="69">
        <v>155</v>
      </c>
      <c r="AE473" s="27">
        <f t="shared" si="150"/>
        <v>100</v>
      </c>
      <c r="AF473" s="43">
        <v>13</v>
      </c>
      <c r="AG473" s="70"/>
      <c r="AH473" s="70"/>
      <c r="AI473" s="70"/>
      <c r="AJ473" s="70"/>
      <c r="AK473" s="70"/>
      <c r="AL473" s="70"/>
      <c r="AM473" s="70"/>
      <c r="AN473" s="70"/>
      <c r="AO473" s="70"/>
      <c r="AP473" s="69">
        <v>79</v>
      </c>
      <c r="AQ473" s="69">
        <v>40.85</v>
      </c>
      <c r="AR473" s="201">
        <f t="shared" si="159"/>
        <v>79</v>
      </c>
      <c r="AS473" s="202">
        <f t="shared" si="159"/>
        <v>40.85</v>
      </c>
      <c r="AT473" s="69">
        <v>4.42</v>
      </c>
      <c r="AU473" s="71">
        <v>0</v>
      </c>
      <c r="AV473" s="71">
        <v>0</v>
      </c>
      <c r="AW473" s="71">
        <v>3.94</v>
      </c>
      <c r="AX473" s="32">
        <f t="shared" si="160"/>
        <v>8.36</v>
      </c>
      <c r="AY473" s="39">
        <f t="shared" si="161"/>
        <v>49.21</v>
      </c>
      <c r="AZ473" s="69">
        <v>0.51</v>
      </c>
      <c r="BA473" s="32">
        <f t="shared" si="162"/>
        <v>49.72</v>
      </c>
      <c r="BB473" s="70"/>
      <c r="BC473" s="70"/>
      <c r="BD473" s="70"/>
    </row>
    <row r="474" spans="1:56" ht="16.5" customHeight="1">
      <c r="A474" s="44" t="s">
        <v>423</v>
      </c>
      <c r="B474" s="45" t="s">
        <v>362</v>
      </c>
      <c r="C474" s="44" t="s">
        <v>634</v>
      </c>
      <c r="D474" s="111" t="s">
        <v>459</v>
      </c>
      <c r="E474" s="216">
        <v>22</v>
      </c>
      <c r="F474" s="131" t="s">
        <v>664</v>
      </c>
      <c r="G474" s="35">
        <v>247</v>
      </c>
      <c r="H474" s="35">
        <v>1283</v>
      </c>
      <c r="I474" s="35">
        <v>23</v>
      </c>
      <c r="J474" s="35">
        <v>4</v>
      </c>
      <c r="K474" s="35">
        <v>4</v>
      </c>
      <c r="L474" s="35">
        <v>4</v>
      </c>
      <c r="M474" s="35">
        <v>5</v>
      </c>
      <c r="N474" s="35">
        <v>5</v>
      </c>
      <c r="O474" s="29">
        <f t="shared" si="155"/>
        <v>27</v>
      </c>
      <c r="P474" s="29">
        <f t="shared" si="156"/>
        <v>9</v>
      </c>
      <c r="Q474" s="29">
        <f t="shared" si="156"/>
        <v>9</v>
      </c>
      <c r="R474" s="29">
        <f t="shared" si="157"/>
        <v>45</v>
      </c>
      <c r="S474" s="29">
        <v>0.28999999999999998</v>
      </c>
      <c r="T474" s="29">
        <v>0</v>
      </c>
      <c r="U474" s="29">
        <v>0</v>
      </c>
      <c r="V474" s="29">
        <v>27</v>
      </c>
      <c r="W474" s="29">
        <v>0.2</v>
      </c>
      <c r="X474" s="29">
        <v>0</v>
      </c>
      <c r="Y474" s="29">
        <v>0</v>
      </c>
      <c r="Z474" s="29">
        <v>299</v>
      </c>
      <c r="AA474" s="29">
        <v>23.51</v>
      </c>
      <c r="AB474" s="26">
        <f t="shared" si="158"/>
        <v>344</v>
      </c>
      <c r="AC474" s="69">
        <f t="shared" si="158"/>
        <v>23.8</v>
      </c>
      <c r="AD474" s="69">
        <v>247</v>
      </c>
      <c r="AE474" s="27">
        <f t="shared" si="150"/>
        <v>100</v>
      </c>
      <c r="AF474" s="43">
        <v>14</v>
      </c>
      <c r="AG474" s="70"/>
      <c r="AH474" s="70"/>
      <c r="AI474" s="70"/>
      <c r="AJ474" s="70"/>
      <c r="AK474" s="70"/>
      <c r="AL474" s="70"/>
      <c r="AM474" s="70"/>
      <c r="AN474" s="70"/>
      <c r="AO474" s="70"/>
      <c r="AP474" s="69">
        <v>3</v>
      </c>
      <c r="AQ474" s="71">
        <v>5</v>
      </c>
      <c r="AR474" s="201">
        <f t="shared" si="159"/>
        <v>3</v>
      </c>
      <c r="AS474" s="202">
        <f t="shared" si="159"/>
        <v>5</v>
      </c>
      <c r="AT474" s="71">
        <v>0</v>
      </c>
      <c r="AU474" s="71">
        <v>0</v>
      </c>
      <c r="AV474" s="71">
        <v>0</v>
      </c>
      <c r="AW474" s="71">
        <v>0</v>
      </c>
      <c r="AX474" s="32">
        <f t="shared" si="160"/>
        <v>0</v>
      </c>
      <c r="AY474" s="39">
        <f t="shared" si="161"/>
        <v>5</v>
      </c>
      <c r="AZ474" s="70"/>
      <c r="BA474" s="32">
        <f t="shared" si="162"/>
        <v>5</v>
      </c>
      <c r="BB474" s="70"/>
      <c r="BC474" s="70"/>
      <c r="BD474" s="70"/>
    </row>
    <row r="475" spans="1:56" ht="16.5" customHeight="1">
      <c r="A475" s="44" t="s">
        <v>423</v>
      </c>
      <c r="B475" s="45" t="s">
        <v>362</v>
      </c>
      <c r="C475" s="44" t="s">
        <v>634</v>
      </c>
      <c r="D475" s="111" t="s">
        <v>459</v>
      </c>
      <c r="E475" s="216">
        <v>23</v>
      </c>
      <c r="F475" s="131" t="s">
        <v>665</v>
      </c>
      <c r="G475" s="35">
        <v>119</v>
      </c>
      <c r="H475" s="35">
        <v>818</v>
      </c>
      <c r="I475" s="35">
        <v>0</v>
      </c>
      <c r="J475" s="35">
        <v>15</v>
      </c>
      <c r="K475" s="35">
        <v>0</v>
      </c>
      <c r="L475" s="35">
        <v>1</v>
      </c>
      <c r="M475" s="35">
        <v>8</v>
      </c>
      <c r="N475" s="35">
        <v>36</v>
      </c>
      <c r="O475" s="29">
        <f t="shared" si="155"/>
        <v>1</v>
      </c>
      <c r="P475" s="29">
        <f t="shared" si="156"/>
        <v>23</v>
      </c>
      <c r="Q475" s="29">
        <f t="shared" si="156"/>
        <v>36</v>
      </c>
      <c r="R475" s="29">
        <f t="shared" si="157"/>
        <v>60</v>
      </c>
      <c r="S475" s="29">
        <v>0.12</v>
      </c>
      <c r="T475" s="29">
        <v>0</v>
      </c>
      <c r="U475" s="29">
        <v>0</v>
      </c>
      <c r="V475" s="29">
        <v>1</v>
      </c>
      <c r="W475" s="29">
        <v>0.01</v>
      </c>
      <c r="X475" s="29">
        <v>0</v>
      </c>
      <c r="Y475" s="29">
        <v>0</v>
      </c>
      <c r="Z475" s="29">
        <v>132</v>
      </c>
      <c r="AA475" s="29">
        <v>28.92</v>
      </c>
      <c r="AB475" s="26">
        <f t="shared" si="158"/>
        <v>192</v>
      </c>
      <c r="AC475" s="69">
        <f t="shared" si="158"/>
        <v>29.040000000000003</v>
      </c>
      <c r="AD475" s="69">
        <v>119</v>
      </c>
      <c r="AE475" s="27">
        <f t="shared" si="150"/>
        <v>100</v>
      </c>
      <c r="AF475" s="43">
        <v>15</v>
      </c>
      <c r="AG475" s="70"/>
      <c r="AH475" s="70"/>
      <c r="AI475" s="70"/>
      <c r="AJ475" s="70"/>
      <c r="AK475" s="70"/>
      <c r="AL475" s="70"/>
      <c r="AM475" s="70"/>
      <c r="AN475" s="70"/>
      <c r="AO475" s="70"/>
      <c r="AP475" s="69">
        <v>93</v>
      </c>
      <c r="AQ475" s="71">
        <v>162</v>
      </c>
      <c r="AR475" s="201">
        <f t="shared" si="159"/>
        <v>93</v>
      </c>
      <c r="AS475" s="202">
        <f t="shared" si="159"/>
        <v>162</v>
      </c>
      <c r="AT475" s="71">
        <v>0</v>
      </c>
      <c r="AU475" s="71">
        <v>0</v>
      </c>
      <c r="AV475" s="71">
        <v>0</v>
      </c>
      <c r="AW475" s="71">
        <v>0</v>
      </c>
      <c r="AX475" s="32">
        <f t="shared" si="160"/>
        <v>0</v>
      </c>
      <c r="AY475" s="39">
        <f t="shared" si="161"/>
        <v>162</v>
      </c>
      <c r="AZ475" s="70"/>
      <c r="BA475" s="32">
        <f t="shared" si="162"/>
        <v>162</v>
      </c>
      <c r="BB475" s="70"/>
      <c r="BC475" s="70"/>
      <c r="BD475" s="70"/>
    </row>
    <row r="476" spans="1:56" ht="16.5" customHeight="1">
      <c r="A476" s="44" t="s">
        <v>423</v>
      </c>
      <c r="B476" s="45" t="s">
        <v>362</v>
      </c>
      <c r="C476" s="44" t="s">
        <v>634</v>
      </c>
      <c r="D476" s="111" t="s">
        <v>459</v>
      </c>
      <c r="E476" s="212">
        <v>24</v>
      </c>
      <c r="F476" s="131" t="s">
        <v>666</v>
      </c>
      <c r="G476" s="35">
        <v>144</v>
      </c>
      <c r="H476" s="35">
        <v>746</v>
      </c>
      <c r="I476" s="35">
        <v>7</v>
      </c>
      <c r="J476" s="35">
        <v>4</v>
      </c>
      <c r="K476" s="35">
        <v>29</v>
      </c>
      <c r="L476" s="35">
        <v>1</v>
      </c>
      <c r="M476" s="35">
        <v>2</v>
      </c>
      <c r="N476" s="35">
        <v>0</v>
      </c>
      <c r="O476" s="29">
        <f t="shared" si="155"/>
        <v>8</v>
      </c>
      <c r="P476" s="29">
        <f t="shared" si="156"/>
        <v>6</v>
      </c>
      <c r="Q476" s="29">
        <f t="shared" si="156"/>
        <v>29</v>
      </c>
      <c r="R476" s="29">
        <f t="shared" si="157"/>
        <v>43</v>
      </c>
      <c r="S476" s="29">
        <v>0.1</v>
      </c>
      <c r="T476" s="29">
        <v>0</v>
      </c>
      <c r="U476" s="29">
        <v>0</v>
      </c>
      <c r="V476" s="29">
        <v>8</v>
      </c>
      <c r="W476" s="29">
        <v>0.03</v>
      </c>
      <c r="X476" s="29">
        <v>0</v>
      </c>
      <c r="Y476" s="29">
        <v>0</v>
      </c>
      <c r="Z476" s="29">
        <v>273</v>
      </c>
      <c r="AA476" s="27">
        <v>4.5</v>
      </c>
      <c r="AB476" s="26">
        <f t="shared" si="158"/>
        <v>316</v>
      </c>
      <c r="AC476" s="69">
        <f t="shared" si="158"/>
        <v>4.5999999999999996</v>
      </c>
      <c r="AD476" s="69">
        <v>144</v>
      </c>
      <c r="AE476" s="27">
        <f t="shared" si="150"/>
        <v>100</v>
      </c>
      <c r="AF476" s="43">
        <v>16</v>
      </c>
      <c r="AG476" s="70"/>
      <c r="AH476" s="70"/>
      <c r="AI476" s="70"/>
      <c r="AJ476" s="70"/>
      <c r="AK476" s="70"/>
      <c r="AL476" s="70"/>
      <c r="AM476" s="70"/>
      <c r="AN476" s="70"/>
      <c r="AO476" s="70"/>
      <c r="AP476" s="292">
        <v>45</v>
      </c>
      <c r="AQ476" s="71">
        <v>78</v>
      </c>
      <c r="AR476" s="201">
        <f t="shared" si="159"/>
        <v>45</v>
      </c>
      <c r="AS476" s="202">
        <f t="shared" si="159"/>
        <v>78</v>
      </c>
      <c r="AT476" s="71">
        <v>0</v>
      </c>
      <c r="AU476" s="71">
        <v>0</v>
      </c>
      <c r="AV476" s="71">
        <v>0</v>
      </c>
      <c r="AW476" s="71">
        <v>0</v>
      </c>
      <c r="AX476" s="32">
        <f t="shared" si="160"/>
        <v>0</v>
      </c>
      <c r="AY476" s="39">
        <f t="shared" si="161"/>
        <v>78</v>
      </c>
      <c r="AZ476" s="70"/>
      <c r="BA476" s="32">
        <f t="shared" si="162"/>
        <v>78</v>
      </c>
      <c r="BB476" s="70"/>
      <c r="BC476" s="70"/>
      <c r="BD476" s="70"/>
    </row>
    <row r="477" spans="1:56" ht="16.5" customHeight="1">
      <c r="A477" s="18" t="s">
        <v>423</v>
      </c>
      <c r="B477" s="19" t="s">
        <v>362</v>
      </c>
      <c r="C477" s="44" t="s">
        <v>634</v>
      </c>
      <c r="D477" s="111" t="s">
        <v>667</v>
      </c>
      <c r="E477" s="212">
        <v>25</v>
      </c>
      <c r="F477" s="131" t="s">
        <v>674</v>
      </c>
      <c r="G477" s="35">
        <v>187</v>
      </c>
      <c r="H477" s="35">
        <v>1032</v>
      </c>
      <c r="I477" s="69">
        <v>58</v>
      </c>
      <c r="J477" s="69">
        <v>34</v>
      </c>
      <c r="K477" s="69">
        <v>27</v>
      </c>
      <c r="L477" s="69">
        <v>0</v>
      </c>
      <c r="M477" s="69">
        <v>0</v>
      </c>
      <c r="N477" s="69">
        <v>0</v>
      </c>
      <c r="O477" s="29">
        <f>I477+L477</f>
        <v>58</v>
      </c>
      <c r="P477" s="29">
        <f>M477+J477</f>
        <v>34</v>
      </c>
      <c r="Q477" s="29">
        <f>N477+K477</f>
        <v>27</v>
      </c>
      <c r="R477" s="29">
        <f>SUM(O477:Q477)</f>
        <v>119</v>
      </c>
      <c r="S477" s="29">
        <v>2.7</v>
      </c>
      <c r="T477" s="29">
        <v>17</v>
      </c>
      <c r="U477" s="29">
        <v>0.2</v>
      </c>
      <c r="V477" s="29">
        <v>41</v>
      </c>
      <c r="W477" s="29">
        <v>0.9</v>
      </c>
      <c r="X477" s="29">
        <v>0</v>
      </c>
      <c r="Y477" s="29">
        <v>2</v>
      </c>
      <c r="Z477" s="69">
        <v>714</v>
      </c>
      <c r="AA477" s="71">
        <v>141</v>
      </c>
      <c r="AB477" s="26">
        <f t="shared" si="158"/>
        <v>833</v>
      </c>
      <c r="AC477" s="69">
        <f t="shared" si="158"/>
        <v>143.69999999999999</v>
      </c>
      <c r="AD477" s="69">
        <v>187</v>
      </c>
      <c r="AE477" s="27">
        <f t="shared" si="150"/>
        <v>100</v>
      </c>
      <c r="AF477" s="43">
        <v>17</v>
      </c>
      <c r="AG477" s="70"/>
      <c r="AH477" s="70"/>
      <c r="AI477" s="70"/>
      <c r="AJ477" s="70"/>
      <c r="AK477" s="70"/>
      <c r="AL477" s="70"/>
      <c r="AM477" s="70"/>
      <c r="AN477" s="70"/>
      <c r="AO477" s="70"/>
      <c r="AP477" s="69">
        <v>4</v>
      </c>
      <c r="AQ477" s="71">
        <v>4.16</v>
      </c>
      <c r="AR477" s="201">
        <f>AP477+AN477+AL477+AJ477</f>
        <v>4</v>
      </c>
      <c r="AS477" s="202">
        <f>AQ477+AO477+AM477+AK477</f>
        <v>4.16</v>
      </c>
      <c r="AT477" s="69">
        <v>0.5</v>
      </c>
      <c r="AU477" s="71">
        <v>0</v>
      </c>
      <c r="AV477" s="71">
        <v>0</v>
      </c>
      <c r="AW477" s="71">
        <v>0</v>
      </c>
      <c r="AX477" s="32">
        <f>SUM(AT477:AW477)</f>
        <v>0.5</v>
      </c>
      <c r="AY477" s="39">
        <f t="shared" si="161"/>
        <v>4.66</v>
      </c>
      <c r="AZ477" s="69">
        <v>2.2200000000000002</v>
      </c>
      <c r="BA477" s="32">
        <f t="shared" si="162"/>
        <v>6.8800000000000008</v>
      </c>
      <c r="BB477" s="70"/>
      <c r="BC477" s="70"/>
      <c r="BD477" s="70"/>
    </row>
    <row r="478" spans="1:56" s="181" customFormat="1" ht="16.5" customHeight="1">
      <c r="A478" s="44" t="s">
        <v>423</v>
      </c>
      <c r="B478" s="45" t="s">
        <v>362</v>
      </c>
      <c r="C478" s="44" t="s">
        <v>634</v>
      </c>
      <c r="D478" s="111" t="s">
        <v>667</v>
      </c>
      <c r="E478" s="216">
        <v>26</v>
      </c>
      <c r="F478" s="131" t="s">
        <v>656</v>
      </c>
      <c r="G478" s="35">
        <v>124</v>
      </c>
      <c r="H478" s="35">
        <v>802</v>
      </c>
      <c r="I478" s="42">
        <v>19</v>
      </c>
      <c r="J478" s="42">
        <v>6</v>
      </c>
      <c r="K478" s="42">
        <v>10</v>
      </c>
      <c r="L478" s="42">
        <v>0</v>
      </c>
      <c r="M478" s="42">
        <v>0</v>
      </c>
      <c r="N478" s="42">
        <v>0</v>
      </c>
      <c r="O478" s="29">
        <f t="shared" si="155"/>
        <v>19</v>
      </c>
      <c r="P478" s="29">
        <f t="shared" si="156"/>
        <v>6</v>
      </c>
      <c r="Q478" s="29">
        <f t="shared" si="156"/>
        <v>10</v>
      </c>
      <c r="R478" s="29">
        <f t="shared" si="157"/>
        <v>35</v>
      </c>
      <c r="S478" s="29">
        <v>1.8</v>
      </c>
      <c r="T478" s="29">
        <v>4</v>
      </c>
      <c r="U478" s="29">
        <v>0</v>
      </c>
      <c r="V478" s="29">
        <v>15</v>
      </c>
      <c r="W478" s="29">
        <v>1.2</v>
      </c>
      <c r="X478" s="29">
        <v>0</v>
      </c>
      <c r="Y478" s="29">
        <v>0</v>
      </c>
      <c r="Z478" s="42">
        <v>241</v>
      </c>
      <c r="AA478" s="130">
        <v>35</v>
      </c>
      <c r="AB478" s="26">
        <f t="shared" si="158"/>
        <v>276</v>
      </c>
      <c r="AC478" s="69">
        <f t="shared" si="158"/>
        <v>36.799999999999997</v>
      </c>
      <c r="AD478" s="42">
        <v>124</v>
      </c>
      <c r="AE478" s="27">
        <f t="shared" si="150"/>
        <v>100</v>
      </c>
      <c r="AF478" s="43">
        <v>18</v>
      </c>
      <c r="AG478" s="42">
        <v>5</v>
      </c>
      <c r="AH478" s="42">
        <v>5</v>
      </c>
      <c r="AI478" s="42"/>
      <c r="AJ478" s="42"/>
      <c r="AK478" s="42"/>
      <c r="AL478" s="42"/>
      <c r="AM478" s="42"/>
      <c r="AN478" s="42"/>
      <c r="AO478" s="42"/>
      <c r="AP478" s="42">
        <v>18</v>
      </c>
      <c r="AQ478" s="130">
        <v>0.22</v>
      </c>
      <c r="AR478" s="201">
        <f t="shared" si="159"/>
        <v>18</v>
      </c>
      <c r="AS478" s="202">
        <f t="shared" si="159"/>
        <v>0.22</v>
      </c>
      <c r="AT478" s="42">
        <v>2</v>
      </c>
      <c r="AU478" s="130">
        <v>0</v>
      </c>
      <c r="AV478" s="130">
        <v>0</v>
      </c>
      <c r="AW478" s="130">
        <v>0</v>
      </c>
      <c r="AX478" s="32">
        <f t="shared" si="160"/>
        <v>2</v>
      </c>
      <c r="AY478" s="39">
        <f t="shared" si="161"/>
        <v>2.2200000000000002</v>
      </c>
      <c r="AZ478" s="40"/>
      <c r="BA478" s="32">
        <f t="shared" si="162"/>
        <v>2.2200000000000002</v>
      </c>
      <c r="BB478" s="190"/>
      <c r="BC478" s="190"/>
      <c r="BD478" s="190"/>
    </row>
    <row r="479" spans="1:56" ht="16.5" customHeight="1">
      <c r="A479" s="44" t="s">
        <v>423</v>
      </c>
      <c r="B479" s="45" t="s">
        <v>362</v>
      </c>
      <c r="C479" s="44" t="s">
        <v>634</v>
      </c>
      <c r="D479" s="111" t="s">
        <v>667</v>
      </c>
      <c r="E479" s="216">
        <v>27</v>
      </c>
      <c r="F479" s="131" t="s">
        <v>668</v>
      </c>
      <c r="G479" s="35">
        <v>252</v>
      </c>
      <c r="H479" s="35">
        <v>866</v>
      </c>
      <c r="I479" s="74">
        <v>63</v>
      </c>
      <c r="J479" s="74">
        <v>30</v>
      </c>
      <c r="K479" s="74">
        <v>97</v>
      </c>
      <c r="L479" s="74">
        <v>0</v>
      </c>
      <c r="M479" s="74">
        <v>0</v>
      </c>
      <c r="N479" s="74">
        <v>0</v>
      </c>
      <c r="O479" s="29">
        <f t="shared" si="155"/>
        <v>63</v>
      </c>
      <c r="P479" s="29">
        <f t="shared" si="156"/>
        <v>30</v>
      </c>
      <c r="Q479" s="29">
        <f t="shared" si="156"/>
        <v>97</v>
      </c>
      <c r="R479" s="29">
        <f t="shared" si="157"/>
        <v>190</v>
      </c>
      <c r="S479" s="29">
        <v>4.8</v>
      </c>
      <c r="T479" s="29">
        <v>63</v>
      </c>
      <c r="U479" s="27">
        <v>2</v>
      </c>
      <c r="V479" s="29">
        <v>0</v>
      </c>
      <c r="W479" s="29">
        <v>0</v>
      </c>
      <c r="X479" s="29">
        <v>0</v>
      </c>
      <c r="Y479" s="29">
        <v>2</v>
      </c>
      <c r="Z479" s="75">
        <v>290</v>
      </c>
      <c r="AA479" s="438">
        <v>55</v>
      </c>
      <c r="AB479" s="26">
        <f t="shared" si="158"/>
        <v>480</v>
      </c>
      <c r="AC479" s="69">
        <f t="shared" si="158"/>
        <v>59.8</v>
      </c>
      <c r="AD479" s="29">
        <v>252</v>
      </c>
      <c r="AE479" s="27">
        <f t="shared" si="150"/>
        <v>100</v>
      </c>
      <c r="AF479" s="43">
        <v>19</v>
      </c>
      <c r="AG479" s="29">
        <v>123</v>
      </c>
      <c r="AH479" s="29">
        <v>123</v>
      </c>
      <c r="AI479" s="29">
        <v>80</v>
      </c>
      <c r="AJ479" s="29"/>
      <c r="AK479" s="29"/>
      <c r="AL479" s="29"/>
      <c r="AM479" s="29"/>
      <c r="AN479" s="29"/>
      <c r="AO479" s="29"/>
      <c r="AP479" s="29">
        <v>5</v>
      </c>
      <c r="AQ479" s="27">
        <v>7.02</v>
      </c>
      <c r="AR479" s="201">
        <f t="shared" si="159"/>
        <v>5</v>
      </c>
      <c r="AS479" s="202">
        <f t="shared" si="159"/>
        <v>7.02</v>
      </c>
      <c r="AT479" s="29">
        <v>0.75</v>
      </c>
      <c r="AU479" s="27">
        <v>0</v>
      </c>
      <c r="AV479" s="27">
        <v>0</v>
      </c>
      <c r="AW479" s="27">
        <v>0</v>
      </c>
      <c r="AX479" s="32">
        <f t="shared" si="160"/>
        <v>0.75</v>
      </c>
      <c r="AY479" s="39">
        <f t="shared" si="161"/>
        <v>7.77</v>
      </c>
      <c r="AZ479" s="29">
        <v>1.23</v>
      </c>
      <c r="BA479" s="32">
        <f t="shared" si="162"/>
        <v>9</v>
      </c>
      <c r="BB479" s="69">
        <v>1</v>
      </c>
      <c r="BC479" s="71">
        <v>5.22</v>
      </c>
      <c r="BD479" s="70"/>
    </row>
    <row r="480" spans="1:56" ht="16.5" customHeight="1">
      <c r="A480" s="44" t="s">
        <v>423</v>
      </c>
      <c r="B480" s="45" t="s">
        <v>362</v>
      </c>
      <c r="C480" s="44" t="s">
        <v>634</v>
      </c>
      <c r="D480" s="111" t="s">
        <v>667</v>
      </c>
      <c r="E480" s="216">
        <v>28</v>
      </c>
      <c r="F480" s="131" t="s">
        <v>669</v>
      </c>
      <c r="G480" s="35">
        <v>191</v>
      </c>
      <c r="H480" s="35">
        <v>1157</v>
      </c>
      <c r="I480" s="69">
        <v>69</v>
      </c>
      <c r="J480" s="69">
        <v>56</v>
      </c>
      <c r="K480" s="69">
        <v>18</v>
      </c>
      <c r="L480" s="69">
        <v>1</v>
      </c>
      <c r="M480" s="69">
        <v>0</v>
      </c>
      <c r="N480" s="69">
        <v>0</v>
      </c>
      <c r="O480" s="29">
        <f t="shared" si="155"/>
        <v>70</v>
      </c>
      <c r="P480" s="29">
        <f t="shared" si="156"/>
        <v>56</v>
      </c>
      <c r="Q480" s="29">
        <f t="shared" si="156"/>
        <v>18</v>
      </c>
      <c r="R480" s="29">
        <f t="shared" si="157"/>
        <v>144</v>
      </c>
      <c r="S480" s="29">
        <v>2.8</v>
      </c>
      <c r="T480" s="29">
        <v>0</v>
      </c>
      <c r="U480" s="29">
        <v>0</v>
      </c>
      <c r="V480" s="29">
        <v>70</v>
      </c>
      <c r="W480" s="29">
        <v>1.95</v>
      </c>
      <c r="X480" s="29">
        <v>0</v>
      </c>
      <c r="Y480" s="29">
        <v>3</v>
      </c>
      <c r="Z480" s="69">
        <v>257</v>
      </c>
      <c r="AA480" s="71">
        <v>54</v>
      </c>
      <c r="AB480" s="26">
        <f t="shared" si="158"/>
        <v>401</v>
      </c>
      <c r="AC480" s="69">
        <f t="shared" si="158"/>
        <v>56.8</v>
      </c>
      <c r="AD480" s="69">
        <v>191</v>
      </c>
      <c r="AE480" s="27">
        <f t="shared" si="150"/>
        <v>100</v>
      </c>
      <c r="AF480" s="43">
        <v>20</v>
      </c>
      <c r="AG480" s="70"/>
      <c r="AH480" s="70"/>
      <c r="AI480" s="70"/>
      <c r="AJ480" s="70"/>
      <c r="AK480" s="70"/>
      <c r="AL480" s="70"/>
      <c r="AM480" s="70"/>
      <c r="AN480" s="70"/>
      <c r="AO480" s="70"/>
      <c r="AP480" s="69">
        <v>4</v>
      </c>
      <c r="AQ480" s="69">
        <v>6.02</v>
      </c>
      <c r="AR480" s="201">
        <f t="shared" si="159"/>
        <v>4</v>
      </c>
      <c r="AS480" s="202">
        <f t="shared" si="159"/>
        <v>6.02</v>
      </c>
      <c r="AT480" s="29">
        <v>0.35</v>
      </c>
      <c r="AU480" s="27">
        <v>72</v>
      </c>
      <c r="AV480" s="27">
        <v>2.09</v>
      </c>
      <c r="AW480" s="27">
        <v>0</v>
      </c>
      <c r="AX480" s="29">
        <f t="shared" si="160"/>
        <v>74.44</v>
      </c>
      <c r="AY480" s="39">
        <f t="shared" si="161"/>
        <v>80.459999999999994</v>
      </c>
      <c r="AZ480" s="29">
        <v>0.42</v>
      </c>
      <c r="BA480" s="32">
        <f t="shared" si="162"/>
        <v>80.88</v>
      </c>
      <c r="BB480" s="70"/>
      <c r="BC480" s="70"/>
      <c r="BD480" s="70"/>
    </row>
    <row r="481" spans="1:56" ht="16.5" customHeight="1">
      <c r="A481" s="44" t="s">
        <v>423</v>
      </c>
      <c r="B481" s="45" t="s">
        <v>362</v>
      </c>
      <c r="C481" s="44" t="s">
        <v>634</v>
      </c>
      <c r="D481" s="111" t="s">
        <v>1422</v>
      </c>
      <c r="E481" s="212">
        <v>29</v>
      </c>
      <c r="F481" s="131" t="s">
        <v>670</v>
      </c>
      <c r="G481" s="35">
        <v>242</v>
      </c>
      <c r="H481" s="35">
        <v>1381</v>
      </c>
      <c r="I481" s="69">
        <v>57</v>
      </c>
      <c r="J481" s="69">
        <v>45</v>
      </c>
      <c r="K481" s="69">
        <v>36</v>
      </c>
      <c r="L481" s="69">
        <v>3</v>
      </c>
      <c r="M481" s="69">
        <v>0</v>
      </c>
      <c r="N481" s="69">
        <v>0</v>
      </c>
      <c r="O481" s="29">
        <f t="shared" si="155"/>
        <v>60</v>
      </c>
      <c r="P481" s="29">
        <f t="shared" si="156"/>
        <v>45</v>
      </c>
      <c r="Q481" s="29">
        <f t="shared" si="156"/>
        <v>36</v>
      </c>
      <c r="R481" s="29">
        <f t="shared" si="157"/>
        <v>141</v>
      </c>
      <c r="S481" s="29">
        <v>4.5999999999999996</v>
      </c>
      <c r="T481" s="29">
        <v>0</v>
      </c>
      <c r="U481" s="29">
        <v>0</v>
      </c>
      <c r="V481" s="29">
        <v>60</v>
      </c>
      <c r="W481" s="29">
        <v>2.9</v>
      </c>
      <c r="X481" s="29">
        <v>0</v>
      </c>
      <c r="Y481" s="29">
        <v>6</v>
      </c>
      <c r="Z481" s="69">
        <v>715</v>
      </c>
      <c r="AA481" s="69">
        <v>110.1</v>
      </c>
      <c r="AB481" s="26">
        <f t="shared" si="158"/>
        <v>856</v>
      </c>
      <c r="AC481" s="69">
        <f t="shared" si="158"/>
        <v>114.69999999999999</v>
      </c>
      <c r="AD481" s="69">
        <v>242</v>
      </c>
      <c r="AE481" s="27">
        <f t="shared" si="150"/>
        <v>100</v>
      </c>
      <c r="AF481" s="43">
        <v>21</v>
      </c>
      <c r="AG481" s="70"/>
      <c r="AH481" s="70"/>
      <c r="AI481" s="70"/>
      <c r="AJ481" s="70"/>
      <c r="AK481" s="70"/>
      <c r="AL481" s="70"/>
      <c r="AM481" s="70"/>
      <c r="AN481" s="70"/>
      <c r="AO481" s="70"/>
      <c r="AP481" s="69">
        <v>8</v>
      </c>
      <c r="AQ481" s="71">
        <v>5</v>
      </c>
      <c r="AR481" s="201">
        <f t="shared" si="159"/>
        <v>8</v>
      </c>
      <c r="AS481" s="202">
        <f t="shared" si="159"/>
        <v>5</v>
      </c>
      <c r="AT481" s="29">
        <v>0.83</v>
      </c>
      <c r="AU481" s="27">
        <v>22</v>
      </c>
      <c r="AV481" s="27">
        <v>1.83</v>
      </c>
      <c r="AW481" s="27">
        <v>0</v>
      </c>
      <c r="AX481" s="29">
        <f t="shared" si="160"/>
        <v>24.659999999999997</v>
      </c>
      <c r="AY481" s="39">
        <f t="shared" si="161"/>
        <v>29.659999999999997</v>
      </c>
      <c r="AZ481" s="29">
        <v>0.47</v>
      </c>
      <c r="BA481" s="32">
        <f t="shared" si="162"/>
        <v>30.129999999999995</v>
      </c>
      <c r="BB481" s="70"/>
      <c r="BC481" s="70"/>
      <c r="BD481" s="70"/>
    </row>
    <row r="482" spans="1:56" ht="16.5" customHeight="1">
      <c r="A482" s="18" t="s">
        <v>423</v>
      </c>
      <c r="B482" s="19" t="s">
        <v>362</v>
      </c>
      <c r="C482" s="44" t="s">
        <v>634</v>
      </c>
      <c r="D482" s="111" t="s">
        <v>1422</v>
      </c>
      <c r="E482" s="212">
        <v>30</v>
      </c>
      <c r="F482" s="131" t="s">
        <v>671</v>
      </c>
      <c r="G482" s="35">
        <v>144</v>
      </c>
      <c r="H482" s="35">
        <v>825</v>
      </c>
      <c r="I482" s="69">
        <v>26</v>
      </c>
      <c r="J482" s="69">
        <v>17</v>
      </c>
      <c r="K482" s="69">
        <v>30</v>
      </c>
      <c r="L482" s="69">
        <v>2</v>
      </c>
      <c r="M482" s="69">
        <v>0</v>
      </c>
      <c r="N482" s="69">
        <v>0</v>
      </c>
      <c r="O482" s="29">
        <f t="shared" si="155"/>
        <v>28</v>
      </c>
      <c r="P482" s="29">
        <f t="shared" si="156"/>
        <v>17</v>
      </c>
      <c r="Q482" s="29">
        <f t="shared" si="156"/>
        <v>30</v>
      </c>
      <c r="R482" s="29">
        <f t="shared" si="157"/>
        <v>75</v>
      </c>
      <c r="S482" s="29">
        <v>1.8</v>
      </c>
      <c r="T482" s="29">
        <v>0</v>
      </c>
      <c r="U482" s="29">
        <v>0</v>
      </c>
      <c r="V482" s="29">
        <v>28</v>
      </c>
      <c r="W482" s="29">
        <v>0.9</v>
      </c>
      <c r="X482" s="29">
        <v>0</v>
      </c>
      <c r="Y482" s="29">
        <v>8</v>
      </c>
      <c r="Z482" s="69">
        <v>128</v>
      </c>
      <c r="AA482" s="69">
        <v>23.3</v>
      </c>
      <c r="AB482" s="26">
        <f t="shared" si="158"/>
        <v>203</v>
      </c>
      <c r="AC482" s="69">
        <f t="shared" si="158"/>
        <v>25.1</v>
      </c>
      <c r="AD482" s="69">
        <v>126</v>
      </c>
      <c r="AE482" s="27">
        <f t="shared" si="150"/>
        <v>87.5</v>
      </c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201">
        <f t="shared" si="159"/>
        <v>0</v>
      </c>
      <c r="AS482" s="202">
        <f t="shared" si="159"/>
        <v>0</v>
      </c>
      <c r="AT482" s="70"/>
      <c r="AU482" s="70"/>
      <c r="AV482" s="70"/>
      <c r="AW482" s="70"/>
      <c r="AX482" s="32">
        <f t="shared" si="160"/>
        <v>0</v>
      </c>
      <c r="AY482" s="39">
        <f t="shared" si="161"/>
        <v>0</v>
      </c>
      <c r="AZ482" s="70"/>
      <c r="BA482" s="32">
        <f t="shared" si="162"/>
        <v>0</v>
      </c>
      <c r="BB482" s="70"/>
      <c r="BC482" s="70"/>
      <c r="BD482" s="70"/>
    </row>
    <row r="483" spans="1:56" s="141" customFormat="1" ht="17.100000000000001" customHeight="1">
      <c r="A483" s="18" t="s">
        <v>423</v>
      </c>
      <c r="B483" s="19" t="s">
        <v>362</v>
      </c>
      <c r="C483" s="44" t="s">
        <v>634</v>
      </c>
      <c r="D483" s="111" t="s">
        <v>1422</v>
      </c>
      <c r="E483" s="216">
        <v>31</v>
      </c>
      <c r="F483" s="217" t="s">
        <v>675</v>
      </c>
      <c r="G483" s="46">
        <v>121</v>
      </c>
      <c r="H483" s="46">
        <v>761</v>
      </c>
      <c r="I483" s="69">
        <v>42</v>
      </c>
      <c r="J483" s="69">
        <v>12</v>
      </c>
      <c r="K483" s="69">
        <v>7</v>
      </c>
      <c r="L483" s="69">
        <v>5</v>
      </c>
      <c r="M483" s="69">
        <v>0</v>
      </c>
      <c r="N483" s="69">
        <v>0</v>
      </c>
      <c r="O483" s="29">
        <f t="shared" si="155"/>
        <v>47</v>
      </c>
      <c r="P483" s="29">
        <f t="shared" si="156"/>
        <v>12</v>
      </c>
      <c r="Q483" s="29">
        <f t="shared" si="156"/>
        <v>7</v>
      </c>
      <c r="R483" s="29">
        <f t="shared" si="157"/>
        <v>66</v>
      </c>
      <c r="S483" s="29">
        <v>1.43</v>
      </c>
      <c r="T483" s="69">
        <v>7</v>
      </c>
      <c r="U483" s="69">
        <v>0.25</v>
      </c>
      <c r="V483" s="69">
        <v>40</v>
      </c>
      <c r="W483" s="71">
        <v>1</v>
      </c>
      <c r="X483" s="69">
        <v>0</v>
      </c>
      <c r="Y483" s="69">
        <v>4</v>
      </c>
      <c r="Z483" s="69">
        <v>135</v>
      </c>
      <c r="AA483" s="71">
        <v>27</v>
      </c>
      <c r="AB483" s="26">
        <f t="shared" si="158"/>
        <v>201</v>
      </c>
      <c r="AC483" s="69">
        <f t="shared" si="158"/>
        <v>28.43</v>
      </c>
      <c r="AD483" s="69">
        <v>94</v>
      </c>
      <c r="AE483" s="27">
        <f t="shared" si="150"/>
        <v>77.685950413223139</v>
      </c>
      <c r="AF483" s="140"/>
      <c r="AG483" s="140"/>
      <c r="AH483" s="140"/>
      <c r="AI483" s="140"/>
      <c r="AJ483" s="140"/>
      <c r="AK483" s="140"/>
      <c r="AL483" s="140"/>
      <c r="AM483" s="140"/>
      <c r="AN483" s="69">
        <v>1</v>
      </c>
      <c r="AO483" s="69">
        <v>0.2</v>
      </c>
      <c r="AP483" s="69">
        <v>4</v>
      </c>
      <c r="AQ483" s="69">
        <v>5.07</v>
      </c>
      <c r="AR483" s="201">
        <f t="shared" si="159"/>
        <v>5</v>
      </c>
      <c r="AS483" s="202">
        <f t="shared" si="159"/>
        <v>5.2700000000000005</v>
      </c>
      <c r="AT483" s="71">
        <v>0</v>
      </c>
      <c r="AU483" s="71">
        <v>2.48</v>
      </c>
      <c r="AV483" s="71">
        <v>0.98</v>
      </c>
      <c r="AW483" s="71">
        <v>0</v>
      </c>
      <c r="AX483" s="32">
        <f t="shared" si="160"/>
        <v>3.46</v>
      </c>
      <c r="AY483" s="39">
        <f t="shared" si="161"/>
        <v>8.73</v>
      </c>
      <c r="AZ483" s="70"/>
      <c r="BA483" s="32">
        <f t="shared" si="162"/>
        <v>8.73</v>
      </c>
      <c r="BB483" s="140"/>
      <c r="BC483" s="140"/>
      <c r="BD483" s="140"/>
    </row>
    <row r="484" spans="1:56" ht="16.5" customHeight="1">
      <c r="A484" s="44" t="s">
        <v>423</v>
      </c>
      <c r="B484" s="45" t="s">
        <v>362</v>
      </c>
      <c r="C484" s="44" t="s">
        <v>634</v>
      </c>
      <c r="D484" s="111" t="s">
        <v>1422</v>
      </c>
      <c r="E484" s="216">
        <v>32</v>
      </c>
      <c r="F484" s="131" t="s">
        <v>659</v>
      </c>
      <c r="G484" s="35">
        <v>149</v>
      </c>
      <c r="H484" s="35">
        <v>820</v>
      </c>
      <c r="I484" s="42">
        <v>3</v>
      </c>
      <c r="J484" s="42">
        <v>0</v>
      </c>
      <c r="K484" s="42">
        <v>14</v>
      </c>
      <c r="L484" s="42">
        <v>0</v>
      </c>
      <c r="M484" s="42">
        <v>0</v>
      </c>
      <c r="N484" s="42">
        <v>0</v>
      </c>
      <c r="O484" s="29">
        <f>I484+L484</f>
        <v>3</v>
      </c>
      <c r="P484" s="29">
        <f>M484+J484</f>
        <v>0</v>
      </c>
      <c r="Q484" s="29">
        <f>N484+K484</f>
        <v>14</v>
      </c>
      <c r="R484" s="29">
        <f>SUM(O484:Q484)</f>
        <v>17</v>
      </c>
      <c r="S484" s="29">
        <v>0.48</v>
      </c>
      <c r="T484" s="29">
        <v>3</v>
      </c>
      <c r="U484" s="29">
        <v>0.1</v>
      </c>
      <c r="V484" s="29">
        <v>0</v>
      </c>
      <c r="W484" s="29">
        <v>0</v>
      </c>
      <c r="X484" s="29">
        <v>0</v>
      </c>
      <c r="Y484" s="29">
        <v>0</v>
      </c>
      <c r="Z484" s="69">
        <v>168</v>
      </c>
      <c r="AA484" s="69">
        <v>36.85</v>
      </c>
      <c r="AB484" s="26">
        <f t="shared" si="158"/>
        <v>185</v>
      </c>
      <c r="AC484" s="69">
        <f t="shared" si="158"/>
        <v>37.33</v>
      </c>
      <c r="AD484" s="69">
        <v>149</v>
      </c>
      <c r="AE484" s="27">
        <f>AD484/G484*100</f>
        <v>100</v>
      </c>
      <c r="AF484" s="43">
        <v>22</v>
      </c>
      <c r="AG484" s="70"/>
      <c r="AH484" s="70"/>
      <c r="AI484" s="70"/>
      <c r="AJ484" s="70"/>
      <c r="AK484" s="70"/>
      <c r="AL484" s="70"/>
      <c r="AM484" s="70"/>
      <c r="AN484" s="70"/>
      <c r="AO484" s="70"/>
      <c r="AP484" s="69">
        <v>6</v>
      </c>
      <c r="AQ484" s="69">
        <v>8.43</v>
      </c>
      <c r="AR484" s="201">
        <f>AP484+AN484+AL484+AJ484</f>
        <v>6</v>
      </c>
      <c r="AS484" s="202">
        <f>AQ484+AO484+AM484+AK484</f>
        <v>8.43</v>
      </c>
      <c r="AT484" s="69">
        <v>8.43</v>
      </c>
      <c r="AU484" s="71">
        <v>0</v>
      </c>
      <c r="AV484" s="71">
        <v>0</v>
      </c>
      <c r="AW484" s="71">
        <v>0</v>
      </c>
      <c r="AX484" s="32">
        <f>SUM(AT484:AW484)</f>
        <v>8.43</v>
      </c>
      <c r="AY484" s="39">
        <f t="shared" si="161"/>
        <v>16.86</v>
      </c>
      <c r="AZ484" s="70"/>
      <c r="BA484" s="32">
        <f t="shared" si="162"/>
        <v>16.86</v>
      </c>
      <c r="BB484" s="70"/>
      <c r="BC484" s="70"/>
      <c r="BD484" s="70"/>
    </row>
    <row r="485" spans="1:56" ht="16.5" customHeight="1">
      <c r="A485" s="18" t="s">
        <v>423</v>
      </c>
      <c r="B485" s="19" t="s">
        <v>362</v>
      </c>
      <c r="C485" s="44" t="s">
        <v>634</v>
      </c>
      <c r="D485" s="111" t="s">
        <v>676</v>
      </c>
      <c r="E485" s="216">
        <v>33</v>
      </c>
      <c r="F485" s="131" t="s">
        <v>677</v>
      </c>
      <c r="G485" s="35">
        <v>128</v>
      </c>
      <c r="H485" s="35">
        <v>751</v>
      </c>
      <c r="I485" s="69">
        <v>76</v>
      </c>
      <c r="J485" s="69">
        <v>15</v>
      </c>
      <c r="K485" s="69">
        <v>37</v>
      </c>
      <c r="L485" s="69">
        <v>3</v>
      </c>
      <c r="M485" s="69">
        <v>0</v>
      </c>
      <c r="N485" s="69">
        <v>0</v>
      </c>
      <c r="O485" s="29">
        <f t="shared" ref="O485:O515" si="163">I485+L485</f>
        <v>79</v>
      </c>
      <c r="P485" s="29">
        <f t="shared" ref="P485:Q515" si="164">M485+J485</f>
        <v>15</v>
      </c>
      <c r="Q485" s="29">
        <f t="shared" si="164"/>
        <v>37</v>
      </c>
      <c r="R485" s="29">
        <f t="shared" ref="R485:R515" si="165">SUM(O485:Q485)</f>
        <v>131</v>
      </c>
      <c r="S485" s="29">
        <v>0.15</v>
      </c>
      <c r="T485" s="29">
        <v>0</v>
      </c>
      <c r="U485" s="29">
        <v>0</v>
      </c>
      <c r="V485" s="29">
        <v>79</v>
      </c>
      <c r="W485" s="29">
        <v>0.1</v>
      </c>
      <c r="X485" s="29">
        <v>0</v>
      </c>
      <c r="Y485" s="29">
        <v>0</v>
      </c>
      <c r="Z485" s="69">
        <v>135</v>
      </c>
      <c r="AA485" s="69">
        <v>10.050000000000001</v>
      </c>
      <c r="AB485" s="26">
        <f t="shared" si="158"/>
        <v>266</v>
      </c>
      <c r="AC485" s="69">
        <f t="shared" si="158"/>
        <v>10.200000000000001</v>
      </c>
      <c r="AD485" s="69">
        <v>128</v>
      </c>
      <c r="AE485" s="27">
        <f t="shared" si="150"/>
        <v>100</v>
      </c>
      <c r="AF485" s="43">
        <v>23</v>
      </c>
      <c r="AG485" s="70"/>
      <c r="AH485" s="70"/>
      <c r="AI485" s="70"/>
      <c r="AJ485" s="70"/>
      <c r="AK485" s="70"/>
      <c r="AL485" s="70"/>
      <c r="AM485" s="70"/>
      <c r="AN485" s="70"/>
      <c r="AO485" s="70"/>
      <c r="AP485" s="69">
        <v>10</v>
      </c>
      <c r="AQ485" s="71">
        <v>23.2</v>
      </c>
      <c r="AR485" s="201">
        <f t="shared" ref="AR485:AS515" si="166">AP485+AN485+AL485+AJ485</f>
        <v>10</v>
      </c>
      <c r="AS485" s="202">
        <f t="shared" si="166"/>
        <v>23.2</v>
      </c>
      <c r="AT485" s="71">
        <v>0</v>
      </c>
      <c r="AU485" s="71">
        <v>0</v>
      </c>
      <c r="AV485" s="71">
        <v>0</v>
      </c>
      <c r="AW485" s="71">
        <v>3.86</v>
      </c>
      <c r="AX485" s="32">
        <f t="shared" ref="AX485:AX515" si="167">SUM(AT485:AW485)</f>
        <v>3.86</v>
      </c>
      <c r="AY485" s="39">
        <f t="shared" si="161"/>
        <v>27.06</v>
      </c>
      <c r="AZ485" s="70"/>
      <c r="BA485" s="32">
        <f t="shared" si="162"/>
        <v>27.06</v>
      </c>
      <c r="BB485" s="70"/>
      <c r="BC485" s="70"/>
      <c r="BD485" s="70"/>
    </row>
    <row r="486" spans="1:56" ht="16.5" customHeight="1">
      <c r="A486" s="18" t="s">
        <v>423</v>
      </c>
      <c r="B486" s="19" t="s">
        <v>362</v>
      </c>
      <c r="C486" s="44" t="s">
        <v>634</v>
      </c>
      <c r="D486" s="111" t="s">
        <v>676</v>
      </c>
      <c r="E486" s="212">
        <v>34</v>
      </c>
      <c r="F486" s="131" t="s">
        <v>678</v>
      </c>
      <c r="G486" s="35">
        <v>130</v>
      </c>
      <c r="H486" s="35">
        <v>823</v>
      </c>
      <c r="I486" s="69">
        <v>21</v>
      </c>
      <c r="J486" s="69">
        <v>5</v>
      </c>
      <c r="K486" s="69">
        <v>24</v>
      </c>
      <c r="L486" s="69">
        <v>0</v>
      </c>
      <c r="M486" s="69">
        <v>0</v>
      </c>
      <c r="N486" s="69">
        <v>0</v>
      </c>
      <c r="O486" s="29">
        <f t="shared" si="163"/>
        <v>21</v>
      </c>
      <c r="P486" s="29">
        <f t="shared" si="164"/>
        <v>5</v>
      </c>
      <c r="Q486" s="29">
        <f t="shared" si="164"/>
        <v>24</v>
      </c>
      <c r="R486" s="29">
        <f t="shared" si="165"/>
        <v>50</v>
      </c>
      <c r="S486" s="29">
        <v>0.96</v>
      </c>
      <c r="T486" s="29">
        <v>0</v>
      </c>
      <c r="U486" s="29">
        <v>0</v>
      </c>
      <c r="V486" s="29">
        <v>21</v>
      </c>
      <c r="W486" s="29">
        <v>0.76</v>
      </c>
      <c r="X486" s="29">
        <v>0</v>
      </c>
      <c r="Y486" s="29">
        <v>0</v>
      </c>
      <c r="Z486" s="69">
        <v>75</v>
      </c>
      <c r="AA486" s="69">
        <v>11.8</v>
      </c>
      <c r="AB486" s="26">
        <f t="shared" si="158"/>
        <v>125</v>
      </c>
      <c r="AC486" s="69">
        <f t="shared" si="158"/>
        <v>12.760000000000002</v>
      </c>
      <c r="AD486" s="69">
        <v>125</v>
      </c>
      <c r="AE486" s="27">
        <f t="shared" si="150"/>
        <v>96.15384615384616</v>
      </c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69">
        <v>5</v>
      </c>
      <c r="AQ486" s="71">
        <v>11</v>
      </c>
      <c r="AR486" s="201">
        <f t="shared" si="166"/>
        <v>5</v>
      </c>
      <c r="AS486" s="202">
        <f t="shared" si="166"/>
        <v>11</v>
      </c>
      <c r="AT486" s="71">
        <v>0</v>
      </c>
      <c r="AU486" s="71">
        <v>0</v>
      </c>
      <c r="AV486" s="71">
        <v>0</v>
      </c>
      <c r="AW486" s="71">
        <v>13</v>
      </c>
      <c r="AX486" s="32">
        <f t="shared" si="167"/>
        <v>13</v>
      </c>
      <c r="AY486" s="39">
        <f t="shared" si="161"/>
        <v>24</v>
      </c>
      <c r="AZ486" s="70"/>
      <c r="BA486" s="32">
        <f t="shared" si="162"/>
        <v>24</v>
      </c>
      <c r="BB486" s="70"/>
      <c r="BC486" s="70"/>
      <c r="BD486" s="70"/>
    </row>
    <row r="487" spans="1:56" ht="16.5" customHeight="1">
      <c r="A487" s="18" t="s">
        <v>423</v>
      </c>
      <c r="B487" s="19" t="s">
        <v>362</v>
      </c>
      <c r="C487" s="44" t="s">
        <v>634</v>
      </c>
      <c r="D487" s="111" t="s">
        <v>676</v>
      </c>
      <c r="E487" s="212">
        <v>35</v>
      </c>
      <c r="F487" s="131" t="s">
        <v>679</v>
      </c>
      <c r="G487" s="35">
        <v>215</v>
      </c>
      <c r="H487" s="35">
        <v>1175</v>
      </c>
      <c r="I487" s="69">
        <v>26</v>
      </c>
      <c r="J487" s="69">
        <v>9</v>
      </c>
      <c r="K487" s="69">
        <v>533</v>
      </c>
      <c r="L487" s="69">
        <v>2</v>
      </c>
      <c r="M487" s="69">
        <v>0</v>
      </c>
      <c r="N487" s="69">
        <v>0</v>
      </c>
      <c r="O487" s="29">
        <f t="shared" si="163"/>
        <v>28</v>
      </c>
      <c r="P487" s="29">
        <f t="shared" si="164"/>
        <v>9</v>
      </c>
      <c r="Q487" s="29">
        <f t="shared" si="164"/>
        <v>533</v>
      </c>
      <c r="R487" s="29">
        <f t="shared" si="165"/>
        <v>570</v>
      </c>
      <c r="S487" s="29">
        <v>0.13</v>
      </c>
      <c r="T487" s="29">
        <v>0</v>
      </c>
      <c r="U487" s="29">
        <v>0</v>
      </c>
      <c r="V487" s="29">
        <v>28</v>
      </c>
      <c r="W487" s="29">
        <v>0.1</v>
      </c>
      <c r="X487" s="29">
        <v>0</v>
      </c>
      <c r="Y487" s="29">
        <v>0</v>
      </c>
      <c r="Z487" s="69">
        <v>149</v>
      </c>
      <c r="AA487" s="69">
        <v>1.02</v>
      </c>
      <c r="AB487" s="26">
        <f t="shared" si="158"/>
        <v>719</v>
      </c>
      <c r="AC487" s="69">
        <f t="shared" si="158"/>
        <v>1.1499999999999999</v>
      </c>
      <c r="AD487" s="69">
        <v>215</v>
      </c>
      <c r="AE487" s="27">
        <f t="shared" ref="AE487:AE550" si="168">AD487/G487*100</f>
        <v>100</v>
      </c>
      <c r="AF487" s="69">
        <v>24</v>
      </c>
      <c r="AG487" s="70"/>
      <c r="AH487" s="70"/>
      <c r="AI487" s="70"/>
      <c r="AJ487" s="70"/>
      <c r="AK487" s="70"/>
      <c r="AL487" s="70"/>
      <c r="AM487" s="70"/>
      <c r="AN487" s="70"/>
      <c r="AO487" s="70"/>
      <c r="AP487" s="69">
        <v>76</v>
      </c>
      <c r="AQ487" s="69">
        <v>30.8</v>
      </c>
      <c r="AR487" s="201">
        <f t="shared" si="166"/>
        <v>76</v>
      </c>
      <c r="AS487" s="202">
        <f t="shared" si="166"/>
        <v>30.8</v>
      </c>
      <c r="AT487" s="71">
        <v>0</v>
      </c>
      <c r="AU487" s="71">
        <v>0</v>
      </c>
      <c r="AV487" s="71">
        <v>0</v>
      </c>
      <c r="AW487" s="71">
        <v>23.35</v>
      </c>
      <c r="AX487" s="32">
        <f t="shared" si="167"/>
        <v>23.35</v>
      </c>
      <c r="AY487" s="39">
        <f t="shared" si="161"/>
        <v>54.150000000000006</v>
      </c>
      <c r="AZ487" s="70"/>
      <c r="BA487" s="32">
        <f t="shared" si="162"/>
        <v>54.150000000000006</v>
      </c>
      <c r="BB487" s="70"/>
      <c r="BC487" s="70"/>
      <c r="BD487" s="70"/>
    </row>
    <row r="488" spans="1:56" ht="16.5" customHeight="1">
      <c r="A488" s="18" t="s">
        <v>423</v>
      </c>
      <c r="B488" s="19" t="s">
        <v>362</v>
      </c>
      <c r="C488" s="44" t="s">
        <v>634</v>
      </c>
      <c r="D488" s="111" t="s">
        <v>680</v>
      </c>
      <c r="E488" s="216">
        <v>36</v>
      </c>
      <c r="F488" s="131" t="s">
        <v>681</v>
      </c>
      <c r="G488" s="35">
        <v>129</v>
      </c>
      <c r="H488" s="35">
        <v>779</v>
      </c>
      <c r="I488" s="69">
        <v>63</v>
      </c>
      <c r="J488" s="69">
        <v>6</v>
      </c>
      <c r="K488" s="69">
        <v>21</v>
      </c>
      <c r="L488" s="69">
        <v>0</v>
      </c>
      <c r="M488" s="69">
        <v>0</v>
      </c>
      <c r="N488" s="69">
        <v>0</v>
      </c>
      <c r="O488" s="29">
        <f t="shared" si="163"/>
        <v>63</v>
      </c>
      <c r="P488" s="29">
        <f t="shared" si="164"/>
        <v>6</v>
      </c>
      <c r="Q488" s="29">
        <f t="shared" si="164"/>
        <v>21</v>
      </c>
      <c r="R488" s="29">
        <f t="shared" si="165"/>
        <v>90</v>
      </c>
      <c r="S488" s="29">
        <v>3.78</v>
      </c>
      <c r="T488" s="29">
        <v>1</v>
      </c>
      <c r="U488" s="27">
        <v>0</v>
      </c>
      <c r="V488" s="29">
        <v>62</v>
      </c>
      <c r="W488" s="29">
        <v>3.78</v>
      </c>
      <c r="X488" s="29">
        <v>0</v>
      </c>
      <c r="Y488" s="29">
        <v>10</v>
      </c>
      <c r="Z488" s="69">
        <v>358</v>
      </c>
      <c r="AA488" s="71">
        <v>60</v>
      </c>
      <c r="AB488" s="26">
        <f t="shared" si="158"/>
        <v>448</v>
      </c>
      <c r="AC488" s="69">
        <f t="shared" si="158"/>
        <v>63.78</v>
      </c>
      <c r="AD488" s="69">
        <v>129</v>
      </c>
      <c r="AE488" s="27">
        <f t="shared" si="168"/>
        <v>100</v>
      </c>
      <c r="AF488" s="69">
        <v>25</v>
      </c>
      <c r="AG488" s="69"/>
      <c r="AH488" s="69"/>
      <c r="AI488" s="69"/>
      <c r="AJ488" s="69"/>
      <c r="AK488" s="69"/>
      <c r="AL488" s="69"/>
      <c r="AM488" s="69"/>
      <c r="AN488" s="69"/>
      <c r="AO488" s="69"/>
      <c r="AP488" s="69">
        <v>17</v>
      </c>
      <c r="AQ488" s="71">
        <v>4.75</v>
      </c>
      <c r="AR488" s="201">
        <f t="shared" si="166"/>
        <v>17</v>
      </c>
      <c r="AS488" s="202">
        <f t="shared" si="166"/>
        <v>4.75</v>
      </c>
      <c r="AT488" s="71">
        <v>18</v>
      </c>
      <c r="AU488" s="71">
        <v>0</v>
      </c>
      <c r="AV488" s="71">
        <v>2</v>
      </c>
      <c r="AW488" s="71">
        <v>24</v>
      </c>
      <c r="AX488" s="32">
        <f t="shared" si="167"/>
        <v>44</v>
      </c>
      <c r="AY488" s="39">
        <f t="shared" si="161"/>
        <v>48.75</v>
      </c>
      <c r="AZ488" s="71">
        <v>50</v>
      </c>
      <c r="BA488" s="32">
        <f t="shared" si="162"/>
        <v>98.75</v>
      </c>
      <c r="BB488" s="70"/>
      <c r="BC488" s="70"/>
      <c r="BD488" s="70"/>
    </row>
    <row r="489" spans="1:56" ht="16.5" customHeight="1">
      <c r="A489" s="18" t="s">
        <v>423</v>
      </c>
      <c r="B489" s="19" t="s">
        <v>362</v>
      </c>
      <c r="C489" s="44" t="s">
        <v>634</v>
      </c>
      <c r="D489" s="111" t="s">
        <v>680</v>
      </c>
      <c r="E489" s="216">
        <v>37</v>
      </c>
      <c r="F489" s="131" t="s">
        <v>682</v>
      </c>
      <c r="G489" s="35">
        <v>169</v>
      </c>
      <c r="H489" s="35">
        <v>958</v>
      </c>
      <c r="I489" s="69">
        <v>109</v>
      </c>
      <c r="J489" s="69">
        <v>19</v>
      </c>
      <c r="K489" s="69">
        <v>37</v>
      </c>
      <c r="L489" s="69">
        <v>0</v>
      </c>
      <c r="M489" s="69">
        <v>0</v>
      </c>
      <c r="N489" s="69">
        <v>0</v>
      </c>
      <c r="O489" s="29">
        <f t="shared" si="163"/>
        <v>109</v>
      </c>
      <c r="P489" s="29">
        <f t="shared" si="164"/>
        <v>19</v>
      </c>
      <c r="Q489" s="29">
        <f t="shared" si="164"/>
        <v>37</v>
      </c>
      <c r="R489" s="29">
        <f t="shared" si="165"/>
        <v>165</v>
      </c>
      <c r="S489" s="29">
        <v>7.96</v>
      </c>
      <c r="T489" s="29">
        <v>0</v>
      </c>
      <c r="U489" s="27">
        <v>0</v>
      </c>
      <c r="V489" s="29">
        <v>107</v>
      </c>
      <c r="W489" s="27">
        <v>7</v>
      </c>
      <c r="X489" s="29">
        <v>0</v>
      </c>
      <c r="Y489" s="29">
        <v>0</v>
      </c>
      <c r="Z489" s="69">
        <v>353</v>
      </c>
      <c r="AA489" s="69">
        <v>75.92</v>
      </c>
      <c r="AB489" s="26">
        <f t="shared" si="158"/>
        <v>518</v>
      </c>
      <c r="AC489" s="69">
        <f t="shared" si="158"/>
        <v>83.88</v>
      </c>
      <c r="AD489" s="69">
        <v>169</v>
      </c>
      <c r="AE489" s="27">
        <f t="shared" si="168"/>
        <v>100</v>
      </c>
      <c r="AF489" s="69">
        <v>26</v>
      </c>
      <c r="AG489" s="69"/>
      <c r="AH489" s="69"/>
      <c r="AI489" s="69"/>
      <c r="AJ489" s="69"/>
      <c r="AK489" s="69"/>
      <c r="AL489" s="69"/>
      <c r="AM489" s="69"/>
      <c r="AN489" s="69"/>
      <c r="AO489" s="69"/>
      <c r="AP489" s="69">
        <v>104</v>
      </c>
      <c r="AQ489" s="71">
        <v>18</v>
      </c>
      <c r="AR489" s="201">
        <f t="shared" si="166"/>
        <v>104</v>
      </c>
      <c r="AS489" s="202">
        <f t="shared" si="166"/>
        <v>18</v>
      </c>
      <c r="AT489" s="71">
        <v>21</v>
      </c>
      <c r="AU489" s="71">
        <v>0</v>
      </c>
      <c r="AV489" s="71">
        <v>0</v>
      </c>
      <c r="AW489" s="71">
        <v>21</v>
      </c>
      <c r="AX489" s="32">
        <f t="shared" si="167"/>
        <v>42</v>
      </c>
      <c r="AY489" s="39">
        <f t="shared" si="161"/>
        <v>60</v>
      </c>
      <c r="AZ489" s="71">
        <v>10</v>
      </c>
      <c r="BA489" s="32">
        <f t="shared" si="162"/>
        <v>70</v>
      </c>
      <c r="BB489" s="70"/>
      <c r="BC489" s="70"/>
      <c r="BD489" s="70"/>
    </row>
    <row r="490" spans="1:56" ht="16.5" customHeight="1">
      <c r="A490" s="18" t="s">
        <v>423</v>
      </c>
      <c r="B490" s="19" t="s">
        <v>362</v>
      </c>
      <c r="C490" s="44" t="s">
        <v>634</v>
      </c>
      <c r="D490" s="111" t="s">
        <v>680</v>
      </c>
      <c r="E490" s="216">
        <v>38</v>
      </c>
      <c r="F490" s="131" t="s">
        <v>683</v>
      </c>
      <c r="G490" s="35">
        <v>208</v>
      </c>
      <c r="H490" s="35">
        <v>1100</v>
      </c>
      <c r="I490" s="69">
        <v>102</v>
      </c>
      <c r="J490" s="69">
        <v>9</v>
      </c>
      <c r="K490" s="69">
        <v>26</v>
      </c>
      <c r="L490" s="69">
        <v>0</v>
      </c>
      <c r="M490" s="69">
        <v>0</v>
      </c>
      <c r="N490" s="69">
        <v>0</v>
      </c>
      <c r="O490" s="29">
        <f t="shared" si="163"/>
        <v>102</v>
      </c>
      <c r="P490" s="29">
        <f t="shared" si="164"/>
        <v>9</v>
      </c>
      <c r="Q490" s="29">
        <f t="shared" si="164"/>
        <v>26</v>
      </c>
      <c r="R490" s="29">
        <f t="shared" si="165"/>
        <v>137</v>
      </c>
      <c r="S490" s="29">
        <v>4.6500000000000004</v>
      </c>
      <c r="T490" s="29">
        <v>39</v>
      </c>
      <c r="U490" s="27">
        <v>0.3</v>
      </c>
      <c r="V490" s="29">
        <v>63</v>
      </c>
      <c r="W490" s="29">
        <v>4.13</v>
      </c>
      <c r="X490" s="29">
        <v>0</v>
      </c>
      <c r="Y490" s="29">
        <v>0</v>
      </c>
      <c r="Z490" s="69">
        <v>198</v>
      </c>
      <c r="AA490" s="69">
        <v>21.3</v>
      </c>
      <c r="AB490" s="26">
        <f t="shared" si="158"/>
        <v>335</v>
      </c>
      <c r="AC490" s="69">
        <f t="shared" si="158"/>
        <v>25.950000000000003</v>
      </c>
      <c r="AD490" s="69">
        <v>204</v>
      </c>
      <c r="AE490" s="27">
        <f t="shared" si="168"/>
        <v>98.076923076923066</v>
      </c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>
        <v>49</v>
      </c>
      <c r="AQ490" s="71">
        <v>9.0299999999999994</v>
      </c>
      <c r="AR490" s="201">
        <f t="shared" si="166"/>
        <v>49</v>
      </c>
      <c r="AS490" s="202">
        <f t="shared" si="166"/>
        <v>9.0299999999999994</v>
      </c>
      <c r="AT490" s="71">
        <v>22</v>
      </c>
      <c r="AU490" s="71">
        <v>0</v>
      </c>
      <c r="AV490" s="71">
        <v>0</v>
      </c>
      <c r="AW490" s="71">
        <v>10</v>
      </c>
      <c r="AX490" s="32">
        <f t="shared" si="167"/>
        <v>32</v>
      </c>
      <c r="AY490" s="39">
        <f t="shared" si="161"/>
        <v>41.03</v>
      </c>
      <c r="AZ490" s="71">
        <v>21</v>
      </c>
      <c r="BA490" s="32">
        <f t="shared" si="162"/>
        <v>62.03</v>
      </c>
      <c r="BB490" s="70"/>
      <c r="BC490" s="70"/>
      <c r="BD490" s="70"/>
    </row>
    <row r="491" spans="1:56" ht="16.5" customHeight="1">
      <c r="A491" s="18" t="s">
        <v>423</v>
      </c>
      <c r="B491" s="19" t="s">
        <v>362</v>
      </c>
      <c r="C491" s="44" t="s">
        <v>634</v>
      </c>
      <c r="D491" s="111" t="s">
        <v>680</v>
      </c>
      <c r="E491" s="212">
        <v>39</v>
      </c>
      <c r="F491" s="131" t="s">
        <v>684</v>
      </c>
      <c r="G491" s="35">
        <v>198</v>
      </c>
      <c r="H491" s="35">
        <v>1081</v>
      </c>
      <c r="I491" s="69">
        <v>28</v>
      </c>
      <c r="J491" s="69">
        <v>8</v>
      </c>
      <c r="K491" s="69">
        <v>24</v>
      </c>
      <c r="L491" s="69">
        <v>0</v>
      </c>
      <c r="M491" s="69">
        <v>0</v>
      </c>
      <c r="N491" s="69">
        <v>0</v>
      </c>
      <c r="O491" s="29">
        <f t="shared" si="163"/>
        <v>28</v>
      </c>
      <c r="P491" s="29">
        <f t="shared" si="164"/>
        <v>8</v>
      </c>
      <c r="Q491" s="29">
        <f t="shared" si="164"/>
        <v>24</v>
      </c>
      <c r="R491" s="29">
        <f t="shared" si="165"/>
        <v>60</v>
      </c>
      <c r="S491" s="29">
        <v>2.8</v>
      </c>
      <c r="T491" s="29">
        <v>0</v>
      </c>
      <c r="U491" s="27">
        <v>0</v>
      </c>
      <c r="V491" s="29">
        <v>28</v>
      </c>
      <c r="W491" s="29">
        <v>1.85</v>
      </c>
      <c r="X491" s="29">
        <v>0</v>
      </c>
      <c r="Y491" s="29">
        <v>5</v>
      </c>
      <c r="Z491" s="69">
        <v>152</v>
      </c>
      <c r="AA491" s="69">
        <v>9.39</v>
      </c>
      <c r="AB491" s="26">
        <f t="shared" si="158"/>
        <v>212</v>
      </c>
      <c r="AC491" s="69">
        <f t="shared" si="158"/>
        <v>12.190000000000001</v>
      </c>
      <c r="AD491" s="69">
        <v>198</v>
      </c>
      <c r="AE491" s="27">
        <f t="shared" si="168"/>
        <v>100</v>
      </c>
      <c r="AF491" s="69">
        <v>27</v>
      </c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201">
        <f t="shared" si="166"/>
        <v>0</v>
      </c>
      <c r="AS491" s="202">
        <f t="shared" si="166"/>
        <v>0</v>
      </c>
      <c r="AT491" s="71">
        <v>5</v>
      </c>
      <c r="AU491" s="71">
        <v>0</v>
      </c>
      <c r="AV491" s="71">
        <v>0</v>
      </c>
      <c r="AW491" s="71">
        <v>3</v>
      </c>
      <c r="AX491" s="32">
        <f t="shared" si="167"/>
        <v>8</v>
      </c>
      <c r="AY491" s="39">
        <f t="shared" si="161"/>
        <v>8</v>
      </c>
      <c r="AZ491" s="71">
        <v>10</v>
      </c>
      <c r="BA491" s="32">
        <f t="shared" si="162"/>
        <v>18</v>
      </c>
      <c r="BB491" s="70"/>
      <c r="BC491" s="70"/>
      <c r="BD491" s="70"/>
    </row>
    <row r="492" spans="1:56" ht="16.5" customHeight="1">
      <c r="A492" s="18" t="s">
        <v>423</v>
      </c>
      <c r="B492" s="19" t="s">
        <v>362</v>
      </c>
      <c r="C492" s="44" t="s">
        <v>634</v>
      </c>
      <c r="D492" s="111" t="s">
        <v>680</v>
      </c>
      <c r="E492" s="212">
        <v>40</v>
      </c>
      <c r="F492" s="131" t="s">
        <v>685</v>
      </c>
      <c r="G492" s="35">
        <v>221</v>
      </c>
      <c r="H492" s="35">
        <v>1378</v>
      </c>
      <c r="I492" s="69">
        <v>99</v>
      </c>
      <c r="J492" s="69">
        <v>11</v>
      </c>
      <c r="K492" s="69">
        <v>4</v>
      </c>
      <c r="L492" s="69">
        <v>0</v>
      </c>
      <c r="M492" s="69">
        <v>0</v>
      </c>
      <c r="N492" s="69">
        <v>0</v>
      </c>
      <c r="O492" s="29">
        <f t="shared" si="163"/>
        <v>99</v>
      </c>
      <c r="P492" s="29">
        <f t="shared" si="164"/>
        <v>11</v>
      </c>
      <c r="Q492" s="29">
        <f t="shared" si="164"/>
        <v>4</v>
      </c>
      <c r="R492" s="29">
        <f t="shared" si="165"/>
        <v>114</v>
      </c>
      <c r="S492" s="29">
        <v>1.61</v>
      </c>
      <c r="T492" s="29">
        <v>2</v>
      </c>
      <c r="U492" s="27">
        <v>0</v>
      </c>
      <c r="V492" s="29">
        <v>97</v>
      </c>
      <c r="W492" s="29">
        <v>1.21</v>
      </c>
      <c r="X492" s="29">
        <v>0</v>
      </c>
      <c r="Y492" s="29">
        <v>30</v>
      </c>
      <c r="Z492" s="69">
        <v>226</v>
      </c>
      <c r="AA492" s="69">
        <v>16.899999999999999</v>
      </c>
      <c r="AB492" s="26">
        <f t="shared" si="158"/>
        <v>340</v>
      </c>
      <c r="AC492" s="69">
        <f t="shared" si="158"/>
        <v>18.509999999999998</v>
      </c>
      <c r="AD492" s="69">
        <v>221</v>
      </c>
      <c r="AE492" s="27">
        <f t="shared" si="168"/>
        <v>100</v>
      </c>
      <c r="AF492" s="69">
        <v>28</v>
      </c>
      <c r="AG492" s="69"/>
      <c r="AH492" s="69"/>
      <c r="AI492" s="69"/>
      <c r="AJ492" s="69"/>
      <c r="AK492" s="69"/>
      <c r="AL492" s="69"/>
      <c r="AM492" s="69"/>
      <c r="AN492" s="69"/>
      <c r="AO492" s="69"/>
      <c r="AP492" s="69">
        <v>8</v>
      </c>
      <c r="AQ492" s="71">
        <v>2</v>
      </c>
      <c r="AR492" s="201">
        <f t="shared" si="166"/>
        <v>8</v>
      </c>
      <c r="AS492" s="202">
        <f t="shared" si="166"/>
        <v>2</v>
      </c>
      <c r="AT492" s="71">
        <v>8</v>
      </c>
      <c r="AU492" s="71">
        <v>0</v>
      </c>
      <c r="AV492" s="71">
        <v>0</v>
      </c>
      <c r="AW492" s="71">
        <v>5</v>
      </c>
      <c r="AX492" s="32">
        <f t="shared" si="167"/>
        <v>13</v>
      </c>
      <c r="AY492" s="39">
        <f t="shared" si="161"/>
        <v>15</v>
      </c>
      <c r="AZ492" s="71">
        <v>5</v>
      </c>
      <c r="BA492" s="32">
        <f t="shared" si="162"/>
        <v>20</v>
      </c>
      <c r="BB492" s="70"/>
      <c r="BC492" s="70"/>
      <c r="BD492" s="70"/>
    </row>
    <row r="493" spans="1:56" ht="16.5" customHeight="1">
      <c r="A493" s="18" t="s">
        <v>423</v>
      </c>
      <c r="B493" s="19" t="s">
        <v>362</v>
      </c>
      <c r="C493" s="44" t="s">
        <v>634</v>
      </c>
      <c r="D493" s="111" t="s">
        <v>680</v>
      </c>
      <c r="E493" s="216">
        <v>41</v>
      </c>
      <c r="F493" s="131" t="s">
        <v>686</v>
      </c>
      <c r="G493" s="35">
        <v>194</v>
      </c>
      <c r="H493" s="35">
        <v>1108</v>
      </c>
      <c r="I493" s="69">
        <v>40</v>
      </c>
      <c r="J493" s="69">
        <v>15</v>
      </c>
      <c r="K493" s="69">
        <v>7</v>
      </c>
      <c r="L493" s="69">
        <v>0</v>
      </c>
      <c r="M493" s="69">
        <v>0</v>
      </c>
      <c r="N493" s="69">
        <v>0</v>
      </c>
      <c r="O493" s="29">
        <f t="shared" si="163"/>
        <v>40</v>
      </c>
      <c r="P493" s="29">
        <f t="shared" si="164"/>
        <v>15</v>
      </c>
      <c r="Q493" s="29">
        <f t="shared" si="164"/>
        <v>7</v>
      </c>
      <c r="R493" s="29">
        <f t="shared" si="165"/>
        <v>62</v>
      </c>
      <c r="S493" s="29">
        <v>5.54</v>
      </c>
      <c r="T493" s="29">
        <v>0</v>
      </c>
      <c r="U493" s="27">
        <v>0</v>
      </c>
      <c r="V493" s="29">
        <v>40</v>
      </c>
      <c r="W493" s="29">
        <v>3.07</v>
      </c>
      <c r="X493" s="29">
        <v>0</v>
      </c>
      <c r="Y493" s="29">
        <v>5</v>
      </c>
      <c r="Z493" s="69">
        <v>227</v>
      </c>
      <c r="AA493" s="71">
        <v>24.13</v>
      </c>
      <c r="AB493" s="26">
        <f t="shared" si="158"/>
        <v>289</v>
      </c>
      <c r="AC493" s="69">
        <f t="shared" si="158"/>
        <v>29.669999999999998</v>
      </c>
      <c r="AD493" s="69">
        <v>194</v>
      </c>
      <c r="AE493" s="27">
        <f t="shared" si="168"/>
        <v>100</v>
      </c>
      <c r="AF493" s="69">
        <v>29</v>
      </c>
      <c r="AG493" s="69"/>
      <c r="AH493" s="69"/>
      <c r="AI493" s="69"/>
      <c r="AJ493" s="69"/>
      <c r="AK493" s="69"/>
      <c r="AL493" s="69"/>
      <c r="AM493" s="69"/>
      <c r="AN493" s="69"/>
      <c r="AO493" s="69"/>
      <c r="AP493" s="69">
        <v>11</v>
      </c>
      <c r="AQ493" s="71">
        <v>0</v>
      </c>
      <c r="AR493" s="201">
        <f t="shared" si="166"/>
        <v>11</v>
      </c>
      <c r="AS493" s="202">
        <f t="shared" si="166"/>
        <v>0</v>
      </c>
      <c r="AT493" s="71">
        <v>10</v>
      </c>
      <c r="AU493" s="71">
        <v>0</v>
      </c>
      <c r="AV493" s="71">
        <v>0</v>
      </c>
      <c r="AW493" s="71">
        <v>8</v>
      </c>
      <c r="AX493" s="32">
        <f t="shared" si="167"/>
        <v>18</v>
      </c>
      <c r="AY493" s="39">
        <f t="shared" si="161"/>
        <v>18</v>
      </c>
      <c r="AZ493" s="71">
        <v>10</v>
      </c>
      <c r="BA493" s="32">
        <f t="shared" si="162"/>
        <v>28</v>
      </c>
      <c r="BB493" s="70"/>
      <c r="BC493" s="70"/>
      <c r="BD493" s="70"/>
    </row>
    <row r="494" spans="1:56" ht="16.5" customHeight="1">
      <c r="A494" s="18" t="s">
        <v>423</v>
      </c>
      <c r="B494" s="19" t="s">
        <v>362</v>
      </c>
      <c r="C494" s="44" t="s">
        <v>634</v>
      </c>
      <c r="D494" s="111" t="s">
        <v>687</v>
      </c>
      <c r="E494" s="216">
        <v>42</v>
      </c>
      <c r="F494" s="131" t="s">
        <v>688</v>
      </c>
      <c r="G494" s="35">
        <v>175</v>
      </c>
      <c r="H494" s="35">
        <v>913</v>
      </c>
      <c r="I494" s="69">
        <v>44</v>
      </c>
      <c r="J494" s="69">
        <v>26</v>
      </c>
      <c r="K494" s="69">
        <v>184</v>
      </c>
      <c r="L494" s="69">
        <v>5</v>
      </c>
      <c r="M494" s="69">
        <v>0</v>
      </c>
      <c r="N494" s="69">
        <v>4</v>
      </c>
      <c r="O494" s="29">
        <f t="shared" si="163"/>
        <v>49</v>
      </c>
      <c r="P494" s="29">
        <f t="shared" si="164"/>
        <v>26</v>
      </c>
      <c r="Q494" s="29">
        <f t="shared" si="164"/>
        <v>188</v>
      </c>
      <c r="R494" s="29">
        <f t="shared" si="165"/>
        <v>263</v>
      </c>
      <c r="S494" s="29">
        <v>0.76</v>
      </c>
      <c r="T494" s="29">
        <v>25</v>
      </c>
      <c r="U494" s="27">
        <v>0</v>
      </c>
      <c r="V494" s="29">
        <v>24</v>
      </c>
      <c r="W494" s="29">
        <v>0.02</v>
      </c>
      <c r="X494" s="29">
        <v>0</v>
      </c>
      <c r="Y494" s="29">
        <v>0</v>
      </c>
      <c r="Z494" s="69">
        <v>568</v>
      </c>
      <c r="AA494" s="71">
        <v>25</v>
      </c>
      <c r="AB494" s="26">
        <f t="shared" si="158"/>
        <v>831</v>
      </c>
      <c r="AC494" s="69">
        <f t="shared" si="158"/>
        <v>25.76</v>
      </c>
      <c r="AD494" s="69">
        <v>175</v>
      </c>
      <c r="AE494" s="27">
        <f t="shared" si="168"/>
        <v>100</v>
      </c>
      <c r="AF494" s="69">
        <v>30</v>
      </c>
      <c r="AG494" s="69">
        <v>63</v>
      </c>
      <c r="AH494" s="69">
        <v>63</v>
      </c>
      <c r="AI494" s="69"/>
      <c r="AJ494" s="69"/>
      <c r="AK494" s="69"/>
      <c r="AL494" s="69"/>
      <c r="AM494" s="69"/>
      <c r="AN494" s="69"/>
      <c r="AO494" s="69"/>
      <c r="AP494" s="69">
        <v>15</v>
      </c>
      <c r="AQ494" s="71">
        <v>12</v>
      </c>
      <c r="AR494" s="201">
        <f t="shared" si="166"/>
        <v>15</v>
      </c>
      <c r="AS494" s="202">
        <f t="shared" si="166"/>
        <v>12</v>
      </c>
      <c r="AT494" s="71">
        <v>8</v>
      </c>
      <c r="AU494" s="71">
        <v>5</v>
      </c>
      <c r="AV494" s="71">
        <v>0</v>
      </c>
      <c r="AW494" s="71">
        <v>0</v>
      </c>
      <c r="AX494" s="32">
        <f t="shared" si="167"/>
        <v>13</v>
      </c>
      <c r="AY494" s="39">
        <f t="shared" si="161"/>
        <v>25</v>
      </c>
      <c r="AZ494" s="69"/>
      <c r="BA494" s="32">
        <f t="shared" si="162"/>
        <v>25</v>
      </c>
      <c r="BB494" s="70"/>
      <c r="BC494" s="70"/>
      <c r="BD494" s="70"/>
    </row>
    <row r="495" spans="1:56" ht="16.5" customHeight="1">
      <c r="A495" s="18" t="s">
        <v>423</v>
      </c>
      <c r="B495" s="19" t="s">
        <v>362</v>
      </c>
      <c r="C495" s="44" t="s">
        <v>634</v>
      </c>
      <c r="D495" s="111" t="s">
        <v>687</v>
      </c>
      <c r="E495" s="212">
        <v>43</v>
      </c>
      <c r="F495" s="131" t="s">
        <v>689</v>
      </c>
      <c r="G495" s="35">
        <v>175</v>
      </c>
      <c r="H495" s="35">
        <v>1103</v>
      </c>
      <c r="I495" s="69">
        <v>166</v>
      </c>
      <c r="J495" s="69">
        <v>51</v>
      </c>
      <c r="K495" s="69">
        <v>136</v>
      </c>
      <c r="L495" s="69">
        <v>2</v>
      </c>
      <c r="M495" s="69">
        <v>0</v>
      </c>
      <c r="N495" s="69">
        <v>0</v>
      </c>
      <c r="O495" s="29">
        <f t="shared" si="163"/>
        <v>168</v>
      </c>
      <c r="P495" s="29">
        <f t="shared" si="164"/>
        <v>51</v>
      </c>
      <c r="Q495" s="29">
        <f t="shared" si="164"/>
        <v>136</v>
      </c>
      <c r="R495" s="29">
        <f t="shared" si="165"/>
        <v>355</v>
      </c>
      <c r="S495" s="29">
        <v>0.85</v>
      </c>
      <c r="T495" s="29">
        <v>0</v>
      </c>
      <c r="U495" s="27">
        <v>0</v>
      </c>
      <c r="V495" s="29">
        <v>168</v>
      </c>
      <c r="W495" s="29">
        <v>0.2</v>
      </c>
      <c r="X495" s="29">
        <v>0</v>
      </c>
      <c r="Y495" s="29">
        <v>0</v>
      </c>
      <c r="Z495" s="69">
        <v>648</v>
      </c>
      <c r="AA495" s="71">
        <v>22</v>
      </c>
      <c r="AB495" s="26">
        <f t="shared" si="158"/>
        <v>1003</v>
      </c>
      <c r="AC495" s="69">
        <f t="shared" si="158"/>
        <v>22.85</v>
      </c>
      <c r="AD495" s="69">
        <v>175</v>
      </c>
      <c r="AE495" s="27">
        <f t="shared" si="168"/>
        <v>100</v>
      </c>
      <c r="AF495" s="69">
        <v>31</v>
      </c>
      <c r="AG495" s="219">
        <v>46</v>
      </c>
      <c r="AH495" s="219">
        <v>47</v>
      </c>
      <c r="AI495" s="69"/>
      <c r="AJ495" s="69"/>
      <c r="AK495" s="69"/>
      <c r="AL495" s="69"/>
      <c r="AM495" s="69"/>
      <c r="AN495" s="69"/>
      <c r="AO495" s="69"/>
      <c r="AP495" s="69">
        <v>18</v>
      </c>
      <c r="AQ495" s="71">
        <v>11</v>
      </c>
      <c r="AR495" s="201">
        <f t="shared" si="166"/>
        <v>18</v>
      </c>
      <c r="AS495" s="202">
        <f t="shared" si="166"/>
        <v>11</v>
      </c>
      <c r="AT495" s="71">
        <v>1</v>
      </c>
      <c r="AU495" s="71">
        <v>0</v>
      </c>
      <c r="AV495" s="71">
        <v>0</v>
      </c>
      <c r="AW495" s="71">
        <v>0</v>
      </c>
      <c r="AX495" s="32">
        <f t="shared" si="167"/>
        <v>1</v>
      </c>
      <c r="AY495" s="39">
        <f t="shared" si="161"/>
        <v>12</v>
      </c>
      <c r="AZ495" s="69"/>
      <c r="BA495" s="32">
        <f t="shared" si="162"/>
        <v>12</v>
      </c>
      <c r="BB495" s="70"/>
      <c r="BC495" s="70"/>
      <c r="BD495" s="70"/>
    </row>
    <row r="496" spans="1:56" ht="16.5" customHeight="1">
      <c r="A496" s="18" t="s">
        <v>423</v>
      </c>
      <c r="B496" s="19" t="s">
        <v>362</v>
      </c>
      <c r="C496" s="44" t="s">
        <v>634</v>
      </c>
      <c r="D496" s="111" t="s">
        <v>687</v>
      </c>
      <c r="E496" s="212">
        <v>44</v>
      </c>
      <c r="F496" s="131" t="s">
        <v>690</v>
      </c>
      <c r="G496" s="35">
        <v>170</v>
      </c>
      <c r="H496" s="35">
        <v>979</v>
      </c>
      <c r="I496" s="69">
        <v>46</v>
      </c>
      <c r="J496" s="69">
        <v>37</v>
      </c>
      <c r="K496" s="69">
        <v>73</v>
      </c>
      <c r="L496" s="69">
        <v>1</v>
      </c>
      <c r="M496" s="69">
        <v>0</v>
      </c>
      <c r="N496" s="69">
        <v>2</v>
      </c>
      <c r="O496" s="29">
        <f t="shared" si="163"/>
        <v>47</v>
      </c>
      <c r="P496" s="29">
        <f t="shared" si="164"/>
        <v>37</v>
      </c>
      <c r="Q496" s="29">
        <f t="shared" si="164"/>
        <v>75</v>
      </c>
      <c r="R496" s="29">
        <f t="shared" si="165"/>
        <v>159</v>
      </c>
      <c r="S496" s="29">
        <v>0.48</v>
      </c>
      <c r="T496" s="29">
        <v>0</v>
      </c>
      <c r="U496" s="27">
        <v>0</v>
      </c>
      <c r="V496" s="29">
        <v>47</v>
      </c>
      <c r="W496" s="29">
        <v>0.05</v>
      </c>
      <c r="X496" s="29">
        <v>0</v>
      </c>
      <c r="Y496" s="29">
        <v>0</v>
      </c>
      <c r="Z496" s="69">
        <v>528</v>
      </c>
      <c r="AA496" s="71">
        <v>18</v>
      </c>
      <c r="AB496" s="26">
        <f t="shared" si="158"/>
        <v>687</v>
      </c>
      <c r="AC496" s="69">
        <f t="shared" si="158"/>
        <v>18.48</v>
      </c>
      <c r="AD496" s="69">
        <v>170</v>
      </c>
      <c r="AE496" s="27">
        <f t="shared" si="168"/>
        <v>100</v>
      </c>
      <c r="AF496" s="69">
        <v>32</v>
      </c>
      <c r="AG496" s="69">
        <v>6</v>
      </c>
      <c r="AH496" s="69">
        <v>6</v>
      </c>
      <c r="AI496" s="69"/>
      <c r="AJ496" s="69"/>
      <c r="AK496" s="69"/>
      <c r="AL496" s="69"/>
      <c r="AM496" s="69"/>
      <c r="AN496" s="69"/>
      <c r="AO496" s="69"/>
      <c r="AP496" s="69">
        <v>7</v>
      </c>
      <c r="AQ496" s="71">
        <v>5</v>
      </c>
      <c r="AR496" s="201">
        <f t="shared" si="166"/>
        <v>7</v>
      </c>
      <c r="AS496" s="202">
        <f t="shared" si="166"/>
        <v>5</v>
      </c>
      <c r="AT496" s="71">
        <v>2</v>
      </c>
      <c r="AU496" s="71">
        <v>1</v>
      </c>
      <c r="AV496" s="71">
        <v>2</v>
      </c>
      <c r="AW496" s="71">
        <v>8</v>
      </c>
      <c r="AX496" s="32">
        <f t="shared" si="167"/>
        <v>13</v>
      </c>
      <c r="AY496" s="39">
        <f t="shared" si="161"/>
        <v>18</v>
      </c>
      <c r="AZ496" s="69"/>
      <c r="BA496" s="32">
        <f t="shared" si="162"/>
        <v>18</v>
      </c>
      <c r="BB496" s="70"/>
      <c r="BC496" s="70"/>
      <c r="BD496" s="70"/>
    </row>
    <row r="497" spans="1:56" ht="16.5" customHeight="1">
      <c r="A497" s="18" t="s">
        <v>423</v>
      </c>
      <c r="B497" s="19" t="s">
        <v>362</v>
      </c>
      <c r="C497" s="44" t="s">
        <v>634</v>
      </c>
      <c r="D497" s="111" t="s">
        <v>691</v>
      </c>
      <c r="E497" s="216">
        <v>45</v>
      </c>
      <c r="F497" s="131" t="s">
        <v>692</v>
      </c>
      <c r="G497" s="35">
        <v>152</v>
      </c>
      <c r="H497" s="35">
        <v>858</v>
      </c>
      <c r="I497" s="69">
        <v>36</v>
      </c>
      <c r="J497" s="69">
        <v>0</v>
      </c>
      <c r="K497" s="69">
        <v>0</v>
      </c>
      <c r="L497" s="69">
        <v>30</v>
      </c>
      <c r="M497" s="69">
        <v>0</v>
      </c>
      <c r="N497" s="69">
        <v>0</v>
      </c>
      <c r="O497" s="69">
        <f t="shared" si="163"/>
        <v>66</v>
      </c>
      <c r="P497" s="29">
        <f t="shared" si="164"/>
        <v>0</v>
      </c>
      <c r="Q497" s="29">
        <f t="shared" si="164"/>
        <v>0</v>
      </c>
      <c r="R497" s="29">
        <f t="shared" si="165"/>
        <v>66</v>
      </c>
      <c r="S497" s="29">
        <v>0.43</v>
      </c>
      <c r="T497" s="29">
        <v>66</v>
      </c>
      <c r="U497" s="29">
        <v>0.43</v>
      </c>
      <c r="V497" s="29">
        <v>0</v>
      </c>
      <c r="W497" s="29">
        <v>0</v>
      </c>
      <c r="X497" s="29">
        <v>0</v>
      </c>
      <c r="Y497" s="29">
        <v>0</v>
      </c>
      <c r="Z497" s="69">
        <v>507</v>
      </c>
      <c r="AA497" s="69">
        <v>24.38</v>
      </c>
      <c r="AB497" s="26">
        <f t="shared" si="158"/>
        <v>573</v>
      </c>
      <c r="AC497" s="69">
        <f t="shared" si="158"/>
        <v>24.81</v>
      </c>
      <c r="AD497" s="69">
        <v>152</v>
      </c>
      <c r="AE497" s="27">
        <f t="shared" si="168"/>
        <v>100</v>
      </c>
      <c r="AF497" s="69">
        <v>33</v>
      </c>
      <c r="AG497" s="70"/>
      <c r="AH497" s="70"/>
      <c r="AI497" s="70"/>
      <c r="AJ497" s="70"/>
      <c r="AK497" s="70"/>
      <c r="AL497" s="69">
        <v>13</v>
      </c>
      <c r="AM497" s="69">
        <v>5.0999999999999996</v>
      </c>
      <c r="AN497" s="70"/>
      <c r="AO497" s="70"/>
      <c r="AP497" s="69">
        <v>138</v>
      </c>
      <c r="AQ497" s="71">
        <v>40</v>
      </c>
      <c r="AR497" s="201">
        <f t="shared" si="166"/>
        <v>151</v>
      </c>
      <c r="AS497" s="202">
        <f t="shared" si="166"/>
        <v>45.1</v>
      </c>
      <c r="AT497" s="71">
        <v>59.8</v>
      </c>
      <c r="AU497" s="71">
        <v>13</v>
      </c>
      <c r="AV497" s="71">
        <v>1</v>
      </c>
      <c r="AW497" s="71">
        <v>19</v>
      </c>
      <c r="AX497" s="32">
        <f t="shared" si="167"/>
        <v>92.8</v>
      </c>
      <c r="AY497" s="39">
        <f t="shared" si="161"/>
        <v>137.9</v>
      </c>
      <c r="AZ497" s="69">
        <v>5.5</v>
      </c>
      <c r="BA497" s="32">
        <f t="shared" si="162"/>
        <v>143.4</v>
      </c>
      <c r="BB497" s="70"/>
      <c r="BC497" s="70"/>
      <c r="BD497" s="70"/>
    </row>
    <row r="498" spans="1:56" ht="16.5" customHeight="1">
      <c r="A498" s="18" t="s">
        <v>423</v>
      </c>
      <c r="B498" s="19" t="s">
        <v>362</v>
      </c>
      <c r="C498" s="44" t="s">
        <v>634</v>
      </c>
      <c r="D498" s="111" t="s">
        <v>691</v>
      </c>
      <c r="E498" s="216">
        <v>46</v>
      </c>
      <c r="F498" s="131" t="s">
        <v>693</v>
      </c>
      <c r="G498" s="35">
        <v>193</v>
      </c>
      <c r="H498" s="35">
        <v>1046</v>
      </c>
      <c r="I498" s="69">
        <v>4</v>
      </c>
      <c r="J498" s="69">
        <v>0</v>
      </c>
      <c r="K498" s="69">
        <v>0</v>
      </c>
      <c r="L498" s="69">
        <v>1</v>
      </c>
      <c r="M498" s="69">
        <v>0</v>
      </c>
      <c r="N498" s="69">
        <v>0</v>
      </c>
      <c r="O498" s="29">
        <f t="shared" si="163"/>
        <v>5</v>
      </c>
      <c r="P498" s="29">
        <f t="shared" si="164"/>
        <v>0</v>
      </c>
      <c r="Q498" s="29">
        <f t="shared" si="164"/>
        <v>0</v>
      </c>
      <c r="R498" s="29">
        <f t="shared" si="165"/>
        <v>5</v>
      </c>
      <c r="S498" s="29">
        <v>0.02</v>
      </c>
      <c r="T498" s="29">
        <v>5</v>
      </c>
      <c r="U498" s="29">
        <v>0.02</v>
      </c>
      <c r="V498" s="29">
        <v>0</v>
      </c>
      <c r="W498" s="29">
        <v>0</v>
      </c>
      <c r="X498" s="29">
        <v>0</v>
      </c>
      <c r="Y498" s="29">
        <v>0</v>
      </c>
      <c r="Z498" s="69">
        <v>530</v>
      </c>
      <c r="AA498" s="69">
        <v>27.33</v>
      </c>
      <c r="AB498" s="26">
        <f t="shared" si="158"/>
        <v>535</v>
      </c>
      <c r="AC498" s="69">
        <f t="shared" si="158"/>
        <v>27.349999999999998</v>
      </c>
      <c r="AD498" s="69">
        <v>193</v>
      </c>
      <c r="AE498" s="27">
        <f t="shared" si="168"/>
        <v>100</v>
      </c>
      <c r="AF498" s="69">
        <v>34</v>
      </c>
      <c r="AG498" s="69">
        <v>2</v>
      </c>
      <c r="AH498" s="490">
        <v>2</v>
      </c>
      <c r="AI498" s="70"/>
      <c r="AJ498" s="70"/>
      <c r="AK498" s="70"/>
      <c r="AL498" s="69">
        <v>11</v>
      </c>
      <c r="AM498" s="69">
        <v>4.78</v>
      </c>
      <c r="AN498" s="70"/>
      <c r="AO498" s="70"/>
      <c r="AP498" s="69">
        <v>40</v>
      </c>
      <c r="AQ498" s="71">
        <v>13</v>
      </c>
      <c r="AR498" s="201">
        <f t="shared" si="166"/>
        <v>51</v>
      </c>
      <c r="AS498" s="202">
        <f t="shared" si="166"/>
        <v>17.78</v>
      </c>
      <c r="AT498" s="71">
        <v>25</v>
      </c>
      <c r="AU498" s="71">
        <v>2</v>
      </c>
      <c r="AV498" s="71">
        <v>0</v>
      </c>
      <c r="AW498" s="71">
        <v>7</v>
      </c>
      <c r="AX498" s="32">
        <f t="shared" si="167"/>
        <v>34</v>
      </c>
      <c r="AY498" s="39">
        <f t="shared" si="161"/>
        <v>51.78</v>
      </c>
      <c r="AZ498" s="69">
        <v>13.5</v>
      </c>
      <c r="BA498" s="32">
        <f t="shared" si="162"/>
        <v>65.28</v>
      </c>
      <c r="BB498" s="70"/>
      <c r="BC498" s="70"/>
      <c r="BD498" s="70"/>
    </row>
    <row r="499" spans="1:56" ht="16.5" customHeight="1">
      <c r="A499" s="44" t="s">
        <v>423</v>
      </c>
      <c r="B499" s="45" t="s">
        <v>362</v>
      </c>
      <c r="C499" s="44" t="s">
        <v>634</v>
      </c>
      <c r="D499" s="111" t="s">
        <v>691</v>
      </c>
      <c r="E499" s="212">
        <v>47</v>
      </c>
      <c r="F499" s="131" t="s">
        <v>694</v>
      </c>
      <c r="G499" s="35">
        <v>162</v>
      </c>
      <c r="H499" s="35">
        <v>919</v>
      </c>
      <c r="I499" s="69">
        <v>13</v>
      </c>
      <c r="J499" s="69">
        <v>0</v>
      </c>
      <c r="K499" s="69">
        <v>0</v>
      </c>
      <c r="L499" s="69">
        <v>15</v>
      </c>
      <c r="M499" s="69">
        <v>0</v>
      </c>
      <c r="N499" s="69">
        <v>0</v>
      </c>
      <c r="O499" s="45">
        <f t="shared" si="163"/>
        <v>28</v>
      </c>
      <c r="P499" s="45">
        <f t="shared" si="164"/>
        <v>0</v>
      </c>
      <c r="Q499" s="45">
        <f t="shared" si="164"/>
        <v>0</v>
      </c>
      <c r="R499" s="45">
        <f t="shared" si="165"/>
        <v>28</v>
      </c>
      <c r="S499" s="45">
        <v>0.21</v>
      </c>
      <c r="T499" s="45">
        <v>28</v>
      </c>
      <c r="U499" s="45">
        <v>0.21</v>
      </c>
      <c r="V499" s="45">
        <v>0</v>
      </c>
      <c r="W499" s="45">
        <v>0</v>
      </c>
      <c r="X499" s="45">
        <v>0</v>
      </c>
      <c r="Y499" s="45">
        <v>0</v>
      </c>
      <c r="Z499" s="69">
        <v>422</v>
      </c>
      <c r="AA499" s="69">
        <v>20.079999999999998</v>
      </c>
      <c r="AB499" s="26">
        <f t="shared" si="158"/>
        <v>450</v>
      </c>
      <c r="AC499" s="69">
        <f t="shared" si="158"/>
        <v>20.29</v>
      </c>
      <c r="AD499" s="69">
        <v>162</v>
      </c>
      <c r="AE499" s="152">
        <f t="shared" si="168"/>
        <v>100</v>
      </c>
      <c r="AF499" s="69">
        <v>35</v>
      </c>
      <c r="AG499" s="69">
        <v>9</v>
      </c>
      <c r="AH499" s="73">
        <v>9</v>
      </c>
      <c r="AI499" s="220"/>
      <c r="AJ499" s="220"/>
      <c r="AK499" s="220"/>
      <c r="AL499" s="69">
        <v>16</v>
      </c>
      <c r="AM499" s="69">
        <v>5.36</v>
      </c>
      <c r="AN499" s="69"/>
      <c r="AO499" s="220"/>
      <c r="AP499" s="69">
        <v>21</v>
      </c>
      <c r="AQ499" s="71">
        <v>9</v>
      </c>
      <c r="AR499" s="201">
        <f t="shared" si="166"/>
        <v>37</v>
      </c>
      <c r="AS499" s="202">
        <f t="shared" si="166"/>
        <v>14.36</v>
      </c>
      <c r="AT499" s="71">
        <v>26</v>
      </c>
      <c r="AU499" s="71">
        <v>4</v>
      </c>
      <c r="AV499" s="71">
        <v>0</v>
      </c>
      <c r="AW499" s="71">
        <v>9</v>
      </c>
      <c r="AX499" s="152">
        <f t="shared" si="167"/>
        <v>39</v>
      </c>
      <c r="AY499" s="39">
        <f t="shared" si="161"/>
        <v>53.36</v>
      </c>
      <c r="AZ499" s="69">
        <v>7.7</v>
      </c>
      <c r="BA499" s="32">
        <f t="shared" si="162"/>
        <v>61.06</v>
      </c>
      <c r="BB499" s="70"/>
      <c r="BC499" s="70"/>
      <c r="BD499" s="70"/>
    </row>
    <row r="500" spans="1:56" ht="16.5" customHeight="1">
      <c r="A500" s="44" t="s">
        <v>423</v>
      </c>
      <c r="B500" s="45" t="s">
        <v>362</v>
      </c>
      <c r="C500" s="44" t="s">
        <v>634</v>
      </c>
      <c r="D500" s="111" t="s">
        <v>691</v>
      </c>
      <c r="E500" s="212">
        <v>48</v>
      </c>
      <c r="F500" s="131" t="s">
        <v>695</v>
      </c>
      <c r="G500" s="35">
        <v>228</v>
      </c>
      <c r="H500" s="35">
        <v>1217</v>
      </c>
      <c r="I500" s="69">
        <v>11</v>
      </c>
      <c r="J500" s="69">
        <v>0</v>
      </c>
      <c r="K500" s="69">
        <v>0</v>
      </c>
      <c r="L500" s="69">
        <v>5</v>
      </c>
      <c r="M500" s="69">
        <v>0</v>
      </c>
      <c r="N500" s="69">
        <v>0</v>
      </c>
      <c r="O500" s="45">
        <f t="shared" si="163"/>
        <v>16</v>
      </c>
      <c r="P500" s="45">
        <f t="shared" si="164"/>
        <v>0</v>
      </c>
      <c r="Q500" s="45">
        <f t="shared" si="164"/>
        <v>0</v>
      </c>
      <c r="R500" s="45">
        <f t="shared" si="165"/>
        <v>16</v>
      </c>
      <c r="S500" s="45">
        <v>0.04</v>
      </c>
      <c r="T500" s="45">
        <v>12</v>
      </c>
      <c r="U500" s="45">
        <v>0.03</v>
      </c>
      <c r="V500" s="45">
        <v>4</v>
      </c>
      <c r="W500" s="45">
        <v>0.01</v>
      </c>
      <c r="X500" s="45">
        <v>0</v>
      </c>
      <c r="Y500" s="45">
        <v>0</v>
      </c>
      <c r="Z500" s="69">
        <v>496</v>
      </c>
      <c r="AA500" s="69">
        <v>26.11</v>
      </c>
      <c r="AB500" s="26">
        <f t="shared" si="158"/>
        <v>512</v>
      </c>
      <c r="AC500" s="69">
        <f t="shared" si="158"/>
        <v>26.15</v>
      </c>
      <c r="AD500" s="73">
        <v>228</v>
      </c>
      <c r="AE500" s="152">
        <f t="shared" si="168"/>
        <v>100</v>
      </c>
      <c r="AF500" s="69">
        <v>36</v>
      </c>
      <c r="AG500" s="220"/>
      <c r="AH500" s="220"/>
      <c r="AI500" s="220"/>
      <c r="AJ500" s="220"/>
      <c r="AK500" s="220"/>
      <c r="AL500" s="69">
        <v>23</v>
      </c>
      <c r="AM500" s="69">
        <v>6.54</v>
      </c>
      <c r="AN500" s="220"/>
      <c r="AO500" s="220"/>
      <c r="AP500" s="73">
        <v>196</v>
      </c>
      <c r="AQ500" s="221">
        <v>38</v>
      </c>
      <c r="AR500" s="201">
        <f t="shared" si="166"/>
        <v>219</v>
      </c>
      <c r="AS500" s="202">
        <f t="shared" si="166"/>
        <v>44.54</v>
      </c>
      <c r="AT500" s="221">
        <v>43</v>
      </c>
      <c r="AU500" s="221">
        <v>8</v>
      </c>
      <c r="AV500" s="221">
        <v>0</v>
      </c>
      <c r="AW500" s="221">
        <v>25</v>
      </c>
      <c r="AX500" s="152">
        <f t="shared" si="167"/>
        <v>76</v>
      </c>
      <c r="AY500" s="39">
        <f t="shared" si="161"/>
        <v>120.53999999999999</v>
      </c>
      <c r="AZ500" s="69">
        <v>9.3000000000000007</v>
      </c>
      <c r="BA500" s="32">
        <f t="shared" si="162"/>
        <v>129.84</v>
      </c>
      <c r="BB500" s="70"/>
      <c r="BC500" s="70"/>
      <c r="BD500" s="70"/>
    </row>
    <row r="501" spans="1:56" ht="16.5" customHeight="1">
      <c r="A501" s="44" t="s">
        <v>423</v>
      </c>
      <c r="B501" s="45" t="s">
        <v>362</v>
      </c>
      <c r="C501" s="44" t="s">
        <v>634</v>
      </c>
      <c r="D501" s="111" t="s">
        <v>696</v>
      </c>
      <c r="E501" s="216">
        <v>49</v>
      </c>
      <c r="F501" s="131" t="s">
        <v>697</v>
      </c>
      <c r="G501" s="35">
        <v>190</v>
      </c>
      <c r="H501" s="35">
        <v>1157</v>
      </c>
      <c r="I501" s="73">
        <v>13</v>
      </c>
      <c r="J501" s="73">
        <v>14</v>
      </c>
      <c r="K501" s="73">
        <v>115</v>
      </c>
      <c r="L501" s="73">
        <v>1</v>
      </c>
      <c r="M501" s="73">
        <v>0</v>
      </c>
      <c r="N501" s="73">
        <v>0</v>
      </c>
      <c r="O501" s="45">
        <f t="shared" si="163"/>
        <v>14</v>
      </c>
      <c r="P501" s="45">
        <f t="shared" si="164"/>
        <v>14</v>
      </c>
      <c r="Q501" s="45">
        <f t="shared" si="164"/>
        <v>115</v>
      </c>
      <c r="R501" s="45">
        <f t="shared" si="165"/>
        <v>143</v>
      </c>
      <c r="S501" s="45">
        <v>2.02</v>
      </c>
      <c r="T501" s="45">
        <v>0</v>
      </c>
      <c r="U501" s="45">
        <v>0</v>
      </c>
      <c r="V501" s="45">
        <v>14</v>
      </c>
      <c r="W501" s="45">
        <v>0.01</v>
      </c>
      <c r="X501" s="45">
        <v>0</v>
      </c>
      <c r="Y501" s="45">
        <v>0</v>
      </c>
      <c r="Z501" s="73">
        <v>322</v>
      </c>
      <c r="AA501" s="221">
        <v>31.1</v>
      </c>
      <c r="AB501" s="26">
        <f t="shared" si="158"/>
        <v>465</v>
      </c>
      <c r="AC501" s="69">
        <f t="shared" si="158"/>
        <v>33.120000000000005</v>
      </c>
      <c r="AD501" s="73">
        <v>190</v>
      </c>
      <c r="AE501" s="152">
        <f t="shared" si="168"/>
        <v>100</v>
      </c>
      <c r="AF501" s="69">
        <v>37</v>
      </c>
      <c r="AG501" s="220"/>
      <c r="AH501" s="220"/>
      <c r="AI501" s="220"/>
      <c r="AJ501" s="220"/>
      <c r="AK501" s="220"/>
      <c r="AL501" s="73">
        <v>6</v>
      </c>
      <c r="AM501" s="73">
        <v>3.24</v>
      </c>
      <c r="AN501" s="73"/>
      <c r="AO501" s="73"/>
      <c r="AP501" s="73">
        <v>32</v>
      </c>
      <c r="AQ501" s="221">
        <v>44</v>
      </c>
      <c r="AR501" s="201">
        <f t="shared" si="166"/>
        <v>38</v>
      </c>
      <c r="AS501" s="202">
        <f t="shared" si="166"/>
        <v>47.24</v>
      </c>
      <c r="AT501" s="221">
        <v>12</v>
      </c>
      <c r="AU501" s="221">
        <v>15</v>
      </c>
      <c r="AV501" s="221">
        <v>0</v>
      </c>
      <c r="AW501" s="221">
        <v>2</v>
      </c>
      <c r="AX501" s="152">
        <f t="shared" si="167"/>
        <v>29</v>
      </c>
      <c r="AY501" s="39">
        <f t="shared" si="161"/>
        <v>76.240000000000009</v>
      </c>
      <c r="AZ501" s="221">
        <v>4</v>
      </c>
      <c r="BA501" s="32">
        <f t="shared" si="162"/>
        <v>80.240000000000009</v>
      </c>
      <c r="BB501" s="70"/>
      <c r="BC501" s="70"/>
      <c r="BD501" s="70"/>
    </row>
    <row r="502" spans="1:56" ht="16.5" customHeight="1">
      <c r="A502" s="44" t="s">
        <v>423</v>
      </c>
      <c r="B502" s="45" t="s">
        <v>362</v>
      </c>
      <c r="C502" s="44" t="s">
        <v>634</v>
      </c>
      <c r="D502" s="111" t="s">
        <v>696</v>
      </c>
      <c r="E502" s="216">
        <v>50</v>
      </c>
      <c r="F502" s="131" t="s">
        <v>698</v>
      </c>
      <c r="G502" s="35">
        <v>193</v>
      </c>
      <c r="H502" s="35">
        <v>925</v>
      </c>
      <c r="I502" s="73">
        <v>6</v>
      </c>
      <c r="J502" s="73">
        <v>25</v>
      </c>
      <c r="K502" s="73">
        <v>92</v>
      </c>
      <c r="L502" s="73">
        <v>0</v>
      </c>
      <c r="M502" s="73">
        <v>0</v>
      </c>
      <c r="N502" s="73">
        <v>0</v>
      </c>
      <c r="O502" s="45">
        <f t="shared" si="163"/>
        <v>6</v>
      </c>
      <c r="P502" s="45">
        <f t="shared" si="164"/>
        <v>25</v>
      </c>
      <c r="Q502" s="45">
        <f t="shared" si="164"/>
        <v>92</v>
      </c>
      <c r="R502" s="45">
        <f t="shared" si="165"/>
        <v>123</v>
      </c>
      <c r="S502" s="45">
        <v>0.96</v>
      </c>
      <c r="T502" s="45">
        <v>0</v>
      </c>
      <c r="U502" s="45">
        <v>0</v>
      </c>
      <c r="V502" s="45">
        <v>6</v>
      </c>
      <c r="W502" s="45">
        <v>0.03</v>
      </c>
      <c r="X502" s="45">
        <v>0</v>
      </c>
      <c r="Y502" s="45">
        <v>0</v>
      </c>
      <c r="Z502" s="73">
        <v>190</v>
      </c>
      <c r="AA502" s="221">
        <v>50.1</v>
      </c>
      <c r="AB502" s="26">
        <f t="shared" si="158"/>
        <v>313</v>
      </c>
      <c r="AC502" s="69">
        <f t="shared" si="158"/>
        <v>51.06</v>
      </c>
      <c r="AD502" s="73">
        <v>193</v>
      </c>
      <c r="AE502" s="152">
        <f t="shared" si="168"/>
        <v>100</v>
      </c>
      <c r="AF502" s="73">
        <v>38</v>
      </c>
      <c r="AG502" s="220"/>
      <c r="AH502" s="220"/>
      <c r="AI502" s="220"/>
      <c r="AJ502" s="220"/>
      <c r="AK502" s="220"/>
      <c r="AL502" s="73">
        <v>9</v>
      </c>
      <c r="AM502" s="73">
        <v>4.4400000000000004</v>
      </c>
      <c r="AN502" s="220"/>
      <c r="AO502" s="220"/>
      <c r="AP502" s="73">
        <v>17</v>
      </c>
      <c r="AQ502" s="221">
        <v>32</v>
      </c>
      <c r="AR502" s="201">
        <f t="shared" si="166"/>
        <v>26</v>
      </c>
      <c r="AS502" s="202">
        <f t="shared" si="166"/>
        <v>36.44</v>
      </c>
      <c r="AT502" s="221">
        <v>0</v>
      </c>
      <c r="AU502" s="221">
        <v>17</v>
      </c>
      <c r="AV502" s="221">
        <v>0</v>
      </c>
      <c r="AW502" s="221">
        <v>4</v>
      </c>
      <c r="AX502" s="152">
        <f t="shared" si="167"/>
        <v>21</v>
      </c>
      <c r="AY502" s="39">
        <f t="shared" si="161"/>
        <v>57.44</v>
      </c>
      <c r="AZ502" s="221">
        <v>1</v>
      </c>
      <c r="BA502" s="32">
        <f t="shared" si="162"/>
        <v>58.44</v>
      </c>
      <c r="BB502" s="70"/>
      <c r="BC502" s="70"/>
      <c r="BD502" s="70"/>
    </row>
    <row r="503" spans="1:56" ht="16.5" customHeight="1">
      <c r="A503" s="44" t="s">
        <v>423</v>
      </c>
      <c r="B503" s="45" t="s">
        <v>362</v>
      </c>
      <c r="C503" s="44" t="s">
        <v>634</v>
      </c>
      <c r="D503" s="111" t="s">
        <v>699</v>
      </c>
      <c r="E503" s="212">
        <v>51</v>
      </c>
      <c r="F503" s="131" t="s">
        <v>700</v>
      </c>
      <c r="G503" s="35">
        <v>165</v>
      </c>
      <c r="H503" s="35">
        <v>766</v>
      </c>
      <c r="I503" s="73">
        <v>250</v>
      </c>
      <c r="J503" s="73">
        <v>46</v>
      </c>
      <c r="K503" s="73">
        <v>1</v>
      </c>
      <c r="L503" s="73">
        <v>2</v>
      </c>
      <c r="M503" s="73">
        <v>1</v>
      </c>
      <c r="N503" s="73">
        <v>1</v>
      </c>
      <c r="O503" s="45">
        <f t="shared" si="163"/>
        <v>252</v>
      </c>
      <c r="P503" s="45">
        <f t="shared" si="164"/>
        <v>47</v>
      </c>
      <c r="Q503" s="45">
        <f t="shared" si="164"/>
        <v>2</v>
      </c>
      <c r="R503" s="45">
        <f t="shared" si="165"/>
        <v>301</v>
      </c>
      <c r="S503" s="45">
        <v>11.53</v>
      </c>
      <c r="T503" s="45">
        <v>18</v>
      </c>
      <c r="U503" s="45">
        <v>7.0000000000000007E-2</v>
      </c>
      <c r="V503" s="45">
        <v>234</v>
      </c>
      <c r="W503" s="152">
        <v>10</v>
      </c>
      <c r="X503" s="45">
        <v>0</v>
      </c>
      <c r="Y503" s="45">
        <v>0</v>
      </c>
      <c r="Z503" s="73">
        <v>85</v>
      </c>
      <c r="AA503" s="73">
        <v>3.7</v>
      </c>
      <c r="AB503" s="26">
        <f t="shared" si="158"/>
        <v>386</v>
      </c>
      <c r="AC503" s="69">
        <f t="shared" si="158"/>
        <v>15.23</v>
      </c>
      <c r="AD503" s="73">
        <v>165</v>
      </c>
      <c r="AE503" s="152">
        <f t="shared" si="168"/>
        <v>100</v>
      </c>
      <c r="AF503" s="73">
        <v>39</v>
      </c>
      <c r="AG503" s="220"/>
      <c r="AH503" s="220"/>
      <c r="AI503" s="220"/>
      <c r="AJ503" s="220"/>
      <c r="AK503" s="220"/>
      <c r="AL503" s="220"/>
      <c r="AM503" s="220"/>
      <c r="AN503" s="220"/>
      <c r="AO503" s="220"/>
      <c r="AP503" s="73">
        <v>3</v>
      </c>
      <c r="AQ503" s="73">
        <v>6.04</v>
      </c>
      <c r="AR503" s="201">
        <f t="shared" si="166"/>
        <v>3</v>
      </c>
      <c r="AS503" s="202">
        <f t="shared" si="166"/>
        <v>6.04</v>
      </c>
      <c r="AT503" s="220"/>
      <c r="AU503" s="220"/>
      <c r="AV503" s="220"/>
      <c r="AW503" s="220"/>
      <c r="AX503" s="152">
        <f t="shared" si="167"/>
        <v>0</v>
      </c>
      <c r="AY503" s="39">
        <f t="shared" si="161"/>
        <v>6.04</v>
      </c>
      <c r="AZ503" s="220"/>
      <c r="BA503" s="32">
        <f t="shared" si="162"/>
        <v>6.04</v>
      </c>
      <c r="BB503" s="70"/>
      <c r="BC503" s="70"/>
      <c r="BD503" s="70"/>
    </row>
    <row r="504" spans="1:56" ht="16.5" customHeight="1">
      <c r="A504" s="44" t="s">
        <v>423</v>
      </c>
      <c r="B504" s="45" t="s">
        <v>362</v>
      </c>
      <c r="C504" s="44" t="s">
        <v>634</v>
      </c>
      <c r="D504" s="111" t="s">
        <v>699</v>
      </c>
      <c r="E504" s="212">
        <v>52</v>
      </c>
      <c r="F504" s="131" t="s">
        <v>701</v>
      </c>
      <c r="G504" s="35">
        <v>160</v>
      </c>
      <c r="H504" s="35">
        <v>1034</v>
      </c>
      <c r="I504" s="73">
        <v>88</v>
      </c>
      <c r="J504" s="73">
        <v>13</v>
      </c>
      <c r="K504" s="73">
        <v>0</v>
      </c>
      <c r="L504" s="73">
        <v>1</v>
      </c>
      <c r="M504" s="73">
        <v>4</v>
      </c>
      <c r="N504" s="73">
        <v>2</v>
      </c>
      <c r="O504" s="45">
        <f t="shared" si="163"/>
        <v>89</v>
      </c>
      <c r="P504" s="45">
        <f t="shared" si="164"/>
        <v>17</v>
      </c>
      <c r="Q504" s="45">
        <f t="shared" si="164"/>
        <v>2</v>
      </c>
      <c r="R504" s="45">
        <f t="shared" si="165"/>
        <v>108</v>
      </c>
      <c r="S504" s="45">
        <v>0.63</v>
      </c>
      <c r="T504" s="45">
        <v>22</v>
      </c>
      <c r="U504" s="45">
        <v>0.21</v>
      </c>
      <c r="V504" s="45">
        <v>67</v>
      </c>
      <c r="W504" s="45">
        <v>0.3</v>
      </c>
      <c r="X504" s="45">
        <v>0</v>
      </c>
      <c r="Y504" s="45">
        <v>0</v>
      </c>
      <c r="Z504" s="73">
        <v>178</v>
      </c>
      <c r="AA504" s="73">
        <v>39.450000000000003</v>
      </c>
      <c r="AB504" s="26">
        <f t="shared" si="158"/>
        <v>286</v>
      </c>
      <c r="AC504" s="69">
        <f t="shared" si="158"/>
        <v>40.080000000000005</v>
      </c>
      <c r="AD504" s="73">
        <v>160</v>
      </c>
      <c r="AE504" s="152">
        <f t="shared" si="168"/>
        <v>100</v>
      </c>
      <c r="AF504" s="73">
        <v>40</v>
      </c>
      <c r="AG504" s="220"/>
      <c r="AH504" s="220"/>
      <c r="AI504" s="220"/>
      <c r="AJ504" s="220"/>
      <c r="AK504" s="220"/>
      <c r="AL504" s="220"/>
      <c r="AM504" s="220"/>
      <c r="AN504" s="220"/>
      <c r="AO504" s="220"/>
      <c r="AP504" s="73">
        <v>28</v>
      </c>
      <c r="AQ504" s="221">
        <v>20.84</v>
      </c>
      <c r="AR504" s="201">
        <f t="shared" si="166"/>
        <v>28</v>
      </c>
      <c r="AS504" s="202">
        <f t="shared" si="166"/>
        <v>20.84</v>
      </c>
      <c r="AT504" s="220"/>
      <c r="AU504" s="220"/>
      <c r="AV504" s="220"/>
      <c r="AW504" s="220"/>
      <c r="AX504" s="152">
        <f t="shared" si="167"/>
        <v>0</v>
      </c>
      <c r="AY504" s="39">
        <f t="shared" si="161"/>
        <v>20.84</v>
      </c>
      <c r="AZ504" s="73">
        <v>1.21</v>
      </c>
      <c r="BA504" s="32">
        <f t="shared" si="162"/>
        <v>22.05</v>
      </c>
      <c r="BB504" s="70"/>
      <c r="BC504" s="70"/>
      <c r="BD504" s="70"/>
    </row>
    <row r="505" spans="1:56" s="181" customFormat="1" ht="16.5" customHeight="1">
      <c r="A505" s="44" t="s">
        <v>423</v>
      </c>
      <c r="B505" s="45" t="s">
        <v>362</v>
      </c>
      <c r="C505" s="44" t="s">
        <v>634</v>
      </c>
      <c r="D505" s="44" t="s">
        <v>1423</v>
      </c>
      <c r="E505" s="216">
        <v>53</v>
      </c>
      <c r="F505" s="186" t="s">
        <v>536</v>
      </c>
      <c r="G505" s="26">
        <v>212</v>
      </c>
      <c r="H505" s="26">
        <v>1327</v>
      </c>
      <c r="I505" s="42">
        <v>80</v>
      </c>
      <c r="J505" s="42">
        <v>13</v>
      </c>
      <c r="K505" s="42">
        <v>86</v>
      </c>
      <c r="L505" s="42">
        <v>10</v>
      </c>
      <c r="M505" s="42">
        <v>0</v>
      </c>
      <c r="N505" s="42">
        <v>1</v>
      </c>
      <c r="O505" s="29">
        <f>I505+L505</f>
        <v>90</v>
      </c>
      <c r="P505" s="29">
        <f t="shared" si="164"/>
        <v>13</v>
      </c>
      <c r="Q505" s="29">
        <f t="shared" si="164"/>
        <v>87</v>
      </c>
      <c r="R505" s="29">
        <f>SUM(O505:Q505)</f>
        <v>190</v>
      </c>
      <c r="S505" s="29">
        <v>0.4</v>
      </c>
      <c r="T505" s="29">
        <v>0</v>
      </c>
      <c r="U505" s="29">
        <v>0</v>
      </c>
      <c r="V505" s="29">
        <v>90</v>
      </c>
      <c r="W505" s="29">
        <v>0.4</v>
      </c>
      <c r="X505" s="29">
        <v>0</v>
      </c>
      <c r="Y505" s="29">
        <v>0</v>
      </c>
      <c r="Z505" s="42">
        <v>61</v>
      </c>
      <c r="AA505" s="42">
        <v>12.1</v>
      </c>
      <c r="AB505" s="26">
        <f t="shared" si="158"/>
        <v>251</v>
      </c>
      <c r="AC505" s="69">
        <f t="shared" si="158"/>
        <v>12.5</v>
      </c>
      <c r="AD505" s="42">
        <v>212</v>
      </c>
      <c r="AE505" s="27">
        <f>AD505/G505*100</f>
        <v>100</v>
      </c>
      <c r="AF505" s="43">
        <v>41</v>
      </c>
      <c r="AG505" s="42"/>
      <c r="AH505" s="42"/>
      <c r="AI505" s="42"/>
      <c r="AJ505" s="42"/>
      <c r="AK505" s="42"/>
      <c r="AL505" s="42"/>
      <c r="AM505" s="42"/>
      <c r="AN505" s="42"/>
      <c r="AO505" s="42"/>
      <c r="AP505" s="42">
        <v>41</v>
      </c>
      <c r="AQ505" s="42">
        <v>62.82</v>
      </c>
      <c r="AR505" s="201">
        <f t="shared" si="166"/>
        <v>41</v>
      </c>
      <c r="AS505" s="202">
        <f t="shared" si="166"/>
        <v>62.82</v>
      </c>
      <c r="AT505" s="42">
        <v>77.7</v>
      </c>
      <c r="AU505" s="130">
        <v>0</v>
      </c>
      <c r="AV505" s="130">
        <v>0</v>
      </c>
      <c r="AW505" s="42">
        <v>2.5</v>
      </c>
      <c r="AX505" s="27">
        <f>SUM(AT505:AW505)</f>
        <v>80.2</v>
      </c>
      <c r="AY505" s="39">
        <f t="shared" si="161"/>
        <v>143.02000000000001</v>
      </c>
      <c r="AZ505" s="40">
        <v>11.2</v>
      </c>
      <c r="BA505" s="32">
        <f t="shared" si="162"/>
        <v>154.22</v>
      </c>
      <c r="BB505" s="190"/>
      <c r="BC505" s="190"/>
      <c r="BD505" s="190"/>
    </row>
    <row r="506" spans="1:56" s="181" customFormat="1" ht="16.5" customHeight="1">
      <c r="A506" s="44" t="s">
        <v>423</v>
      </c>
      <c r="B506" s="45" t="s">
        <v>362</v>
      </c>
      <c r="C506" s="44" t="s">
        <v>634</v>
      </c>
      <c r="D506" s="44" t="s">
        <v>1423</v>
      </c>
      <c r="E506" s="216">
        <v>54</v>
      </c>
      <c r="F506" s="186" t="s">
        <v>537</v>
      </c>
      <c r="G506" s="26">
        <v>209</v>
      </c>
      <c r="H506" s="26">
        <v>1020</v>
      </c>
      <c r="I506" s="42">
        <v>82</v>
      </c>
      <c r="J506" s="42">
        <v>39</v>
      </c>
      <c r="K506" s="42">
        <v>52</v>
      </c>
      <c r="L506" s="42">
        <v>5</v>
      </c>
      <c r="M506" s="42">
        <v>0</v>
      </c>
      <c r="N506" s="42">
        <v>0</v>
      </c>
      <c r="O506" s="29">
        <f>I506+L506</f>
        <v>87</v>
      </c>
      <c r="P506" s="29">
        <f t="shared" si="164"/>
        <v>39</v>
      </c>
      <c r="Q506" s="29">
        <f t="shared" si="164"/>
        <v>52</v>
      </c>
      <c r="R506" s="29">
        <f>SUM(O506:Q506)</f>
        <v>178</v>
      </c>
      <c r="S506" s="29">
        <v>2.9</v>
      </c>
      <c r="T506" s="29">
        <v>15</v>
      </c>
      <c r="U506" s="29">
        <v>0.1</v>
      </c>
      <c r="V506" s="29">
        <v>72</v>
      </c>
      <c r="W506" s="29">
        <v>2.8</v>
      </c>
      <c r="X506" s="29">
        <v>0</v>
      </c>
      <c r="Y506" s="29">
        <v>0</v>
      </c>
      <c r="Z506" s="42">
        <v>159</v>
      </c>
      <c r="AA506" s="42">
        <v>23.66</v>
      </c>
      <c r="AB506" s="26">
        <f t="shared" si="158"/>
        <v>337</v>
      </c>
      <c r="AC506" s="69">
        <f t="shared" si="158"/>
        <v>26.56</v>
      </c>
      <c r="AD506" s="42">
        <v>209</v>
      </c>
      <c r="AE506" s="27">
        <f>AD506/G506*100</f>
        <v>100</v>
      </c>
      <c r="AF506" s="43">
        <v>42</v>
      </c>
      <c r="AG506" s="42"/>
      <c r="AH506" s="42"/>
      <c r="AI506" s="42"/>
      <c r="AJ506" s="42"/>
      <c r="AK506" s="42"/>
      <c r="AL506" s="42"/>
      <c r="AM506" s="42"/>
      <c r="AN506" s="42"/>
      <c r="AO506" s="42"/>
      <c r="AP506" s="42">
        <v>15</v>
      </c>
      <c r="AQ506" s="42">
        <v>14.55</v>
      </c>
      <c r="AR506" s="201">
        <f t="shared" si="166"/>
        <v>15</v>
      </c>
      <c r="AS506" s="202">
        <f t="shared" si="166"/>
        <v>14.55</v>
      </c>
      <c r="AT506" s="42">
        <v>15.55</v>
      </c>
      <c r="AU506" s="130">
        <v>0</v>
      </c>
      <c r="AV506" s="130">
        <v>0</v>
      </c>
      <c r="AW506" s="42">
        <v>6.35</v>
      </c>
      <c r="AX506" s="27">
        <f>SUM(AT506:AW506)</f>
        <v>21.9</v>
      </c>
      <c r="AY506" s="39">
        <f t="shared" si="161"/>
        <v>36.450000000000003</v>
      </c>
      <c r="AZ506" s="40"/>
      <c r="BA506" s="32">
        <f t="shared" si="162"/>
        <v>36.450000000000003</v>
      </c>
      <c r="BB506" s="190"/>
      <c r="BC506" s="190"/>
      <c r="BD506" s="190"/>
    </row>
    <row r="507" spans="1:56" s="181" customFormat="1" ht="16.5" customHeight="1">
      <c r="A507" s="44" t="s">
        <v>423</v>
      </c>
      <c r="B507" s="45" t="s">
        <v>362</v>
      </c>
      <c r="C507" s="44" t="s">
        <v>634</v>
      </c>
      <c r="D507" s="44" t="s">
        <v>1423</v>
      </c>
      <c r="E507" s="212">
        <v>55</v>
      </c>
      <c r="F507" s="186" t="s">
        <v>538</v>
      </c>
      <c r="G507" s="26">
        <v>225</v>
      </c>
      <c r="H507" s="26">
        <v>1084</v>
      </c>
      <c r="I507" s="42">
        <v>159</v>
      </c>
      <c r="J507" s="42">
        <v>4</v>
      </c>
      <c r="K507" s="42">
        <v>33</v>
      </c>
      <c r="L507" s="42">
        <v>22</v>
      </c>
      <c r="M507" s="42">
        <v>0</v>
      </c>
      <c r="N507" s="42">
        <v>0</v>
      </c>
      <c r="O507" s="29">
        <f>I507+L507</f>
        <v>181</v>
      </c>
      <c r="P507" s="29">
        <f t="shared" si="164"/>
        <v>4</v>
      </c>
      <c r="Q507" s="29">
        <f t="shared" si="164"/>
        <v>33</v>
      </c>
      <c r="R507" s="29">
        <f>SUM(O507:Q507)</f>
        <v>218</v>
      </c>
      <c r="S507" s="29">
        <v>1.32</v>
      </c>
      <c r="T507" s="29">
        <v>2</v>
      </c>
      <c r="U507" s="29">
        <v>0.01</v>
      </c>
      <c r="V507" s="29">
        <v>179</v>
      </c>
      <c r="W507" s="29">
        <v>1.31</v>
      </c>
      <c r="X507" s="29">
        <v>0</v>
      </c>
      <c r="Y507" s="29">
        <v>0</v>
      </c>
      <c r="Z507" s="42">
        <v>63</v>
      </c>
      <c r="AA507" s="42">
        <v>1.61</v>
      </c>
      <c r="AB507" s="26">
        <f t="shared" si="158"/>
        <v>281</v>
      </c>
      <c r="AC507" s="69">
        <f t="shared" si="158"/>
        <v>2.93</v>
      </c>
      <c r="AD507" s="42">
        <v>225</v>
      </c>
      <c r="AE507" s="27">
        <f>AD507/G507*100</f>
        <v>100</v>
      </c>
      <c r="AF507" s="43">
        <v>43</v>
      </c>
      <c r="AG507" s="42"/>
      <c r="AH507" s="42"/>
      <c r="AI507" s="42"/>
      <c r="AJ507" s="42"/>
      <c r="AK507" s="42"/>
      <c r="AL507" s="42"/>
      <c r="AM507" s="42"/>
      <c r="AN507" s="42"/>
      <c r="AO507" s="42"/>
      <c r="AP507" s="42">
        <v>25</v>
      </c>
      <c r="AQ507" s="42">
        <v>14.21</v>
      </c>
      <c r="AR507" s="201">
        <f t="shared" si="166"/>
        <v>25</v>
      </c>
      <c r="AS507" s="202">
        <f t="shared" si="166"/>
        <v>14.21</v>
      </c>
      <c r="AT507" s="42">
        <v>22.71</v>
      </c>
      <c r="AU507" s="130">
        <v>0</v>
      </c>
      <c r="AV507" s="130">
        <v>0</v>
      </c>
      <c r="AW507" s="42">
        <v>4.75</v>
      </c>
      <c r="AX507" s="27">
        <f>SUM(AT507:AW507)</f>
        <v>27.46</v>
      </c>
      <c r="AY507" s="39">
        <f t="shared" si="161"/>
        <v>41.67</v>
      </c>
      <c r="AZ507" s="40"/>
      <c r="BA507" s="32">
        <f t="shared" si="162"/>
        <v>41.67</v>
      </c>
      <c r="BB507" s="190"/>
      <c r="BC507" s="190"/>
      <c r="BD507" s="190"/>
    </row>
    <row r="508" spans="1:56" s="181" customFormat="1" ht="16.5" customHeight="1">
      <c r="A508" s="44" t="s">
        <v>423</v>
      </c>
      <c r="B508" s="45" t="s">
        <v>362</v>
      </c>
      <c r="C508" s="44" t="s">
        <v>634</v>
      </c>
      <c r="D508" s="44" t="s">
        <v>1423</v>
      </c>
      <c r="E508" s="212">
        <v>56</v>
      </c>
      <c r="F508" s="186" t="s">
        <v>539</v>
      </c>
      <c r="G508" s="26">
        <v>150</v>
      </c>
      <c r="H508" s="26">
        <v>807</v>
      </c>
      <c r="I508" s="52">
        <v>237</v>
      </c>
      <c r="J508" s="52">
        <v>4</v>
      </c>
      <c r="K508" s="52">
        <v>13</v>
      </c>
      <c r="L508" s="52">
        <v>9</v>
      </c>
      <c r="M508" s="52">
        <v>0</v>
      </c>
      <c r="N508" s="52">
        <v>0</v>
      </c>
      <c r="O508" s="53">
        <f>I508+L508</f>
        <v>246</v>
      </c>
      <c r="P508" s="53">
        <f t="shared" si="164"/>
        <v>4</v>
      </c>
      <c r="Q508" s="53">
        <f t="shared" si="164"/>
        <v>13</v>
      </c>
      <c r="R508" s="53">
        <f>SUM(O508:Q508)</f>
        <v>263</v>
      </c>
      <c r="S508" s="53">
        <v>22.8</v>
      </c>
      <c r="T508" s="53">
        <v>0</v>
      </c>
      <c r="U508" s="53">
        <v>0</v>
      </c>
      <c r="V508" s="53">
        <v>246</v>
      </c>
      <c r="W508" s="53">
        <v>22.8</v>
      </c>
      <c r="X508" s="53">
        <v>0</v>
      </c>
      <c r="Y508" s="53">
        <v>0</v>
      </c>
      <c r="Z508" s="52">
        <v>22</v>
      </c>
      <c r="AA508" s="52">
        <v>20.149999999999999</v>
      </c>
      <c r="AB508" s="26">
        <f t="shared" si="158"/>
        <v>285</v>
      </c>
      <c r="AC508" s="69">
        <f t="shared" si="158"/>
        <v>42.95</v>
      </c>
      <c r="AD508" s="52">
        <v>150</v>
      </c>
      <c r="AE508" s="54">
        <f>AD508/G508*100</f>
        <v>100</v>
      </c>
      <c r="AF508" s="55">
        <v>44</v>
      </c>
      <c r="AG508" s="52"/>
      <c r="AH508" s="52"/>
      <c r="AI508" s="52"/>
      <c r="AJ508" s="52"/>
      <c r="AK508" s="52"/>
      <c r="AL508" s="52"/>
      <c r="AM508" s="52"/>
      <c r="AN508" s="52">
        <v>1</v>
      </c>
      <c r="AO508" s="52">
        <v>0.14000000000000001</v>
      </c>
      <c r="AP508" s="52">
        <v>7</v>
      </c>
      <c r="AQ508" s="52">
        <v>6.5</v>
      </c>
      <c r="AR508" s="201">
        <f t="shared" si="166"/>
        <v>8</v>
      </c>
      <c r="AS508" s="202">
        <f t="shared" si="166"/>
        <v>6.64</v>
      </c>
      <c r="AT508" s="137">
        <v>7</v>
      </c>
      <c r="AU508" s="137">
        <v>0</v>
      </c>
      <c r="AV508" s="137">
        <v>0</v>
      </c>
      <c r="AW508" s="137">
        <v>0</v>
      </c>
      <c r="AX508" s="54">
        <f>SUM(AT508:AW508)</f>
        <v>7</v>
      </c>
      <c r="AY508" s="39">
        <f t="shared" si="161"/>
        <v>13.64</v>
      </c>
      <c r="AZ508" s="56"/>
      <c r="BA508" s="32">
        <f t="shared" si="162"/>
        <v>13.64</v>
      </c>
      <c r="BB508" s="190"/>
      <c r="BC508" s="190"/>
      <c r="BD508" s="190"/>
    </row>
    <row r="509" spans="1:56" ht="16.5" customHeight="1">
      <c r="A509" s="44" t="s">
        <v>423</v>
      </c>
      <c r="B509" s="45" t="s">
        <v>362</v>
      </c>
      <c r="C509" s="44" t="s">
        <v>634</v>
      </c>
      <c r="D509" s="111" t="s">
        <v>702</v>
      </c>
      <c r="E509" s="216">
        <v>57</v>
      </c>
      <c r="F509" s="131" t="s">
        <v>703</v>
      </c>
      <c r="G509" s="35">
        <v>212</v>
      </c>
      <c r="H509" s="35">
        <v>1212</v>
      </c>
      <c r="I509" s="69">
        <v>35</v>
      </c>
      <c r="J509" s="69">
        <v>25</v>
      </c>
      <c r="K509" s="69">
        <v>1</v>
      </c>
      <c r="L509" s="69">
        <v>0</v>
      </c>
      <c r="M509" s="69">
        <v>0</v>
      </c>
      <c r="N509" s="69">
        <v>0</v>
      </c>
      <c r="O509" s="45">
        <f t="shared" si="163"/>
        <v>35</v>
      </c>
      <c r="P509" s="45">
        <f t="shared" si="164"/>
        <v>25</v>
      </c>
      <c r="Q509" s="45">
        <f t="shared" si="164"/>
        <v>1</v>
      </c>
      <c r="R509" s="45">
        <f t="shared" si="165"/>
        <v>61</v>
      </c>
      <c r="S509" s="152">
        <v>3.17</v>
      </c>
      <c r="T509" s="45">
        <v>3</v>
      </c>
      <c r="U509" s="152">
        <v>0.19</v>
      </c>
      <c r="V509" s="45">
        <v>32</v>
      </c>
      <c r="W509" s="152">
        <v>2</v>
      </c>
      <c r="X509" s="45">
        <v>0</v>
      </c>
      <c r="Y509" s="45">
        <v>0</v>
      </c>
      <c r="Z509" s="73">
        <v>388</v>
      </c>
      <c r="AA509" s="73">
        <v>49.78</v>
      </c>
      <c r="AB509" s="26">
        <f t="shared" si="158"/>
        <v>449</v>
      </c>
      <c r="AC509" s="69">
        <f t="shared" si="158"/>
        <v>52.95</v>
      </c>
      <c r="AD509" s="73">
        <v>212</v>
      </c>
      <c r="AE509" s="152">
        <f t="shared" si="168"/>
        <v>100</v>
      </c>
      <c r="AF509" s="73">
        <v>45</v>
      </c>
      <c r="AG509" s="220"/>
      <c r="AH509" s="220"/>
      <c r="AI509" s="220"/>
      <c r="AJ509" s="220"/>
      <c r="AK509" s="220"/>
      <c r="AL509" s="220"/>
      <c r="AM509" s="220"/>
      <c r="AN509" s="220"/>
      <c r="AO509" s="220"/>
      <c r="AP509" s="73">
        <v>33</v>
      </c>
      <c r="AQ509" s="221">
        <v>11.65</v>
      </c>
      <c r="AR509" s="201">
        <f t="shared" si="166"/>
        <v>33</v>
      </c>
      <c r="AS509" s="202">
        <f t="shared" si="166"/>
        <v>11.65</v>
      </c>
      <c r="AT509" s="221">
        <v>11.65</v>
      </c>
      <c r="AU509" s="221">
        <v>6.5</v>
      </c>
      <c r="AV509" s="221">
        <v>0</v>
      </c>
      <c r="AW509" s="221">
        <v>18.5</v>
      </c>
      <c r="AX509" s="152">
        <f t="shared" si="167"/>
        <v>36.65</v>
      </c>
      <c r="AY509" s="39">
        <f t="shared" si="161"/>
        <v>48.3</v>
      </c>
      <c r="AZ509" s="73">
        <v>10.199999999999999</v>
      </c>
      <c r="BA509" s="32">
        <f t="shared" si="162"/>
        <v>58.5</v>
      </c>
      <c r="BB509" s="70"/>
      <c r="BC509" s="70"/>
      <c r="BD509" s="70"/>
    </row>
    <row r="510" spans="1:56" ht="16.5" customHeight="1">
      <c r="A510" s="18" t="s">
        <v>423</v>
      </c>
      <c r="B510" s="19" t="s">
        <v>362</v>
      </c>
      <c r="C510" s="44" t="s">
        <v>634</v>
      </c>
      <c r="D510" s="111" t="s">
        <v>702</v>
      </c>
      <c r="E510" s="216">
        <v>58</v>
      </c>
      <c r="F510" s="131" t="s">
        <v>672</v>
      </c>
      <c r="G510" s="35">
        <v>219</v>
      </c>
      <c r="H510" s="35">
        <v>1255</v>
      </c>
      <c r="I510" s="69">
        <v>66</v>
      </c>
      <c r="J510" s="69">
        <v>4</v>
      </c>
      <c r="K510" s="69">
        <v>30</v>
      </c>
      <c r="L510" s="69">
        <v>0</v>
      </c>
      <c r="M510" s="69">
        <v>0</v>
      </c>
      <c r="N510" s="69">
        <v>0</v>
      </c>
      <c r="O510" s="29">
        <f t="shared" si="163"/>
        <v>66</v>
      </c>
      <c r="P510" s="29">
        <f t="shared" si="164"/>
        <v>4</v>
      </c>
      <c r="Q510" s="29">
        <f t="shared" si="164"/>
        <v>30</v>
      </c>
      <c r="R510" s="29">
        <f t="shared" si="165"/>
        <v>100</v>
      </c>
      <c r="S510" s="29">
        <v>2.5</v>
      </c>
      <c r="T510" s="29">
        <v>0</v>
      </c>
      <c r="U510" s="29">
        <v>0</v>
      </c>
      <c r="V510" s="29">
        <v>66</v>
      </c>
      <c r="W510" s="29">
        <v>1.5</v>
      </c>
      <c r="X510" s="29">
        <v>0</v>
      </c>
      <c r="Y510" s="29">
        <v>9</v>
      </c>
      <c r="Z510" s="69">
        <v>95</v>
      </c>
      <c r="AA510" s="71">
        <v>20</v>
      </c>
      <c r="AB510" s="26">
        <f t="shared" si="158"/>
        <v>195</v>
      </c>
      <c r="AC510" s="69">
        <f t="shared" si="158"/>
        <v>22.5</v>
      </c>
      <c r="AD510" s="69">
        <v>190</v>
      </c>
      <c r="AE510" s="27">
        <f t="shared" si="168"/>
        <v>86.757990867579906</v>
      </c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69">
        <v>2</v>
      </c>
      <c r="AQ510" s="71">
        <v>3.3</v>
      </c>
      <c r="AR510" s="201">
        <f t="shared" si="166"/>
        <v>2</v>
      </c>
      <c r="AS510" s="202">
        <f t="shared" si="166"/>
        <v>3.3</v>
      </c>
      <c r="AT510" s="70"/>
      <c r="AU510" s="70"/>
      <c r="AV510" s="70"/>
      <c r="AW510" s="70"/>
      <c r="AX510" s="32">
        <f t="shared" si="167"/>
        <v>0</v>
      </c>
      <c r="AY510" s="39">
        <f t="shared" si="161"/>
        <v>3.3</v>
      </c>
      <c r="AZ510" s="70"/>
      <c r="BA510" s="32">
        <f t="shared" si="162"/>
        <v>3.3</v>
      </c>
      <c r="BB510" s="70"/>
      <c r="BC510" s="70"/>
      <c r="BD510" s="70"/>
    </row>
    <row r="511" spans="1:56" s="181" customFormat="1" ht="16.5" customHeight="1">
      <c r="A511" s="18" t="s">
        <v>423</v>
      </c>
      <c r="B511" s="19" t="s">
        <v>362</v>
      </c>
      <c r="C511" s="44" t="s">
        <v>634</v>
      </c>
      <c r="D511" s="111" t="s">
        <v>702</v>
      </c>
      <c r="E511" s="212">
        <v>59</v>
      </c>
      <c r="F511" s="131" t="s">
        <v>654</v>
      </c>
      <c r="G511" s="35">
        <v>153</v>
      </c>
      <c r="H511" s="35">
        <v>912</v>
      </c>
      <c r="I511" s="42">
        <v>9</v>
      </c>
      <c r="J511" s="42">
        <v>0</v>
      </c>
      <c r="K511" s="42">
        <v>0</v>
      </c>
      <c r="L511" s="42">
        <v>1</v>
      </c>
      <c r="M511" s="42">
        <v>0</v>
      </c>
      <c r="N511" s="42">
        <v>0</v>
      </c>
      <c r="O511" s="29">
        <f t="shared" si="163"/>
        <v>10</v>
      </c>
      <c r="P511" s="29">
        <f t="shared" si="164"/>
        <v>0</v>
      </c>
      <c r="Q511" s="29">
        <f t="shared" si="164"/>
        <v>0</v>
      </c>
      <c r="R511" s="29">
        <f t="shared" si="165"/>
        <v>10</v>
      </c>
      <c r="S511" s="29">
        <v>0.02</v>
      </c>
      <c r="T511" s="29">
        <v>10</v>
      </c>
      <c r="U511" s="29">
        <v>0.02</v>
      </c>
      <c r="V511" s="29">
        <v>0</v>
      </c>
      <c r="W511" s="29">
        <v>0</v>
      </c>
      <c r="X511" s="29">
        <v>0</v>
      </c>
      <c r="Y511" s="29">
        <v>0</v>
      </c>
      <c r="Z511" s="42">
        <v>315</v>
      </c>
      <c r="AA511" s="42">
        <v>50.63</v>
      </c>
      <c r="AB511" s="26">
        <f t="shared" si="158"/>
        <v>325</v>
      </c>
      <c r="AC511" s="69">
        <f t="shared" si="158"/>
        <v>50.650000000000006</v>
      </c>
      <c r="AD511" s="42">
        <v>153</v>
      </c>
      <c r="AE511" s="27">
        <f t="shared" si="168"/>
        <v>100</v>
      </c>
      <c r="AF511" s="43">
        <v>46</v>
      </c>
      <c r="AG511" s="42">
        <v>10</v>
      </c>
      <c r="AH511" s="42">
        <v>10</v>
      </c>
      <c r="AI511" s="42"/>
      <c r="AJ511" s="42"/>
      <c r="AK511" s="42"/>
      <c r="AL511" s="42"/>
      <c r="AM511" s="42"/>
      <c r="AN511" s="42"/>
      <c r="AO511" s="42"/>
      <c r="AP511" s="42"/>
      <c r="AQ511" s="42"/>
      <c r="AR511" s="201">
        <f t="shared" si="166"/>
        <v>0</v>
      </c>
      <c r="AS511" s="202">
        <f t="shared" si="166"/>
        <v>0</v>
      </c>
      <c r="AT511" s="42"/>
      <c r="AU511" s="42"/>
      <c r="AV511" s="42"/>
      <c r="AW511" s="42"/>
      <c r="AX511" s="32">
        <f t="shared" si="167"/>
        <v>0</v>
      </c>
      <c r="AY511" s="39">
        <f t="shared" si="161"/>
        <v>0</v>
      </c>
      <c r="AZ511" s="40"/>
      <c r="BA511" s="32">
        <f t="shared" si="162"/>
        <v>0</v>
      </c>
      <c r="BB511" s="190"/>
      <c r="BC511" s="190"/>
      <c r="BD511" s="190"/>
    </row>
    <row r="512" spans="1:56" ht="16.5" customHeight="1">
      <c r="A512" s="18" t="s">
        <v>423</v>
      </c>
      <c r="B512" s="19" t="s">
        <v>362</v>
      </c>
      <c r="C512" s="44" t="s">
        <v>634</v>
      </c>
      <c r="D512" s="111" t="s">
        <v>702</v>
      </c>
      <c r="E512" s="212">
        <v>60</v>
      </c>
      <c r="F512" s="131" t="s">
        <v>673</v>
      </c>
      <c r="G512" s="35">
        <v>244</v>
      </c>
      <c r="H512" s="35">
        <v>1107</v>
      </c>
      <c r="I512" s="69">
        <v>156</v>
      </c>
      <c r="J512" s="69">
        <v>13</v>
      </c>
      <c r="K512" s="69">
        <v>19</v>
      </c>
      <c r="L512" s="69">
        <v>0</v>
      </c>
      <c r="M512" s="69">
        <v>0</v>
      </c>
      <c r="N512" s="69">
        <v>0</v>
      </c>
      <c r="O512" s="29">
        <f t="shared" si="163"/>
        <v>156</v>
      </c>
      <c r="P512" s="29">
        <f t="shared" si="164"/>
        <v>13</v>
      </c>
      <c r="Q512" s="29">
        <f t="shared" si="164"/>
        <v>19</v>
      </c>
      <c r="R512" s="29">
        <f t="shared" si="165"/>
        <v>188</v>
      </c>
      <c r="S512" s="29">
        <v>5.65</v>
      </c>
      <c r="T512" s="29">
        <v>10</v>
      </c>
      <c r="U512" s="29">
        <v>0.65</v>
      </c>
      <c r="V512" s="29">
        <v>146</v>
      </c>
      <c r="W512" s="27">
        <v>4</v>
      </c>
      <c r="X512" s="29">
        <v>0</v>
      </c>
      <c r="Y512" s="29">
        <v>5</v>
      </c>
      <c r="Z512" s="69">
        <v>165</v>
      </c>
      <c r="AA512" s="71">
        <v>35</v>
      </c>
      <c r="AB512" s="26">
        <f t="shared" si="158"/>
        <v>353</v>
      </c>
      <c r="AC512" s="69">
        <f t="shared" si="158"/>
        <v>40.65</v>
      </c>
      <c r="AD512" s="69">
        <v>200</v>
      </c>
      <c r="AE512" s="27">
        <f t="shared" si="168"/>
        <v>81.967213114754102</v>
      </c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69">
        <v>6</v>
      </c>
      <c r="AQ512" s="71">
        <v>5.85</v>
      </c>
      <c r="AR512" s="201">
        <f t="shared" si="166"/>
        <v>6</v>
      </c>
      <c r="AS512" s="202">
        <f t="shared" si="166"/>
        <v>5.85</v>
      </c>
      <c r="AT512" s="70"/>
      <c r="AU512" s="70"/>
      <c r="AV512" s="70"/>
      <c r="AW512" s="70"/>
      <c r="AX512" s="32">
        <f t="shared" si="167"/>
        <v>0</v>
      </c>
      <c r="AY512" s="39">
        <f t="shared" si="161"/>
        <v>5.85</v>
      </c>
      <c r="AZ512" s="70"/>
      <c r="BA512" s="32">
        <f t="shared" si="162"/>
        <v>5.85</v>
      </c>
      <c r="BB512" s="70"/>
      <c r="BC512" s="70"/>
      <c r="BD512" s="70"/>
    </row>
    <row r="513" spans="1:56" s="181" customFormat="1" ht="16.5" customHeight="1">
      <c r="A513" s="18" t="s">
        <v>423</v>
      </c>
      <c r="B513" s="19" t="s">
        <v>362</v>
      </c>
      <c r="C513" s="18" t="s">
        <v>634</v>
      </c>
      <c r="D513" s="104" t="s">
        <v>1490</v>
      </c>
      <c r="E513" s="212">
        <v>61</v>
      </c>
      <c r="F513" s="186" t="s">
        <v>529</v>
      </c>
      <c r="G513" s="26">
        <v>221</v>
      </c>
      <c r="H513" s="26">
        <v>1173</v>
      </c>
      <c r="I513" s="42">
        <v>589</v>
      </c>
      <c r="J513" s="42">
        <v>173</v>
      </c>
      <c r="K513" s="42">
        <v>24</v>
      </c>
      <c r="L513" s="42">
        <v>5</v>
      </c>
      <c r="M513" s="42">
        <v>0</v>
      </c>
      <c r="N513" s="42">
        <v>0</v>
      </c>
      <c r="O513" s="29">
        <f>I513+L513</f>
        <v>594</v>
      </c>
      <c r="P513" s="29">
        <f>M513+J513</f>
        <v>173</v>
      </c>
      <c r="Q513" s="29">
        <f>N513+K513</f>
        <v>24</v>
      </c>
      <c r="R513" s="29">
        <f>SUM(O513:Q513)</f>
        <v>791</v>
      </c>
      <c r="S513" s="29">
        <v>3.1</v>
      </c>
      <c r="T513" s="29">
        <v>594</v>
      </c>
      <c r="U513" s="29">
        <v>2.7</v>
      </c>
      <c r="V513" s="29">
        <v>0</v>
      </c>
      <c r="W513" s="29">
        <v>0</v>
      </c>
      <c r="X513" s="29">
        <v>0</v>
      </c>
      <c r="Y513" s="29">
        <v>0</v>
      </c>
      <c r="Z513" s="42">
        <v>115</v>
      </c>
      <c r="AA513" s="42">
        <v>27.01</v>
      </c>
      <c r="AB513" s="26">
        <f t="shared" si="158"/>
        <v>906</v>
      </c>
      <c r="AC513" s="69">
        <f t="shared" si="158"/>
        <v>30.110000000000003</v>
      </c>
      <c r="AD513" s="42">
        <v>210</v>
      </c>
      <c r="AE513" s="27">
        <f>AD513/G513*100</f>
        <v>95.02262443438913</v>
      </c>
      <c r="AF513" s="43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>
        <v>12</v>
      </c>
      <c r="AQ513" s="42">
        <v>19.29</v>
      </c>
      <c r="AR513" s="201">
        <f>AP513+AN513+AL513+AJ513</f>
        <v>12</v>
      </c>
      <c r="AS513" s="202">
        <f>AQ513+AO513+AM513+AK513</f>
        <v>19.29</v>
      </c>
      <c r="AT513" s="130">
        <v>0</v>
      </c>
      <c r="AU513" s="130">
        <v>0</v>
      </c>
      <c r="AV513" s="130">
        <v>0</v>
      </c>
      <c r="AW513" s="130">
        <v>0</v>
      </c>
      <c r="AX513" s="32">
        <f>SUM(AT513:AW513)</f>
        <v>0</v>
      </c>
      <c r="AY513" s="39">
        <f t="shared" si="161"/>
        <v>19.29</v>
      </c>
      <c r="AZ513" s="40"/>
      <c r="BA513" s="32">
        <f t="shared" si="162"/>
        <v>19.29</v>
      </c>
      <c r="BB513" s="190"/>
      <c r="BC513" s="190"/>
      <c r="BD513" s="190"/>
    </row>
    <row r="514" spans="1:56" ht="16.5" customHeight="1">
      <c r="A514" s="44" t="s">
        <v>423</v>
      </c>
      <c r="B514" s="45" t="s">
        <v>362</v>
      </c>
      <c r="C514" s="44" t="s">
        <v>634</v>
      </c>
      <c r="D514" s="111" t="s">
        <v>704</v>
      </c>
      <c r="E514" s="212">
        <v>62</v>
      </c>
      <c r="F514" s="131" t="s">
        <v>705</v>
      </c>
      <c r="G514" s="35">
        <v>128</v>
      </c>
      <c r="H514" s="35">
        <v>723</v>
      </c>
      <c r="I514" s="73">
        <v>15</v>
      </c>
      <c r="J514" s="73">
        <v>9</v>
      </c>
      <c r="K514" s="73">
        <v>33</v>
      </c>
      <c r="L514" s="73">
        <v>0</v>
      </c>
      <c r="M514" s="73">
        <v>0</v>
      </c>
      <c r="N514" s="73">
        <v>0</v>
      </c>
      <c r="O514" s="45">
        <f t="shared" si="163"/>
        <v>15</v>
      </c>
      <c r="P514" s="45">
        <f t="shared" si="164"/>
        <v>9</v>
      </c>
      <c r="Q514" s="45">
        <f t="shared" si="164"/>
        <v>33</v>
      </c>
      <c r="R514" s="45">
        <f t="shared" si="165"/>
        <v>57</v>
      </c>
      <c r="S514" s="45">
        <v>8.15</v>
      </c>
      <c r="T514" s="45">
        <v>0</v>
      </c>
      <c r="U514" s="45">
        <v>0</v>
      </c>
      <c r="V514" s="45">
        <v>15</v>
      </c>
      <c r="W514" s="45">
        <v>5.15</v>
      </c>
      <c r="X514" s="45">
        <v>0</v>
      </c>
      <c r="Y514" s="45">
        <v>0</v>
      </c>
      <c r="Z514" s="73">
        <v>157</v>
      </c>
      <c r="AA514" s="73">
        <v>116.13</v>
      </c>
      <c r="AB514" s="26">
        <f t="shared" si="158"/>
        <v>214</v>
      </c>
      <c r="AC514" s="69">
        <f t="shared" si="158"/>
        <v>124.28</v>
      </c>
      <c r="AD514" s="73">
        <v>128</v>
      </c>
      <c r="AE514" s="152">
        <f t="shared" si="168"/>
        <v>100</v>
      </c>
      <c r="AF514" s="73">
        <v>47</v>
      </c>
      <c r="AG514" s="220"/>
      <c r="AH514" s="220"/>
      <c r="AI514" s="220"/>
      <c r="AJ514" s="220"/>
      <c r="AK514" s="220"/>
      <c r="AL514" s="220"/>
      <c r="AM514" s="220"/>
      <c r="AN514" s="220"/>
      <c r="AO514" s="220"/>
      <c r="AP514" s="73">
        <v>137</v>
      </c>
      <c r="AQ514" s="73">
        <v>82.41</v>
      </c>
      <c r="AR514" s="201">
        <f t="shared" si="166"/>
        <v>137</v>
      </c>
      <c r="AS514" s="202">
        <f t="shared" si="166"/>
        <v>82.41</v>
      </c>
      <c r="AT514" s="221">
        <v>13</v>
      </c>
      <c r="AU514" s="221">
        <v>0</v>
      </c>
      <c r="AV514" s="221">
        <v>0</v>
      </c>
      <c r="AW514" s="221">
        <v>0</v>
      </c>
      <c r="AX514" s="152">
        <f t="shared" si="167"/>
        <v>13</v>
      </c>
      <c r="AY514" s="39">
        <f t="shared" si="161"/>
        <v>95.41</v>
      </c>
      <c r="AZ514" s="220"/>
      <c r="BA514" s="32">
        <f t="shared" si="162"/>
        <v>95.41</v>
      </c>
      <c r="BB514" s="70"/>
      <c r="BC514" s="70"/>
      <c r="BD514" s="70"/>
    </row>
    <row r="515" spans="1:56" ht="16.5" customHeight="1" thickBot="1">
      <c r="A515" s="163" t="s">
        <v>423</v>
      </c>
      <c r="B515" s="145" t="s">
        <v>362</v>
      </c>
      <c r="C515" s="163" t="s">
        <v>634</v>
      </c>
      <c r="D515" s="111" t="s">
        <v>706</v>
      </c>
      <c r="E515" s="212">
        <v>63</v>
      </c>
      <c r="F515" s="131" t="s">
        <v>707</v>
      </c>
      <c r="G515" s="23">
        <v>164</v>
      </c>
      <c r="H515" s="23">
        <v>830</v>
      </c>
      <c r="I515" s="439">
        <v>84</v>
      </c>
      <c r="J515" s="439">
        <v>12</v>
      </c>
      <c r="K515" s="439">
        <v>29</v>
      </c>
      <c r="L515" s="439">
        <v>10</v>
      </c>
      <c r="M515" s="439">
        <v>2</v>
      </c>
      <c r="N515" s="439">
        <v>0</v>
      </c>
      <c r="O515" s="45">
        <f t="shared" si="163"/>
        <v>94</v>
      </c>
      <c r="P515" s="45">
        <f t="shared" si="164"/>
        <v>14</v>
      </c>
      <c r="Q515" s="45">
        <f t="shared" si="164"/>
        <v>29</v>
      </c>
      <c r="R515" s="45">
        <f t="shared" si="165"/>
        <v>137</v>
      </c>
      <c r="S515" s="145">
        <v>0.65</v>
      </c>
      <c r="T515" s="145">
        <v>94</v>
      </c>
      <c r="U515" s="145">
        <v>0.47</v>
      </c>
      <c r="V515" s="145">
        <v>0</v>
      </c>
      <c r="W515" s="145">
        <v>0</v>
      </c>
      <c r="X515" s="145">
        <v>0</v>
      </c>
      <c r="Y515" s="145">
        <v>0</v>
      </c>
      <c r="Z515" s="439">
        <v>245</v>
      </c>
      <c r="AA515" s="439">
        <v>6.25</v>
      </c>
      <c r="AB515" s="26">
        <f t="shared" si="158"/>
        <v>382</v>
      </c>
      <c r="AC515" s="69">
        <f t="shared" si="158"/>
        <v>6.9</v>
      </c>
      <c r="AD515" s="73">
        <v>100</v>
      </c>
      <c r="AE515" s="152">
        <f t="shared" si="168"/>
        <v>60.975609756097562</v>
      </c>
      <c r="AF515" s="222"/>
      <c r="AG515" s="222"/>
      <c r="AH515" s="222"/>
      <c r="AI515" s="222"/>
      <c r="AJ515" s="222"/>
      <c r="AK515" s="222"/>
      <c r="AL515" s="222"/>
      <c r="AM515" s="222"/>
      <c r="AN515" s="439">
        <v>1</v>
      </c>
      <c r="AO515" s="439">
        <v>0.11</v>
      </c>
      <c r="AP515" s="439"/>
      <c r="AQ515" s="439"/>
      <c r="AR515" s="201">
        <f t="shared" si="166"/>
        <v>1</v>
      </c>
      <c r="AS515" s="202">
        <f t="shared" si="166"/>
        <v>0.11</v>
      </c>
      <c r="AT515" s="221">
        <v>0</v>
      </c>
      <c r="AU515" s="440">
        <v>0</v>
      </c>
      <c r="AV515" s="440">
        <v>0</v>
      </c>
      <c r="AW515" s="439">
        <v>1.38</v>
      </c>
      <c r="AX515" s="152">
        <f t="shared" si="167"/>
        <v>1.38</v>
      </c>
      <c r="AY515" s="39">
        <f t="shared" si="161"/>
        <v>1.49</v>
      </c>
      <c r="AZ515" s="220"/>
      <c r="BA515" s="32">
        <f t="shared" si="162"/>
        <v>1.49</v>
      </c>
      <c r="BB515" s="223"/>
      <c r="BC515" s="223"/>
      <c r="BD515" s="223"/>
    </row>
    <row r="516" spans="1:56" s="373" customFormat="1" ht="16.5" customHeight="1" thickBot="1">
      <c r="A516" s="685" t="s">
        <v>100</v>
      </c>
      <c r="B516" s="686"/>
      <c r="C516" s="687"/>
      <c r="D516" s="473"/>
      <c r="E516" s="468">
        <v>63</v>
      </c>
      <c r="F516" s="469"/>
      <c r="G516" s="470">
        <f t="shared" ref="G516:AD516" si="169">SUM(G453:G515)</f>
        <v>11743</v>
      </c>
      <c r="H516" s="470">
        <f t="shared" si="169"/>
        <v>63111</v>
      </c>
      <c r="I516" s="470">
        <f t="shared" si="169"/>
        <v>4678</v>
      </c>
      <c r="J516" s="470">
        <f t="shared" si="169"/>
        <v>1416</v>
      </c>
      <c r="K516" s="470">
        <f t="shared" si="169"/>
        <v>2409</v>
      </c>
      <c r="L516" s="470">
        <f t="shared" si="169"/>
        <v>365</v>
      </c>
      <c r="M516" s="470">
        <f t="shared" si="169"/>
        <v>189</v>
      </c>
      <c r="N516" s="470">
        <f t="shared" si="169"/>
        <v>219</v>
      </c>
      <c r="O516" s="470">
        <f t="shared" si="169"/>
        <v>5043</v>
      </c>
      <c r="P516" s="470">
        <f t="shared" si="169"/>
        <v>1605</v>
      </c>
      <c r="Q516" s="470">
        <f t="shared" si="169"/>
        <v>2628</v>
      </c>
      <c r="R516" s="470">
        <f t="shared" si="169"/>
        <v>9276</v>
      </c>
      <c r="S516" s="471">
        <f t="shared" si="169"/>
        <v>188</v>
      </c>
      <c r="T516" s="470">
        <f t="shared" si="169"/>
        <v>1786</v>
      </c>
      <c r="U516" s="471">
        <f t="shared" si="169"/>
        <v>24.600000000000005</v>
      </c>
      <c r="V516" s="470">
        <f t="shared" si="169"/>
        <v>3255</v>
      </c>
      <c r="W516" s="471">
        <f t="shared" si="169"/>
        <v>98.03</v>
      </c>
      <c r="X516" s="470">
        <f t="shared" si="169"/>
        <v>0</v>
      </c>
      <c r="Y516" s="470">
        <f t="shared" si="169"/>
        <v>89</v>
      </c>
      <c r="Z516" s="470">
        <f t="shared" si="169"/>
        <v>16223</v>
      </c>
      <c r="AA516" s="471">
        <f t="shared" si="169"/>
        <v>2251.17</v>
      </c>
      <c r="AB516" s="470">
        <f t="shared" si="169"/>
        <v>25499</v>
      </c>
      <c r="AC516" s="471">
        <f t="shared" si="169"/>
        <v>2439.17</v>
      </c>
      <c r="AD516" s="470">
        <f t="shared" si="169"/>
        <v>10814</v>
      </c>
      <c r="AE516" s="283">
        <f t="shared" si="168"/>
        <v>92.088904027931534</v>
      </c>
      <c r="AF516" s="470">
        <v>47</v>
      </c>
      <c r="AG516" s="470">
        <f t="shared" ref="AG516:BD516" si="170">SUM(AG453:AG515)</f>
        <v>731</v>
      </c>
      <c r="AH516" s="470">
        <f t="shared" si="170"/>
        <v>682</v>
      </c>
      <c r="AI516" s="470">
        <f t="shared" si="170"/>
        <v>174</v>
      </c>
      <c r="AJ516" s="470">
        <f t="shared" si="170"/>
        <v>0</v>
      </c>
      <c r="AK516" s="471">
        <f t="shared" si="170"/>
        <v>0</v>
      </c>
      <c r="AL516" s="470">
        <f t="shared" si="170"/>
        <v>78</v>
      </c>
      <c r="AM516" s="471">
        <f t="shared" si="170"/>
        <v>29.459999999999997</v>
      </c>
      <c r="AN516" s="470">
        <f t="shared" si="170"/>
        <v>19</v>
      </c>
      <c r="AO516" s="471">
        <f t="shared" si="170"/>
        <v>2.5700000000000003</v>
      </c>
      <c r="AP516" s="470">
        <f t="shared" si="170"/>
        <v>2077</v>
      </c>
      <c r="AQ516" s="471">
        <f t="shared" si="170"/>
        <v>1459.3299999999997</v>
      </c>
      <c r="AR516" s="470">
        <f t="shared" si="170"/>
        <v>2174</v>
      </c>
      <c r="AS516" s="471">
        <f t="shared" si="170"/>
        <v>1491.3599999999997</v>
      </c>
      <c r="AT516" s="471">
        <f t="shared" si="170"/>
        <v>537.93999999999994</v>
      </c>
      <c r="AU516" s="471">
        <f t="shared" si="170"/>
        <v>230.05999999999997</v>
      </c>
      <c r="AV516" s="471">
        <f t="shared" si="170"/>
        <v>23.57</v>
      </c>
      <c r="AW516" s="471">
        <f t="shared" si="170"/>
        <v>382.67999999999995</v>
      </c>
      <c r="AX516" s="471">
        <f t="shared" si="170"/>
        <v>1174.2500000000005</v>
      </c>
      <c r="AY516" s="471">
        <f t="shared" si="170"/>
        <v>2665.6099999999997</v>
      </c>
      <c r="AZ516" s="471">
        <f t="shared" si="170"/>
        <v>390.72999999999996</v>
      </c>
      <c r="BA516" s="471">
        <f t="shared" si="170"/>
        <v>3056.34</v>
      </c>
      <c r="BB516" s="470">
        <f t="shared" si="170"/>
        <v>1</v>
      </c>
      <c r="BC516" s="471">
        <f t="shared" si="170"/>
        <v>5.22</v>
      </c>
      <c r="BD516" s="471">
        <f t="shared" si="170"/>
        <v>0</v>
      </c>
    </row>
    <row r="517" spans="1:56" s="181" customFormat="1" ht="16.5" customHeight="1">
      <c r="A517" s="18" t="s">
        <v>423</v>
      </c>
      <c r="B517" s="19" t="s">
        <v>101</v>
      </c>
      <c r="C517" s="18" t="s">
        <v>708</v>
      </c>
      <c r="D517" s="166" t="s">
        <v>709</v>
      </c>
      <c r="E517" s="216">
        <v>1</v>
      </c>
      <c r="F517" s="224" t="s">
        <v>710</v>
      </c>
      <c r="G517" s="65">
        <v>186</v>
      </c>
      <c r="H517" s="65">
        <v>1021</v>
      </c>
      <c r="I517" s="24">
        <v>0</v>
      </c>
      <c r="J517" s="24">
        <v>0</v>
      </c>
      <c r="K517" s="24">
        <v>0</v>
      </c>
      <c r="L517" s="24">
        <v>154</v>
      </c>
      <c r="M517" s="24">
        <v>1</v>
      </c>
      <c r="N517" s="24">
        <v>8</v>
      </c>
      <c r="O517" s="25">
        <f t="shared" ref="O517:O549" si="171">I517+L517</f>
        <v>154</v>
      </c>
      <c r="P517" s="25">
        <f t="shared" ref="P517:Q549" si="172">M517+J517</f>
        <v>1</v>
      </c>
      <c r="Q517" s="25">
        <f t="shared" si="172"/>
        <v>8</v>
      </c>
      <c r="R517" s="25">
        <f t="shared" ref="R517:R549" si="173">SUM(O517:Q517)</f>
        <v>163</v>
      </c>
      <c r="S517" s="25"/>
      <c r="T517" s="25"/>
      <c r="U517" s="25"/>
      <c r="V517" s="25"/>
      <c r="W517" s="25"/>
      <c r="X517" s="25"/>
      <c r="Y517" s="25"/>
      <c r="Z517" s="24"/>
      <c r="AA517" s="24"/>
      <c r="AB517" s="26">
        <f t="shared" ref="AB517:AC549" si="174">Z517+R517</f>
        <v>163</v>
      </c>
      <c r="AC517" s="69">
        <f t="shared" si="174"/>
        <v>0</v>
      </c>
      <c r="AD517" s="24">
        <v>100</v>
      </c>
      <c r="AE517" s="39">
        <f t="shared" si="168"/>
        <v>53.763440860215049</v>
      </c>
      <c r="AF517" s="28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01">
        <f t="shared" ref="AR517:AS549" si="175">AP517+AN517+AL517+AJ517</f>
        <v>0</v>
      </c>
      <c r="AS517" s="202">
        <f t="shared" si="175"/>
        <v>0</v>
      </c>
      <c r="AT517" s="24"/>
      <c r="AU517" s="24"/>
      <c r="AV517" s="24"/>
      <c r="AW517" s="24"/>
      <c r="AX517" s="30">
        <f t="shared" ref="AX517:AX549" si="176">SUM(AT517:AW517)</f>
        <v>0</v>
      </c>
      <c r="AY517" s="39">
        <f t="shared" ref="AY517:AY549" si="177">AX517+AS517</f>
        <v>0</v>
      </c>
      <c r="AZ517" s="31"/>
      <c r="BA517" s="32">
        <f t="shared" ref="BA517:BA549" si="178">AZ517+AY517</f>
        <v>0</v>
      </c>
      <c r="BB517" s="188"/>
      <c r="BC517" s="188"/>
      <c r="BD517" s="188"/>
    </row>
    <row r="518" spans="1:56" s="181" customFormat="1" ht="16.5" customHeight="1">
      <c r="A518" s="18" t="s">
        <v>423</v>
      </c>
      <c r="B518" s="19" t="s">
        <v>101</v>
      </c>
      <c r="C518" s="18" t="s">
        <v>708</v>
      </c>
      <c r="D518" s="111" t="s">
        <v>1513</v>
      </c>
      <c r="E518" s="212">
        <v>2</v>
      </c>
      <c r="F518" s="149" t="s">
        <v>711</v>
      </c>
      <c r="G518" s="73">
        <v>238</v>
      </c>
      <c r="H518" s="73">
        <v>1209</v>
      </c>
      <c r="I518" s="42">
        <v>0</v>
      </c>
      <c r="J518" s="42">
        <v>0</v>
      </c>
      <c r="K518" s="42">
        <v>0</v>
      </c>
      <c r="L518" s="42">
        <v>4</v>
      </c>
      <c r="M518" s="42">
        <v>8</v>
      </c>
      <c r="N518" s="42">
        <v>6</v>
      </c>
      <c r="O518" s="25">
        <f t="shared" si="171"/>
        <v>4</v>
      </c>
      <c r="P518" s="25">
        <f t="shared" si="172"/>
        <v>8</v>
      </c>
      <c r="Q518" s="25">
        <f t="shared" si="172"/>
        <v>6</v>
      </c>
      <c r="R518" s="25">
        <f t="shared" si="173"/>
        <v>18</v>
      </c>
      <c r="S518" s="29"/>
      <c r="T518" s="29"/>
      <c r="U518" s="29"/>
      <c r="V518" s="29"/>
      <c r="W518" s="29"/>
      <c r="X518" s="29"/>
      <c r="Y518" s="29"/>
      <c r="Z518" s="42"/>
      <c r="AA518" s="42"/>
      <c r="AB518" s="26">
        <f t="shared" si="174"/>
        <v>18</v>
      </c>
      <c r="AC518" s="69">
        <f t="shared" si="174"/>
        <v>0</v>
      </c>
      <c r="AD518" s="42">
        <v>12</v>
      </c>
      <c r="AE518" s="27">
        <f t="shared" si="168"/>
        <v>5.0420168067226889</v>
      </c>
      <c r="AF518" s="43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201">
        <f t="shared" si="175"/>
        <v>0</v>
      </c>
      <c r="AS518" s="202">
        <f t="shared" si="175"/>
        <v>0</v>
      </c>
      <c r="AT518" s="42"/>
      <c r="AU518" s="42"/>
      <c r="AV518" s="42"/>
      <c r="AW518" s="42"/>
      <c r="AX518" s="32">
        <f t="shared" si="176"/>
        <v>0</v>
      </c>
      <c r="AY518" s="39">
        <f t="shared" si="177"/>
        <v>0</v>
      </c>
      <c r="AZ518" s="40"/>
      <c r="BA518" s="32">
        <f t="shared" si="178"/>
        <v>0</v>
      </c>
      <c r="BB518" s="190"/>
      <c r="BC518" s="190"/>
      <c r="BD518" s="190"/>
    </row>
    <row r="519" spans="1:56" s="181" customFormat="1" ht="16.5" customHeight="1">
      <c r="A519" s="18" t="s">
        <v>423</v>
      </c>
      <c r="B519" s="19" t="s">
        <v>101</v>
      </c>
      <c r="C519" s="18" t="s">
        <v>708</v>
      </c>
      <c r="D519" s="111" t="s">
        <v>712</v>
      </c>
      <c r="E519" s="212">
        <v>3</v>
      </c>
      <c r="F519" s="149" t="s">
        <v>713</v>
      </c>
      <c r="G519" s="73">
        <v>172</v>
      </c>
      <c r="H519" s="73">
        <v>722</v>
      </c>
      <c r="I519" s="74">
        <v>0</v>
      </c>
      <c r="J519" s="74">
        <v>0</v>
      </c>
      <c r="K519" s="74">
        <v>0</v>
      </c>
      <c r="L519" s="74">
        <v>75</v>
      </c>
      <c r="M519" s="74">
        <v>5</v>
      </c>
      <c r="N519" s="74">
        <v>6</v>
      </c>
      <c r="O519" s="25">
        <f t="shared" si="171"/>
        <v>75</v>
      </c>
      <c r="P519" s="25">
        <f t="shared" si="172"/>
        <v>5</v>
      </c>
      <c r="Q519" s="25">
        <f t="shared" si="172"/>
        <v>6</v>
      </c>
      <c r="R519" s="25">
        <f t="shared" si="173"/>
        <v>86</v>
      </c>
      <c r="S519" s="29"/>
      <c r="T519" s="29"/>
      <c r="U519" s="29"/>
      <c r="V519" s="29"/>
      <c r="W519" s="29"/>
      <c r="X519" s="29"/>
      <c r="Y519" s="29"/>
      <c r="Z519" s="29">
        <v>350</v>
      </c>
      <c r="AA519" s="29"/>
      <c r="AB519" s="26">
        <f t="shared" si="174"/>
        <v>436</v>
      </c>
      <c r="AC519" s="69">
        <f t="shared" si="174"/>
        <v>0</v>
      </c>
      <c r="AD519" s="29">
        <v>172</v>
      </c>
      <c r="AE519" s="27">
        <f t="shared" si="168"/>
        <v>100</v>
      </c>
      <c r="AF519" s="29">
        <v>1</v>
      </c>
      <c r="AG519" s="29">
        <v>58</v>
      </c>
      <c r="AH519" s="29">
        <v>58</v>
      </c>
      <c r="AI519" s="29"/>
      <c r="AJ519" s="29"/>
      <c r="AK519" s="29"/>
      <c r="AL519" s="29"/>
      <c r="AM519" s="29"/>
      <c r="AN519" s="29"/>
      <c r="AO519" s="29"/>
      <c r="AP519" s="29">
        <v>150</v>
      </c>
      <c r="AQ519" s="27">
        <v>320</v>
      </c>
      <c r="AR519" s="201">
        <f t="shared" si="175"/>
        <v>150</v>
      </c>
      <c r="AS519" s="202">
        <f t="shared" si="175"/>
        <v>320</v>
      </c>
      <c r="AT519" s="29">
        <v>320</v>
      </c>
      <c r="AU519" s="29"/>
      <c r="AV519" s="29"/>
      <c r="AW519" s="29"/>
      <c r="AX519" s="32">
        <f t="shared" si="176"/>
        <v>320</v>
      </c>
      <c r="AY519" s="39">
        <f t="shared" si="177"/>
        <v>640</v>
      </c>
      <c r="AZ519" s="29"/>
      <c r="BA519" s="32">
        <f t="shared" si="178"/>
        <v>640</v>
      </c>
      <c r="BB519" s="190"/>
      <c r="BC519" s="190"/>
      <c r="BD519" s="190"/>
    </row>
    <row r="520" spans="1:56" s="181" customFormat="1" ht="16.5" customHeight="1">
      <c r="A520" s="18" t="s">
        <v>423</v>
      </c>
      <c r="B520" s="19" t="s">
        <v>101</v>
      </c>
      <c r="C520" s="18" t="s">
        <v>708</v>
      </c>
      <c r="D520" s="111" t="s">
        <v>712</v>
      </c>
      <c r="E520" s="216">
        <v>4</v>
      </c>
      <c r="F520" s="149" t="s">
        <v>714</v>
      </c>
      <c r="G520" s="73">
        <v>158</v>
      </c>
      <c r="H520" s="73">
        <v>887</v>
      </c>
      <c r="I520" s="74"/>
      <c r="J520" s="74"/>
      <c r="K520" s="74"/>
      <c r="L520" s="74"/>
      <c r="M520" s="74"/>
      <c r="N520" s="74"/>
      <c r="O520" s="25">
        <f t="shared" si="171"/>
        <v>0</v>
      </c>
      <c r="P520" s="25">
        <f t="shared" si="172"/>
        <v>0</v>
      </c>
      <c r="Q520" s="25">
        <f t="shared" si="172"/>
        <v>0</v>
      </c>
      <c r="R520" s="25">
        <f t="shared" si="173"/>
        <v>0</v>
      </c>
      <c r="S520" s="29"/>
      <c r="T520" s="29"/>
      <c r="U520" s="29"/>
      <c r="V520" s="29"/>
      <c r="W520" s="29"/>
      <c r="X520" s="29"/>
      <c r="Y520" s="29"/>
      <c r="Z520" s="29"/>
      <c r="AA520" s="29"/>
      <c r="AB520" s="26">
        <f t="shared" si="174"/>
        <v>0</v>
      </c>
      <c r="AC520" s="69">
        <f t="shared" si="174"/>
        <v>0</v>
      </c>
      <c r="AD520" s="29"/>
      <c r="AE520" s="27">
        <f t="shared" si="168"/>
        <v>0</v>
      </c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7"/>
      <c r="AR520" s="201">
        <f t="shared" si="175"/>
        <v>0</v>
      </c>
      <c r="AS520" s="202">
        <f t="shared" si="175"/>
        <v>0</v>
      </c>
      <c r="AT520" s="29"/>
      <c r="AU520" s="29"/>
      <c r="AV520" s="29"/>
      <c r="AW520" s="29"/>
      <c r="AX520" s="32">
        <f t="shared" si="176"/>
        <v>0</v>
      </c>
      <c r="AY520" s="39">
        <f t="shared" si="177"/>
        <v>0</v>
      </c>
      <c r="AZ520" s="29"/>
      <c r="BA520" s="32">
        <f t="shared" si="178"/>
        <v>0</v>
      </c>
      <c r="BB520" s="190"/>
      <c r="BC520" s="190"/>
      <c r="BD520" s="190"/>
    </row>
    <row r="521" spans="1:56" s="181" customFormat="1" ht="16.5" customHeight="1">
      <c r="A521" s="18" t="s">
        <v>423</v>
      </c>
      <c r="B521" s="19" t="s">
        <v>101</v>
      </c>
      <c r="C521" s="18" t="s">
        <v>708</v>
      </c>
      <c r="D521" s="111" t="s">
        <v>712</v>
      </c>
      <c r="E521" s="216">
        <v>5</v>
      </c>
      <c r="F521" s="149" t="s">
        <v>715</v>
      </c>
      <c r="G521" s="73">
        <v>252</v>
      </c>
      <c r="H521" s="225">
        <v>1316</v>
      </c>
      <c r="I521" s="74"/>
      <c r="J521" s="74"/>
      <c r="K521" s="74"/>
      <c r="L521" s="74"/>
      <c r="M521" s="74"/>
      <c r="N521" s="74"/>
      <c r="O521" s="25">
        <f t="shared" si="171"/>
        <v>0</v>
      </c>
      <c r="P521" s="25">
        <f t="shared" si="172"/>
        <v>0</v>
      </c>
      <c r="Q521" s="25">
        <f t="shared" si="172"/>
        <v>0</v>
      </c>
      <c r="R521" s="25">
        <f t="shared" si="173"/>
        <v>0</v>
      </c>
      <c r="S521" s="29"/>
      <c r="T521" s="29"/>
      <c r="U521" s="29"/>
      <c r="V521" s="29"/>
      <c r="W521" s="29"/>
      <c r="X521" s="29"/>
      <c r="Y521" s="29"/>
      <c r="Z521" s="29"/>
      <c r="AA521" s="29"/>
      <c r="AB521" s="26">
        <f t="shared" si="174"/>
        <v>0</v>
      </c>
      <c r="AC521" s="69">
        <f t="shared" si="174"/>
        <v>0</v>
      </c>
      <c r="AD521" s="29"/>
      <c r="AE521" s="27">
        <f t="shared" si="168"/>
        <v>0</v>
      </c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7"/>
      <c r="AR521" s="201">
        <f t="shared" si="175"/>
        <v>0</v>
      </c>
      <c r="AS521" s="202">
        <f t="shared" si="175"/>
        <v>0</v>
      </c>
      <c r="AT521" s="29"/>
      <c r="AU521" s="29"/>
      <c r="AV521" s="29"/>
      <c r="AW521" s="29"/>
      <c r="AX521" s="32">
        <f t="shared" si="176"/>
        <v>0</v>
      </c>
      <c r="AY521" s="39">
        <f t="shared" si="177"/>
        <v>0</v>
      </c>
      <c r="AZ521" s="29"/>
      <c r="BA521" s="32">
        <f t="shared" si="178"/>
        <v>0</v>
      </c>
      <c r="BB521" s="190"/>
      <c r="BC521" s="190"/>
      <c r="BD521" s="190"/>
    </row>
    <row r="522" spans="1:56" s="181" customFormat="1" ht="16.5" customHeight="1">
      <c r="A522" s="18" t="s">
        <v>423</v>
      </c>
      <c r="B522" s="19" t="s">
        <v>101</v>
      </c>
      <c r="C522" s="18" t="s">
        <v>708</v>
      </c>
      <c r="D522" s="111" t="s">
        <v>716</v>
      </c>
      <c r="E522" s="212">
        <v>6</v>
      </c>
      <c r="F522" s="149" t="s">
        <v>717</v>
      </c>
      <c r="G522" s="73">
        <v>217</v>
      </c>
      <c r="H522" s="73">
        <v>786</v>
      </c>
      <c r="I522" s="74">
        <v>338</v>
      </c>
      <c r="J522" s="74">
        <v>0</v>
      </c>
      <c r="K522" s="74">
        <v>42</v>
      </c>
      <c r="L522" s="74">
        <v>7</v>
      </c>
      <c r="M522" s="74">
        <v>0</v>
      </c>
      <c r="N522" s="74">
        <v>2</v>
      </c>
      <c r="O522" s="25">
        <f t="shared" si="171"/>
        <v>345</v>
      </c>
      <c r="P522" s="25">
        <f t="shared" si="172"/>
        <v>0</v>
      </c>
      <c r="Q522" s="25">
        <f t="shared" si="172"/>
        <v>44</v>
      </c>
      <c r="R522" s="25">
        <f t="shared" si="173"/>
        <v>389</v>
      </c>
      <c r="S522" s="27">
        <v>3</v>
      </c>
      <c r="T522" s="29">
        <v>157</v>
      </c>
      <c r="U522" s="29">
        <v>0.46</v>
      </c>
      <c r="V522" s="29">
        <v>188</v>
      </c>
      <c r="W522" s="29">
        <v>2.0099999999999998</v>
      </c>
      <c r="X522" s="29">
        <v>0</v>
      </c>
      <c r="Y522" s="29">
        <v>0</v>
      </c>
      <c r="Z522" s="29">
        <v>228</v>
      </c>
      <c r="AA522" s="27">
        <v>15</v>
      </c>
      <c r="AB522" s="26">
        <f t="shared" si="174"/>
        <v>617</v>
      </c>
      <c r="AC522" s="69">
        <f t="shared" si="174"/>
        <v>18</v>
      </c>
      <c r="AD522" s="29">
        <v>215</v>
      </c>
      <c r="AE522" s="27">
        <f t="shared" si="168"/>
        <v>99.078341013824883</v>
      </c>
      <c r="AF522" s="29"/>
      <c r="AG522" s="29">
        <v>138</v>
      </c>
      <c r="AH522" s="29">
        <v>138</v>
      </c>
      <c r="AI522" s="29">
        <v>76</v>
      </c>
      <c r="AJ522" s="29"/>
      <c r="AK522" s="29"/>
      <c r="AL522" s="29"/>
      <c r="AM522" s="29"/>
      <c r="AN522" s="29">
        <v>1</v>
      </c>
      <c r="AO522" s="29">
        <v>0.3</v>
      </c>
      <c r="AP522" s="29">
        <v>81</v>
      </c>
      <c r="AQ522" s="27">
        <v>130</v>
      </c>
      <c r="AR522" s="201">
        <f t="shared" si="175"/>
        <v>82</v>
      </c>
      <c r="AS522" s="202">
        <f t="shared" si="175"/>
        <v>130.30000000000001</v>
      </c>
      <c r="AT522" s="27">
        <v>130.05000000000001</v>
      </c>
      <c r="AU522" s="27">
        <v>0</v>
      </c>
      <c r="AV522" s="27">
        <v>0</v>
      </c>
      <c r="AW522" s="27">
        <v>2.68</v>
      </c>
      <c r="AX522" s="32">
        <f t="shared" si="176"/>
        <v>132.73000000000002</v>
      </c>
      <c r="AY522" s="39">
        <f t="shared" si="177"/>
        <v>263.03000000000003</v>
      </c>
      <c r="AZ522" s="29">
        <v>8.6</v>
      </c>
      <c r="BA522" s="32">
        <f t="shared" si="178"/>
        <v>271.63000000000005</v>
      </c>
      <c r="BB522" s="190"/>
      <c r="BC522" s="190"/>
      <c r="BD522" s="190"/>
    </row>
    <row r="523" spans="1:56" s="181" customFormat="1" ht="16.5" customHeight="1">
      <c r="A523" s="18" t="s">
        <v>423</v>
      </c>
      <c r="B523" s="19" t="s">
        <v>101</v>
      </c>
      <c r="C523" s="18" t="s">
        <v>708</v>
      </c>
      <c r="D523" s="111" t="s">
        <v>716</v>
      </c>
      <c r="E523" s="212">
        <v>7</v>
      </c>
      <c r="F523" s="149" t="s">
        <v>718</v>
      </c>
      <c r="G523" s="73">
        <v>177</v>
      </c>
      <c r="H523" s="73">
        <v>889</v>
      </c>
      <c r="I523" s="74">
        <v>79</v>
      </c>
      <c r="J523" s="74">
        <v>0</v>
      </c>
      <c r="K523" s="74">
        <v>61</v>
      </c>
      <c r="L523" s="74">
        <v>0</v>
      </c>
      <c r="M523" s="74">
        <v>0</v>
      </c>
      <c r="N523" s="74">
        <v>0</v>
      </c>
      <c r="O523" s="25">
        <f t="shared" si="171"/>
        <v>79</v>
      </c>
      <c r="P523" s="25">
        <f t="shared" si="172"/>
        <v>0</v>
      </c>
      <c r="Q523" s="25">
        <f t="shared" si="172"/>
        <v>61</v>
      </c>
      <c r="R523" s="25">
        <f t="shared" si="173"/>
        <v>140</v>
      </c>
      <c r="S523" s="29">
        <v>2.2999999999999998</v>
      </c>
      <c r="T523" s="29">
        <v>0</v>
      </c>
      <c r="U523" s="29">
        <v>0</v>
      </c>
      <c r="V523" s="29">
        <v>79</v>
      </c>
      <c r="W523" s="29">
        <v>1.2</v>
      </c>
      <c r="X523" s="29">
        <v>0</v>
      </c>
      <c r="Y523" s="29">
        <v>0</v>
      </c>
      <c r="Z523" s="29">
        <v>169</v>
      </c>
      <c r="AA523" s="29">
        <v>85.5</v>
      </c>
      <c r="AB523" s="26">
        <f t="shared" si="174"/>
        <v>309</v>
      </c>
      <c r="AC523" s="69">
        <f t="shared" si="174"/>
        <v>87.8</v>
      </c>
      <c r="AD523" s="29">
        <v>130</v>
      </c>
      <c r="AE523" s="27">
        <f t="shared" si="168"/>
        <v>73.44632768361582</v>
      </c>
      <c r="AF523" s="29"/>
      <c r="AG523" s="29">
        <v>4</v>
      </c>
      <c r="AH523" s="29">
        <v>4</v>
      </c>
      <c r="AI523" s="29"/>
      <c r="AJ523" s="29"/>
      <c r="AK523" s="29"/>
      <c r="AL523" s="29"/>
      <c r="AM523" s="29"/>
      <c r="AN523" s="29"/>
      <c r="AO523" s="29"/>
      <c r="AP523" s="29">
        <v>45</v>
      </c>
      <c r="AQ523" s="27">
        <v>85</v>
      </c>
      <c r="AR523" s="201">
        <f t="shared" si="175"/>
        <v>45</v>
      </c>
      <c r="AS523" s="202">
        <f t="shared" si="175"/>
        <v>85</v>
      </c>
      <c r="AT523" s="27">
        <v>88.85</v>
      </c>
      <c r="AU523" s="27">
        <v>0</v>
      </c>
      <c r="AV523" s="27">
        <v>0</v>
      </c>
      <c r="AW523" s="27">
        <v>11.46</v>
      </c>
      <c r="AX523" s="32">
        <f t="shared" si="176"/>
        <v>100.31</v>
      </c>
      <c r="AY523" s="39">
        <f t="shared" si="177"/>
        <v>185.31</v>
      </c>
      <c r="AZ523" s="29">
        <v>3.7</v>
      </c>
      <c r="BA523" s="32">
        <f t="shared" si="178"/>
        <v>189.01</v>
      </c>
      <c r="BB523" s="190"/>
      <c r="BC523" s="190"/>
      <c r="BD523" s="190"/>
    </row>
    <row r="524" spans="1:56" s="181" customFormat="1" ht="16.5" customHeight="1">
      <c r="A524" s="18" t="s">
        <v>423</v>
      </c>
      <c r="B524" s="19" t="s">
        <v>101</v>
      </c>
      <c r="C524" s="18" t="s">
        <v>708</v>
      </c>
      <c r="D524" s="111" t="s">
        <v>719</v>
      </c>
      <c r="E524" s="216">
        <v>8</v>
      </c>
      <c r="F524" s="149" t="s">
        <v>720</v>
      </c>
      <c r="G524" s="73">
        <v>234</v>
      </c>
      <c r="H524" s="73">
        <v>1137</v>
      </c>
      <c r="I524" s="42">
        <v>217</v>
      </c>
      <c r="J524" s="42">
        <v>0</v>
      </c>
      <c r="K524" s="42">
        <v>17</v>
      </c>
      <c r="L524" s="42">
        <v>3</v>
      </c>
      <c r="M524" s="42">
        <v>0</v>
      </c>
      <c r="N524" s="42">
        <v>0</v>
      </c>
      <c r="O524" s="25">
        <f t="shared" si="171"/>
        <v>220</v>
      </c>
      <c r="P524" s="25">
        <f t="shared" si="172"/>
        <v>0</v>
      </c>
      <c r="Q524" s="25">
        <f t="shared" si="172"/>
        <v>17</v>
      </c>
      <c r="R524" s="25">
        <f t="shared" si="173"/>
        <v>237</v>
      </c>
      <c r="S524" s="29">
        <v>0.47</v>
      </c>
      <c r="T524" s="29">
        <v>0</v>
      </c>
      <c r="U524" s="29">
        <v>0</v>
      </c>
      <c r="V524" s="29">
        <v>220</v>
      </c>
      <c r="W524" s="29">
        <v>0.4</v>
      </c>
      <c r="X524" s="29">
        <v>0</v>
      </c>
      <c r="Y524" s="29">
        <v>0</v>
      </c>
      <c r="Z524" s="42">
        <v>522</v>
      </c>
      <c r="AA524" s="130">
        <v>245</v>
      </c>
      <c r="AB524" s="26">
        <f t="shared" si="174"/>
        <v>759</v>
      </c>
      <c r="AC524" s="69">
        <f t="shared" si="174"/>
        <v>245.47</v>
      </c>
      <c r="AD524" s="42">
        <v>215</v>
      </c>
      <c r="AE524" s="27">
        <f t="shared" si="168"/>
        <v>91.880341880341874</v>
      </c>
      <c r="AF524" s="43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>
        <v>191</v>
      </c>
      <c r="AQ524" s="130">
        <v>362</v>
      </c>
      <c r="AR524" s="201">
        <f t="shared" si="175"/>
        <v>191</v>
      </c>
      <c r="AS524" s="202">
        <f t="shared" si="175"/>
        <v>362</v>
      </c>
      <c r="AT524" s="130">
        <v>3.6</v>
      </c>
      <c r="AU524" s="130">
        <v>5</v>
      </c>
      <c r="AV524" s="130">
        <v>3</v>
      </c>
      <c r="AW524" s="130">
        <v>20</v>
      </c>
      <c r="AX524" s="32">
        <f t="shared" si="176"/>
        <v>31.6</v>
      </c>
      <c r="AY524" s="39">
        <f t="shared" si="177"/>
        <v>393.6</v>
      </c>
      <c r="AZ524" s="191">
        <v>5</v>
      </c>
      <c r="BA524" s="32">
        <f t="shared" si="178"/>
        <v>398.6</v>
      </c>
      <c r="BB524" s="190"/>
      <c r="BC524" s="190"/>
      <c r="BD524" s="190"/>
    </row>
    <row r="525" spans="1:56" s="181" customFormat="1" ht="16.5" customHeight="1">
      <c r="A525" s="18" t="s">
        <v>423</v>
      </c>
      <c r="B525" s="19" t="s">
        <v>101</v>
      </c>
      <c r="C525" s="18" t="s">
        <v>708</v>
      </c>
      <c r="D525" s="111" t="s">
        <v>721</v>
      </c>
      <c r="E525" s="216">
        <v>9</v>
      </c>
      <c r="F525" s="149" t="s">
        <v>722</v>
      </c>
      <c r="G525" s="73">
        <v>195</v>
      </c>
      <c r="H525" s="73">
        <v>322</v>
      </c>
      <c r="I525" s="74">
        <v>92</v>
      </c>
      <c r="J525" s="74">
        <v>0</v>
      </c>
      <c r="K525" s="74">
        <v>0</v>
      </c>
      <c r="L525" s="74">
        <v>0</v>
      </c>
      <c r="M525" s="74">
        <v>0</v>
      </c>
      <c r="N525" s="74">
        <v>0</v>
      </c>
      <c r="O525" s="25">
        <f t="shared" si="171"/>
        <v>92</v>
      </c>
      <c r="P525" s="25">
        <f t="shared" si="172"/>
        <v>0</v>
      </c>
      <c r="Q525" s="25">
        <f t="shared" si="172"/>
        <v>0</v>
      </c>
      <c r="R525" s="25">
        <f t="shared" si="173"/>
        <v>92</v>
      </c>
      <c r="S525" s="29">
        <v>4.16</v>
      </c>
      <c r="T525" s="29"/>
      <c r="U525" s="29"/>
      <c r="V525" s="29"/>
      <c r="W525" s="29"/>
      <c r="X525" s="29"/>
      <c r="Y525" s="29"/>
      <c r="Z525" s="29">
        <v>114</v>
      </c>
      <c r="AA525" s="29">
        <v>36.880000000000003</v>
      </c>
      <c r="AB525" s="26">
        <f t="shared" si="174"/>
        <v>206</v>
      </c>
      <c r="AC525" s="69">
        <f t="shared" si="174"/>
        <v>41.040000000000006</v>
      </c>
      <c r="AD525" s="29">
        <v>185</v>
      </c>
      <c r="AE525" s="27">
        <f t="shared" si="168"/>
        <v>94.871794871794862</v>
      </c>
      <c r="AF525" s="29"/>
      <c r="AG525" s="29">
        <v>64</v>
      </c>
      <c r="AH525" s="29">
        <v>64</v>
      </c>
      <c r="AI525" s="29"/>
      <c r="AJ525" s="29"/>
      <c r="AK525" s="29"/>
      <c r="AL525" s="29"/>
      <c r="AM525" s="29"/>
      <c r="AN525" s="29"/>
      <c r="AO525" s="29"/>
      <c r="AP525" s="29"/>
      <c r="AQ525" s="29"/>
      <c r="AR525" s="201">
        <f t="shared" si="175"/>
        <v>0</v>
      </c>
      <c r="AS525" s="202">
        <f t="shared" si="175"/>
        <v>0</v>
      </c>
      <c r="AT525" s="29"/>
      <c r="AU525" s="29"/>
      <c r="AV525" s="29"/>
      <c r="AW525" s="29"/>
      <c r="AX525" s="32">
        <f t="shared" si="176"/>
        <v>0</v>
      </c>
      <c r="AY525" s="39">
        <f t="shared" si="177"/>
        <v>0</v>
      </c>
      <c r="AZ525" s="29"/>
      <c r="BA525" s="32">
        <f t="shared" si="178"/>
        <v>0</v>
      </c>
      <c r="BB525" s="190"/>
      <c r="BC525" s="190"/>
      <c r="BD525" s="190"/>
    </row>
    <row r="526" spans="1:56" s="181" customFormat="1" ht="16.5" customHeight="1">
      <c r="A526" s="18" t="s">
        <v>423</v>
      </c>
      <c r="B526" s="19" t="s">
        <v>101</v>
      </c>
      <c r="C526" s="18" t="s">
        <v>708</v>
      </c>
      <c r="D526" s="111" t="s">
        <v>721</v>
      </c>
      <c r="E526" s="212">
        <v>10</v>
      </c>
      <c r="F526" s="149" t="s">
        <v>723</v>
      </c>
      <c r="G526" s="73">
        <v>164</v>
      </c>
      <c r="H526" s="73">
        <v>707</v>
      </c>
      <c r="I526" s="74">
        <v>192</v>
      </c>
      <c r="J526" s="74">
        <v>0</v>
      </c>
      <c r="K526" s="74">
        <v>0</v>
      </c>
      <c r="L526" s="74">
        <v>2</v>
      </c>
      <c r="M526" s="74">
        <v>0</v>
      </c>
      <c r="N526" s="74">
        <v>0</v>
      </c>
      <c r="O526" s="25">
        <f t="shared" si="171"/>
        <v>194</v>
      </c>
      <c r="P526" s="25">
        <f t="shared" si="172"/>
        <v>0</v>
      </c>
      <c r="Q526" s="25">
        <f t="shared" si="172"/>
        <v>0</v>
      </c>
      <c r="R526" s="25">
        <f t="shared" si="173"/>
        <v>194</v>
      </c>
      <c r="S526" s="29">
        <v>0.78</v>
      </c>
      <c r="T526" s="29"/>
      <c r="U526" s="29"/>
      <c r="V526" s="29"/>
      <c r="W526" s="29"/>
      <c r="X526" s="29"/>
      <c r="Y526" s="29"/>
      <c r="Z526" s="29">
        <v>330</v>
      </c>
      <c r="AA526" s="29">
        <v>82.1</v>
      </c>
      <c r="AB526" s="26">
        <f t="shared" si="174"/>
        <v>524</v>
      </c>
      <c r="AC526" s="69">
        <f t="shared" si="174"/>
        <v>82.88</v>
      </c>
      <c r="AD526" s="29">
        <v>160</v>
      </c>
      <c r="AE526" s="27">
        <f t="shared" si="168"/>
        <v>97.560975609756099</v>
      </c>
      <c r="AF526" s="29"/>
      <c r="AG526" s="29">
        <v>79</v>
      </c>
      <c r="AH526" s="29">
        <v>79</v>
      </c>
      <c r="AI526" s="29"/>
      <c r="AJ526" s="29"/>
      <c r="AK526" s="29"/>
      <c r="AL526" s="29"/>
      <c r="AM526" s="29"/>
      <c r="AN526" s="29"/>
      <c r="AO526" s="29"/>
      <c r="AP526" s="29"/>
      <c r="AQ526" s="29"/>
      <c r="AR526" s="201">
        <f t="shared" si="175"/>
        <v>0</v>
      </c>
      <c r="AS526" s="202">
        <f t="shared" si="175"/>
        <v>0</v>
      </c>
      <c r="AT526" s="29"/>
      <c r="AU526" s="29"/>
      <c r="AV526" s="29"/>
      <c r="AW526" s="29"/>
      <c r="AX526" s="32">
        <f t="shared" si="176"/>
        <v>0</v>
      </c>
      <c r="AY526" s="39">
        <f t="shared" si="177"/>
        <v>0</v>
      </c>
      <c r="AZ526" s="29"/>
      <c r="BA526" s="32">
        <f t="shared" si="178"/>
        <v>0</v>
      </c>
      <c r="BB526" s="190"/>
      <c r="BC526" s="190"/>
      <c r="BD526" s="190"/>
    </row>
    <row r="527" spans="1:56" s="181" customFormat="1" ht="16.5" customHeight="1">
      <c r="A527" s="18" t="s">
        <v>423</v>
      </c>
      <c r="B527" s="19" t="s">
        <v>101</v>
      </c>
      <c r="C527" s="18" t="s">
        <v>708</v>
      </c>
      <c r="D527" s="111" t="s">
        <v>721</v>
      </c>
      <c r="E527" s="212">
        <v>11</v>
      </c>
      <c r="F527" s="149" t="s">
        <v>724</v>
      </c>
      <c r="G527" s="73">
        <v>159</v>
      </c>
      <c r="H527" s="73">
        <v>728</v>
      </c>
      <c r="I527" s="74">
        <v>184</v>
      </c>
      <c r="J527" s="74">
        <v>0</v>
      </c>
      <c r="K527" s="74">
        <v>0</v>
      </c>
      <c r="L527" s="74">
        <v>3</v>
      </c>
      <c r="M527" s="74">
        <v>0</v>
      </c>
      <c r="N527" s="74">
        <v>0</v>
      </c>
      <c r="O527" s="25">
        <f t="shared" si="171"/>
        <v>187</v>
      </c>
      <c r="P527" s="25">
        <f t="shared" si="172"/>
        <v>0</v>
      </c>
      <c r="Q527" s="25">
        <f t="shared" si="172"/>
        <v>0</v>
      </c>
      <c r="R527" s="25">
        <f t="shared" si="173"/>
        <v>187</v>
      </c>
      <c r="S527" s="29">
        <v>0.31</v>
      </c>
      <c r="T527" s="29"/>
      <c r="U527" s="29"/>
      <c r="V527" s="29"/>
      <c r="W527" s="29"/>
      <c r="X527" s="29"/>
      <c r="Y527" s="29"/>
      <c r="Z527" s="29">
        <v>105</v>
      </c>
      <c r="AA527" s="29">
        <v>17.149999999999999</v>
      </c>
      <c r="AB527" s="26">
        <f t="shared" si="174"/>
        <v>292</v>
      </c>
      <c r="AC527" s="69">
        <f t="shared" si="174"/>
        <v>17.459999999999997</v>
      </c>
      <c r="AD527" s="29">
        <v>159</v>
      </c>
      <c r="AE527" s="27">
        <f t="shared" si="168"/>
        <v>100</v>
      </c>
      <c r="AF527" s="29">
        <v>2</v>
      </c>
      <c r="AG527" s="29">
        <v>148</v>
      </c>
      <c r="AH527" s="29">
        <v>148</v>
      </c>
      <c r="AI527" s="29"/>
      <c r="AJ527" s="29"/>
      <c r="AK527" s="29"/>
      <c r="AL527" s="29"/>
      <c r="AM527" s="29"/>
      <c r="AN527" s="29"/>
      <c r="AO527" s="29"/>
      <c r="AP527" s="29"/>
      <c r="AQ527" s="29"/>
      <c r="AR527" s="201">
        <f t="shared" si="175"/>
        <v>0</v>
      </c>
      <c r="AS527" s="202">
        <f t="shared" si="175"/>
        <v>0</v>
      </c>
      <c r="AT527" s="29"/>
      <c r="AU527" s="29"/>
      <c r="AV527" s="29"/>
      <c r="AW527" s="29"/>
      <c r="AX527" s="32">
        <f t="shared" si="176"/>
        <v>0</v>
      </c>
      <c r="AY527" s="39">
        <f t="shared" si="177"/>
        <v>0</v>
      </c>
      <c r="AZ527" s="29"/>
      <c r="BA527" s="32">
        <f t="shared" si="178"/>
        <v>0</v>
      </c>
      <c r="BB527" s="190"/>
      <c r="BC527" s="190"/>
      <c r="BD527" s="190"/>
    </row>
    <row r="528" spans="1:56" s="181" customFormat="1" ht="16.5" customHeight="1">
      <c r="A528" s="18" t="s">
        <v>423</v>
      </c>
      <c r="B528" s="19" t="s">
        <v>101</v>
      </c>
      <c r="C528" s="18" t="s">
        <v>708</v>
      </c>
      <c r="D528" s="111" t="s">
        <v>725</v>
      </c>
      <c r="E528" s="216">
        <v>12</v>
      </c>
      <c r="F528" s="149" t="s">
        <v>726</v>
      </c>
      <c r="G528" s="73">
        <v>157</v>
      </c>
      <c r="H528" s="73">
        <v>926</v>
      </c>
      <c r="I528" s="42"/>
      <c r="J528" s="42"/>
      <c r="K528" s="42"/>
      <c r="L528" s="42"/>
      <c r="M528" s="42"/>
      <c r="N528" s="42"/>
      <c r="O528" s="25">
        <f t="shared" si="171"/>
        <v>0</v>
      </c>
      <c r="P528" s="25">
        <f t="shared" si="172"/>
        <v>0</v>
      </c>
      <c r="Q528" s="25">
        <f t="shared" si="172"/>
        <v>0</v>
      </c>
      <c r="R528" s="25">
        <f t="shared" si="173"/>
        <v>0</v>
      </c>
      <c r="S528" s="29"/>
      <c r="T528" s="29"/>
      <c r="U528" s="29"/>
      <c r="V528" s="29"/>
      <c r="W528" s="29"/>
      <c r="X528" s="29"/>
      <c r="Y528" s="29"/>
      <c r="Z528" s="42"/>
      <c r="AA528" s="42"/>
      <c r="AB528" s="26">
        <f t="shared" si="174"/>
        <v>0</v>
      </c>
      <c r="AC528" s="69">
        <f t="shared" si="174"/>
        <v>0</v>
      </c>
      <c r="AD528" s="42"/>
      <c r="AE528" s="27">
        <f t="shared" si="168"/>
        <v>0</v>
      </c>
      <c r="AF528" s="43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201">
        <f t="shared" si="175"/>
        <v>0</v>
      </c>
      <c r="AS528" s="202">
        <f t="shared" si="175"/>
        <v>0</v>
      </c>
      <c r="AT528" s="42"/>
      <c r="AU528" s="42"/>
      <c r="AV528" s="42"/>
      <c r="AW528" s="42"/>
      <c r="AX528" s="32">
        <f t="shared" si="176"/>
        <v>0</v>
      </c>
      <c r="AY528" s="39">
        <f t="shared" si="177"/>
        <v>0</v>
      </c>
      <c r="AZ528" s="40"/>
      <c r="BA528" s="32">
        <f t="shared" si="178"/>
        <v>0</v>
      </c>
      <c r="BB528" s="190"/>
      <c r="BC528" s="190"/>
      <c r="BD528" s="190"/>
    </row>
    <row r="529" spans="1:56" s="181" customFormat="1" ht="16.5" customHeight="1">
      <c r="A529" s="18" t="s">
        <v>423</v>
      </c>
      <c r="B529" s="19" t="s">
        <v>101</v>
      </c>
      <c r="C529" s="18" t="s">
        <v>708</v>
      </c>
      <c r="D529" s="111" t="s">
        <v>727</v>
      </c>
      <c r="E529" s="216">
        <v>13</v>
      </c>
      <c r="F529" s="149" t="s">
        <v>727</v>
      </c>
      <c r="G529" s="73">
        <v>287</v>
      </c>
      <c r="H529" s="73">
        <v>876</v>
      </c>
      <c r="I529" s="226">
        <v>35</v>
      </c>
      <c r="J529" s="226">
        <v>0</v>
      </c>
      <c r="K529" s="226">
        <v>0</v>
      </c>
      <c r="L529" s="226">
        <v>6</v>
      </c>
      <c r="M529" s="226">
        <v>0</v>
      </c>
      <c r="N529" s="226">
        <v>0</v>
      </c>
      <c r="O529" s="25">
        <f t="shared" si="171"/>
        <v>41</v>
      </c>
      <c r="P529" s="25">
        <f t="shared" si="172"/>
        <v>0</v>
      </c>
      <c r="Q529" s="25">
        <f t="shared" si="172"/>
        <v>0</v>
      </c>
      <c r="R529" s="25">
        <f t="shared" si="173"/>
        <v>41</v>
      </c>
      <c r="S529" s="25">
        <v>0.33</v>
      </c>
      <c r="T529" s="25">
        <v>10</v>
      </c>
      <c r="U529" s="25">
        <v>0.08</v>
      </c>
      <c r="V529" s="25">
        <v>31</v>
      </c>
      <c r="W529" s="25">
        <v>0.25</v>
      </c>
      <c r="X529" s="25"/>
      <c r="Y529" s="25"/>
      <c r="Z529" s="76">
        <v>395</v>
      </c>
      <c r="AA529" s="76">
        <v>72</v>
      </c>
      <c r="AB529" s="26">
        <f t="shared" si="174"/>
        <v>436</v>
      </c>
      <c r="AC529" s="69">
        <f t="shared" si="174"/>
        <v>72.33</v>
      </c>
      <c r="AD529" s="25">
        <v>287</v>
      </c>
      <c r="AE529" s="39">
        <f t="shared" si="168"/>
        <v>100</v>
      </c>
      <c r="AF529" s="25">
        <v>3</v>
      </c>
      <c r="AG529" s="25">
        <v>402</v>
      </c>
      <c r="AH529" s="25">
        <v>378</v>
      </c>
      <c r="AI529" s="25">
        <v>337</v>
      </c>
      <c r="AJ529" s="25"/>
      <c r="AK529" s="25"/>
      <c r="AL529" s="25"/>
      <c r="AM529" s="25"/>
      <c r="AN529" s="25">
        <v>13</v>
      </c>
      <c r="AO529" s="39">
        <v>2.59</v>
      </c>
      <c r="AP529" s="25">
        <v>177</v>
      </c>
      <c r="AQ529" s="39">
        <v>429.6</v>
      </c>
      <c r="AR529" s="201">
        <f t="shared" si="175"/>
        <v>190</v>
      </c>
      <c r="AS529" s="202">
        <f t="shared" si="175"/>
        <v>432.19</v>
      </c>
      <c r="AT529" s="25">
        <v>253</v>
      </c>
      <c r="AU529" s="39">
        <v>0</v>
      </c>
      <c r="AV529" s="39">
        <v>0</v>
      </c>
      <c r="AW529" s="39">
        <v>30</v>
      </c>
      <c r="AX529" s="30">
        <f t="shared" si="176"/>
        <v>283</v>
      </c>
      <c r="AY529" s="39">
        <f t="shared" si="177"/>
        <v>715.19</v>
      </c>
      <c r="AZ529" s="39">
        <v>21</v>
      </c>
      <c r="BA529" s="32">
        <f t="shared" si="178"/>
        <v>736.19</v>
      </c>
      <c r="BB529" s="190"/>
      <c r="BC529" s="190"/>
      <c r="BD529" s="190"/>
    </row>
    <row r="530" spans="1:56" s="181" customFormat="1" ht="16.5" customHeight="1">
      <c r="A530" s="18" t="s">
        <v>423</v>
      </c>
      <c r="B530" s="19" t="s">
        <v>101</v>
      </c>
      <c r="C530" s="18" t="s">
        <v>708</v>
      </c>
      <c r="D530" s="111" t="s">
        <v>727</v>
      </c>
      <c r="E530" s="212">
        <v>14</v>
      </c>
      <c r="F530" s="149" t="s">
        <v>728</v>
      </c>
      <c r="G530" s="73">
        <v>177</v>
      </c>
      <c r="H530" s="73">
        <v>1054</v>
      </c>
      <c r="I530" s="42">
        <v>276</v>
      </c>
      <c r="J530" s="42">
        <v>0</v>
      </c>
      <c r="K530" s="42">
        <v>0</v>
      </c>
      <c r="L530" s="42">
        <v>24</v>
      </c>
      <c r="M530" s="42">
        <v>0</v>
      </c>
      <c r="N530" s="42">
        <v>0</v>
      </c>
      <c r="O530" s="25">
        <f t="shared" si="171"/>
        <v>300</v>
      </c>
      <c r="P530" s="25">
        <f t="shared" si="172"/>
        <v>0</v>
      </c>
      <c r="Q530" s="25">
        <f t="shared" si="172"/>
        <v>0</v>
      </c>
      <c r="R530" s="25">
        <f t="shared" si="173"/>
        <v>300</v>
      </c>
      <c r="S530" s="29">
        <v>2.42</v>
      </c>
      <c r="T530" s="29">
        <v>50</v>
      </c>
      <c r="U530" s="29">
        <v>0.4</v>
      </c>
      <c r="V530" s="29">
        <v>250</v>
      </c>
      <c r="W530" s="29">
        <v>2.02</v>
      </c>
      <c r="X530" s="29"/>
      <c r="Y530" s="29"/>
      <c r="Z530" s="42">
        <v>180</v>
      </c>
      <c r="AA530" s="42">
        <v>32.840000000000003</v>
      </c>
      <c r="AB530" s="26">
        <f t="shared" si="174"/>
        <v>480</v>
      </c>
      <c r="AC530" s="69">
        <f t="shared" si="174"/>
        <v>35.260000000000005</v>
      </c>
      <c r="AD530" s="42">
        <v>177</v>
      </c>
      <c r="AE530" s="27">
        <f t="shared" si="168"/>
        <v>100</v>
      </c>
      <c r="AF530" s="43">
        <v>4</v>
      </c>
      <c r="AG530" s="42"/>
      <c r="AH530" s="42"/>
      <c r="AI530" s="42"/>
      <c r="AJ530" s="42"/>
      <c r="AK530" s="42"/>
      <c r="AL530" s="42">
        <v>1</v>
      </c>
      <c r="AM530" s="42">
        <v>0.74</v>
      </c>
      <c r="AN530" s="42"/>
      <c r="AO530" s="42"/>
      <c r="AP530" s="42">
        <v>91</v>
      </c>
      <c r="AQ530" s="130">
        <v>180</v>
      </c>
      <c r="AR530" s="201">
        <f t="shared" si="175"/>
        <v>92</v>
      </c>
      <c r="AS530" s="202">
        <f t="shared" si="175"/>
        <v>180.74</v>
      </c>
      <c r="AT530" s="130">
        <v>0</v>
      </c>
      <c r="AU530" s="130">
        <v>0</v>
      </c>
      <c r="AV530" s="130">
        <v>0</v>
      </c>
      <c r="AW530" s="130">
        <v>1</v>
      </c>
      <c r="AX530" s="32">
        <f t="shared" si="176"/>
        <v>1</v>
      </c>
      <c r="AY530" s="39">
        <f t="shared" si="177"/>
        <v>181.74</v>
      </c>
      <c r="AZ530" s="191">
        <v>2</v>
      </c>
      <c r="BA530" s="32">
        <f t="shared" si="178"/>
        <v>183.74</v>
      </c>
      <c r="BB530" s="190"/>
      <c r="BC530" s="190"/>
      <c r="BD530" s="190"/>
    </row>
    <row r="531" spans="1:56" s="181" customFormat="1" ht="16.5" customHeight="1">
      <c r="A531" s="18" t="s">
        <v>423</v>
      </c>
      <c r="B531" s="19" t="s">
        <v>101</v>
      </c>
      <c r="C531" s="18" t="s">
        <v>708</v>
      </c>
      <c r="D531" s="111" t="s">
        <v>727</v>
      </c>
      <c r="E531" s="212">
        <v>15</v>
      </c>
      <c r="F531" s="149" t="s">
        <v>729</v>
      </c>
      <c r="G531" s="73">
        <v>129</v>
      </c>
      <c r="H531" s="225">
        <v>761</v>
      </c>
      <c r="I531" s="42">
        <v>15</v>
      </c>
      <c r="J531" s="42">
        <v>0</v>
      </c>
      <c r="K531" s="42">
        <v>0</v>
      </c>
      <c r="L531" s="42">
        <v>0</v>
      </c>
      <c r="M531" s="42">
        <v>0</v>
      </c>
      <c r="N531" s="42">
        <v>0</v>
      </c>
      <c r="O531" s="25">
        <f t="shared" si="171"/>
        <v>15</v>
      </c>
      <c r="P531" s="25">
        <f t="shared" si="172"/>
        <v>0</v>
      </c>
      <c r="Q531" s="25">
        <f t="shared" si="172"/>
        <v>0</v>
      </c>
      <c r="R531" s="25">
        <f t="shared" si="173"/>
        <v>15</v>
      </c>
      <c r="S531" s="29">
        <v>0.1</v>
      </c>
      <c r="T531" s="29">
        <v>0</v>
      </c>
      <c r="U531" s="29">
        <v>0</v>
      </c>
      <c r="V531" s="29">
        <v>15</v>
      </c>
      <c r="W531" s="29">
        <v>0.1</v>
      </c>
      <c r="X531" s="29"/>
      <c r="Y531" s="29"/>
      <c r="Z531" s="42">
        <v>95</v>
      </c>
      <c r="AA531" s="42">
        <v>17.329999999999998</v>
      </c>
      <c r="AB531" s="26">
        <f t="shared" si="174"/>
        <v>110</v>
      </c>
      <c r="AC531" s="69">
        <f t="shared" si="174"/>
        <v>17.43</v>
      </c>
      <c r="AD531" s="42">
        <v>80</v>
      </c>
      <c r="AE531" s="27">
        <f t="shared" si="168"/>
        <v>62.015503875968989</v>
      </c>
      <c r="AF531" s="43"/>
      <c r="AG531" s="42"/>
      <c r="AH531" s="42"/>
      <c r="AI531" s="42"/>
      <c r="AJ531" s="42"/>
      <c r="AK531" s="42"/>
      <c r="AL531" s="42">
        <v>1</v>
      </c>
      <c r="AM531" s="42">
        <v>1</v>
      </c>
      <c r="AN531" s="42">
        <v>1</v>
      </c>
      <c r="AO531" s="42">
        <v>0.25</v>
      </c>
      <c r="AP531" s="42">
        <v>87</v>
      </c>
      <c r="AQ531" s="130">
        <v>174.56</v>
      </c>
      <c r="AR531" s="201">
        <f t="shared" si="175"/>
        <v>89</v>
      </c>
      <c r="AS531" s="202">
        <f t="shared" si="175"/>
        <v>175.81</v>
      </c>
      <c r="AT531" s="130">
        <v>0</v>
      </c>
      <c r="AU531" s="130">
        <v>0</v>
      </c>
      <c r="AV531" s="130">
        <v>0</v>
      </c>
      <c r="AW531" s="130">
        <v>0</v>
      </c>
      <c r="AX531" s="32">
        <f t="shared" si="176"/>
        <v>0</v>
      </c>
      <c r="AY531" s="39">
        <f t="shared" si="177"/>
        <v>175.81</v>
      </c>
      <c r="AZ531" s="191">
        <v>4</v>
      </c>
      <c r="BA531" s="32">
        <f t="shared" si="178"/>
        <v>179.81</v>
      </c>
      <c r="BB531" s="190"/>
      <c r="BC531" s="190"/>
      <c r="BD531" s="190"/>
    </row>
    <row r="532" spans="1:56" s="181" customFormat="1" ht="16.5" customHeight="1">
      <c r="A532" s="18" t="s">
        <v>423</v>
      </c>
      <c r="B532" s="19" t="s">
        <v>101</v>
      </c>
      <c r="C532" s="18" t="s">
        <v>708</v>
      </c>
      <c r="D532" s="111" t="s">
        <v>727</v>
      </c>
      <c r="E532" s="216">
        <v>16</v>
      </c>
      <c r="F532" s="149" t="s">
        <v>202</v>
      </c>
      <c r="G532" s="73">
        <v>149</v>
      </c>
      <c r="H532" s="225">
        <v>864</v>
      </c>
      <c r="I532" s="42">
        <v>20</v>
      </c>
      <c r="J532" s="42">
        <v>0</v>
      </c>
      <c r="K532" s="42">
        <v>0</v>
      </c>
      <c r="L532" s="42">
        <v>4</v>
      </c>
      <c r="M532" s="42">
        <v>0</v>
      </c>
      <c r="N532" s="42">
        <v>0</v>
      </c>
      <c r="O532" s="25">
        <f t="shared" si="171"/>
        <v>24</v>
      </c>
      <c r="P532" s="25">
        <f t="shared" si="172"/>
        <v>0</v>
      </c>
      <c r="Q532" s="25">
        <f t="shared" si="172"/>
        <v>0</v>
      </c>
      <c r="R532" s="25">
        <f t="shared" si="173"/>
        <v>24</v>
      </c>
      <c r="S532" s="29">
        <v>0.22</v>
      </c>
      <c r="T532" s="29">
        <v>4</v>
      </c>
      <c r="U532" s="29">
        <v>0.03</v>
      </c>
      <c r="V532" s="29">
        <v>20</v>
      </c>
      <c r="W532" s="29">
        <v>0.19</v>
      </c>
      <c r="X532" s="29"/>
      <c r="Y532" s="29"/>
      <c r="Z532" s="42">
        <v>115</v>
      </c>
      <c r="AA532" s="42">
        <v>20.98</v>
      </c>
      <c r="AB532" s="26">
        <f t="shared" si="174"/>
        <v>139</v>
      </c>
      <c r="AC532" s="69">
        <f t="shared" si="174"/>
        <v>21.2</v>
      </c>
      <c r="AD532" s="42">
        <v>105</v>
      </c>
      <c r="AE532" s="27">
        <f t="shared" si="168"/>
        <v>70.469798657718115</v>
      </c>
      <c r="AF532" s="43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>
        <v>88</v>
      </c>
      <c r="AQ532" s="130">
        <v>184</v>
      </c>
      <c r="AR532" s="201">
        <f t="shared" si="175"/>
        <v>88</v>
      </c>
      <c r="AS532" s="202">
        <f t="shared" si="175"/>
        <v>184</v>
      </c>
      <c r="AT532" s="130">
        <v>4</v>
      </c>
      <c r="AU532" s="130">
        <v>0</v>
      </c>
      <c r="AV532" s="130">
        <v>0</v>
      </c>
      <c r="AW532" s="130">
        <v>7</v>
      </c>
      <c r="AX532" s="32">
        <f t="shared" si="176"/>
        <v>11</v>
      </c>
      <c r="AY532" s="39">
        <f t="shared" si="177"/>
        <v>195</v>
      </c>
      <c r="AZ532" s="191">
        <v>3</v>
      </c>
      <c r="BA532" s="32">
        <f t="shared" si="178"/>
        <v>198</v>
      </c>
      <c r="BB532" s="190"/>
      <c r="BC532" s="190"/>
      <c r="BD532" s="190"/>
    </row>
    <row r="533" spans="1:56" s="181" customFormat="1" ht="16.5" customHeight="1">
      <c r="A533" s="18" t="s">
        <v>423</v>
      </c>
      <c r="B533" s="19" t="s">
        <v>101</v>
      </c>
      <c r="C533" s="18" t="s">
        <v>708</v>
      </c>
      <c r="D533" s="111" t="s">
        <v>708</v>
      </c>
      <c r="E533" s="216">
        <v>17</v>
      </c>
      <c r="F533" s="149" t="s">
        <v>730</v>
      </c>
      <c r="G533" s="73">
        <v>181</v>
      </c>
      <c r="H533" s="73">
        <v>610</v>
      </c>
      <c r="I533" s="74">
        <v>113</v>
      </c>
      <c r="J533" s="74">
        <v>0</v>
      </c>
      <c r="K533" s="74">
        <v>0</v>
      </c>
      <c r="L533" s="74">
        <v>6</v>
      </c>
      <c r="M533" s="74">
        <v>0</v>
      </c>
      <c r="N533" s="74">
        <v>0</v>
      </c>
      <c r="O533" s="25">
        <f t="shared" si="171"/>
        <v>119</v>
      </c>
      <c r="P533" s="25">
        <f t="shared" si="172"/>
        <v>0</v>
      </c>
      <c r="Q533" s="25">
        <f t="shared" si="172"/>
        <v>0</v>
      </c>
      <c r="R533" s="25">
        <f t="shared" si="173"/>
        <v>119</v>
      </c>
      <c r="S533" s="29">
        <v>0</v>
      </c>
      <c r="T533" s="29">
        <v>74</v>
      </c>
      <c r="U533" s="29">
        <v>0</v>
      </c>
      <c r="V533" s="29">
        <v>45</v>
      </c>
      <c r="W533" s="29">
        <v>0</v>
      </c>
      <c r="X533" s="29">
        <v>0</v>
      </c>
      <c r="Y533" s="29">
        <v>0</v>
      </c>
      <c r="Z533" s="29">
        <v>58</v>
      </c>
      <c r="AA533" s="29"/>
      <c r="AB533" s="26">
        <f t="shared" si="174"/>
        <v>177</v>
      </c>
      <c r="AC533" s="69">
        <f t="shared" si="174"/>
        <v>0</v>
      </c>
      <c r="AD533" s="29">
        <v>93</v>
      </c>
      <c r="AE533" s="27">
        <f t="shared" si="168"/>
        <v>51.381215469613259</v>
      </c>
      <c r="AF533" s="29"/>
      <c r="AG533" s="29">
        <v>144</v>
      </c>
      <c r="AH533" s="29">
        <v>143</v>
      </c>
      <c r="AI533" s="29">
        <v>36</v>
      </c>
      <c r="AJ533" s="29"/>
      <c r="AK533" s="29"/>
      <c r="AL533" s="29"/>
      <c r="AM533" s="29"/>
      <c r="AN533" s="29"/>
      <c r="AO533" s="29"/>
      <c r="AP533" s="29">
        <v>3</v>
      </c>
      <c r="AQ533" s="27">
        <v>4</v>
      </c>
      <c r="AR533" s="201">
        <f t="shared" si="175"/>
        <v>3</v>
      </c>
      <c r="AS533" s="202">
        <f t="shared" si="175"/>
        <v>4</v>
      </c>
      <c r="AT533" s="27">
        <v>4</v>
      </c>
      <c r="AU533" s="27">
        <v>6.15</v>
      </c>
      <c r="AV533" s="27"/>
      <c r="AW533" s="27">
        <v>15</v>
      </c>
      <c r="AX533" s="32">
        <f t="shared" si="176"/>
        <v>25.15</v>
      </c>
      <c r="AY533" s="39">
        <f t="shared" si="177"/>
        <v>29.15</v>
      </c>
      <c r="AZ533" s="29"/>
      <c r="BA533" s="32">
        <f t="shared" si="178"/>
        <v>29.15</v>
      </c>
      <c r="BB533" s="190"/>
      <c r="BC533" s="190"/>
      <c r="BD533" s="190"/>
    </row>
    <row r="534" spans="1:56" s="181" customFormat="1" ht="16.5" customHeight="1">
      <c r="A534" s="18" t="s">
        <v>423</v>
      </c>
      <c r="B534" s="19" t="s">
        <v>101</v>
      </c>
      <c r="C534" s="18" t="s">
        <v>708</v>
      </c>
      <c r="D534" s="111" t="s">
        <v>708</v>
      </c>
      <c r="E534" s="212">
        <v>18</v>
      </c>
      <c r="F534" s="149" t="s">
        <v>732</v>
      </c>
      <c r="G534" s="73">
        <v>160</v>
      </c>
      <c r="H534" s="73">
        <v>865</v>
      </c>
      <c r="I534" s="74">
        <v>63</v>
      </c>
      <c r="J534" s="74">
        <v>15</v>
      </c>
      <c r="K534" s="74">
        <v>19</v>
      </c>
      <c r="L534" s="74">
        <v>0</v>
      </c>
      <c r="M534" s="74">
        <v>0</v>
      </c>
      <c r="N534" s="74">
        <v>0</v>
      </c>
      <c r="O534" s="25">
        <f t="shared" si="171"/>
        <v>63</v>
      </c>
      <c r="P534" s="25">
        <f t="shared" si="172"/>
        <v>15</v>
      </c>
      <c r="Q534" s="25">
        <f t="shared" si="172"/>
        <v>19</v>
      </c>
      <c r="R534" s="25">
        <f t="shared" si="173"/>
        <v>97</v>
      </c>
      <c r="S534" s="29">
        <v>0</v>
      </c>
      <c r="T534" s="29">
        <v>26</v>
      </c>
      <c r="U534" s="29">
        <v>0</v>
      </c>
      <c r="V534" s="29">
        <v>37</v>
      </c>
      <c r="W534" s="29">
        <v>0</v>
      </c>
      <c r="X534" s="29">
        <v>0</v>
      </c>
      <c r="Y534" s="29">
        <v>0</v>
      </c>
      <c r="Z534" s="29">
        <v>382</v>
      </c>
      <c r="AA534" s="29"/>
      <c r="AB534" s="26">
        <f t="shared" si="174"/>
        <v>479</v>
      </c>
      <c r="AC534" s="69">
        <f t="shared" si="174"/>
        <v>0</v>
      </c>
      <c r="AD534" s="29">
        <v>150</v>
      </c>
      <c r="AE534" s="27">
        <f t="shared" si="168"/>
        <v>93.75</v>
      </c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01">
        <f t="shared" si="175"/>
        <v>0</v>
      </c>
      <c r="AS534" s="202">
        <f t="shared" si="175"/>
        <v>0</v>
      </c>
      <c r="AT534" s="29"/>
      <c r="AU534" s="29"/>
      <c r="AV534" s="29"/>
      <c r="AW534" s="29"/>
      <c r="AX534" s="32">
        <f t="shared" si="176"/>
        <v>0</v>
      </c>
      <c r="AY534" s="39">
        <f t="shared" si="177"/>
        <v>0</v>
      </c>
      <c r="AZ534" s="29"/>
      <c r="BA534" s="32">
        <f t="shared" si="178"/>
        <v>0</v>
      </c>
      <c r="BB534" s="190"/>
      <c r="BC534" s="190"/>
      <c r="BD534" s="190"/>
    </row>
    <row r="535" spans="1:56" s="181" customFormat="1" ht="16.5" customHeight="1">
      <c r="A535" s="18" t="s">
        <v>423</v>
      </c>
      <c r="B535" s="19" t="s">
        <v>101</v>
      </c>
      <c r="C535" s="18" t="s">
        <v>708</v>
      </c>
      <c r="D535" s="111" t="s">
        <v>708</v>
      </c>
      <c r="E535" s="212">
        <v>19</v>
      </c>
      <c r="F535" s="149" t="s">
        <v>733</v>
      </c>
      <c r="G535" s="73">
        <v>156</v>
      </c>
      <c r="H535" s="73">
        <v>774</v>
      </c>
      <c r="I535" s="74">
        <v>45</v>
      </c>
      <c r="J535" s="74">
        <v>1</v>
      </c>
      <c r="K535" s="74">
        <v>0</v>
      </c>
      <c r="L535" s="74">
        <v>10</v>
      </c>
      <c r="M535" s="74">
        <v>0</v>
      </c>
      <c r="N535" s="74">
        <v>0</v>
      </c>
      <c r="O535" s="25">
        <f t="shared" si="171"/>
        <v>55</v>
      </c>
      <c r="P535" s="25">
        <f t="shared" si="172"/>
        <v>1</v>
      </c>
      <c r="Q535" s="25">
        <f t="shared" si="172"/>
        <v>0</v>
      </c>
      <c r="R535" s="25">
        <f t="shared" si="173"/>
        <v>56</v>
      </c>
      <c r="S535" s="29">
        <v>0</v>
      </c>
      <c r="T535" s="29">
        <v>41</v>
      </c>
      <c r="U535" s="29">
        <v>0</v>
      </c>
      <c r="V535" s="29">
        <v>14</v>
      </c>
      <c r="W535" s="29">
        <v>0</v>
      </c>
      <c r="X535" s="29">
        <v>0</v>
      </c>
      <c r="Y535" s="29">
        <v>0</v>
      </c>
      <c r="Z535" s="29">
        <v>333</v>
      </c>
      <c r="AA535" s="29"/>
      <c r="AB535" s="26">
        <f t="shared" si="174"/>
        <v>389</v>
      </c>
      <c r="AC535" s="69">
        <f t="shared" si="174"/>
        <v>0</v>
      </c>
      <c r="AD535" s="29">
        <v>150</v>
      </c>
      <c r="AE535" s="27">
        <f t="shared" si="168"/>
        <v>96.15384615384616</v>
      </c>
      <c r="AF535" s="29"/>
      <c r="AG535" s="29">
        <v>6</v>
      </c>
      <c r="AH535" s="29">
        <v>6</v>
      </c>
      <c r="AI535" s="29"/>
      <c r="AJ535" s="29"/>
      <c r="AK535" s="29"/>
      <c r="AL535" s="29"/>
      <c r="AM535" s="29"/>
      <c r="AN535" s="29"/>
      <c r="AO535" s="29"/>
      <c r="AP535" s="29"/>
      <c r="AQ535" s="29"/>
      <c r="AR535" s="201">
        <f t="shared" si="175"/>
        <v>0</v>
      </c>
      <c r="AS535" s="202">
        <f t="shared" si="175"/>
        <v>0</v>
      </c>
      <c r="AT535" s="29"/>
      <c r="AU535" s="29"/>
      <c r="AV535" s="29"/>
      <c r="AW535" s="29"/>
      <c r="AX535" s="32">
        <f t="shared" si="176"/>
        <v>0</v>
      </c>
      <c r="AY535" s="39">
        <f t="shared" si="177"/>
        <v>0</v>
      </c>
      <c r="AZ535" s="29"/>
      <c r="BA535" s="32">
        <f t="shared" si="178"/>
        <v>0</v>
      </c>
      <c r="BB535" s="190"/>
      <c r="BC535" s="190"/>
      <c r="BD535" s="190"/>
    </row>
    <row r="536" spans="1:56" s="181" customFormat="1" ht="16.5" customHeight="1">
      <c r="A536" s="18" t="s">
        <v>423</v>
      </c>
      <c r="B536" s="19" t="s">
        <v>101</v>
      </c>
      <c r="C536" s="18" t="s">
        <v>708</v>
      </c>
      <c r="D536" s="111" t="s">
        <v>708</v>
      </c>
      <c r="E536" s="216">
        <v>20</v>
      </c>
      <c r="F536" s="149" t="s">
        <v>734</v>
      </c>
      <c r="G536" s="73">
        <v>186</v>
      </c>
      <c r="H536" s="73">
        <v>841</v>
      </c>
      <c r="I536" s="74">
        <v>23</v>
      </c>
      <c r="J536" s="74">
        <v>0</v>
      </c>
      <c r="K536" s="74">
        <v>0</v>
      </c>
      <c r="L536" s="74">
        <v>7</v>
      </c>
      <c r="M536" s="74">
        <v>0</v>
      </c>
      <c r="N536" s="74">
        <v>0</v>
      </c>
      <c r="O536" s="25">
        <f t="shared" si="171"/>
        <v>30</v>
      </c>
      <c r="P536" s="25">
        <f t="shared" si="172"/>
        <v>0</v>
      </c>
      <c r="Q536" s="25">
        <f t="shared" si="172"/>
        <v>0</v>
      </c>
      <c r="R536" s="25">
        <f t="shared" si="173"/>
        <v>30</v>
      </c>
      <c r="S536" s="29">
        <v>0</v>
      </c>
      <c r="T536" s="29">
        <v>23</v>
      </c>
      <c r="U536" s="29">
        <v>0</v>
      </c>
      <c r="V536" s="29">
        <v>7</v>
      </c>
      <c r="W536" s="29">
        <v>0</v>
      </c>
      <c r="X536" s="29">
        <v>0</v>
      </c>
      <c r="Y536" s="29">
        <v>0</v>
      </c>
      <c r="Z536" s="29">
        <v>69</v>
      </c>
      <c r="AA536" s="29"/>
      <c r="AB536" s="26">
        <f t="shared" si="174"/>
        <v>99</v>
      </c>
      <c r="AC536" s="69">
        <f t="shared" si="174"/>
        <v>0</v>
      </c>
      <c r="AD536" s="29">
        <v>50</v>
      </c>
      <c r="AE536" s="27">
        <f t="shared" si="168"/>
        <v>26.881720430107524</v>
      </c>
      <c r="AF536" s="29"/>
      <c r="AG536" s="29">
        <v>5</v>
      </c>
      <c r="AH536" s="29">
        <v>5</v>
      </c>
      <c r="AI536" s="29"/>
      <c r="AJ536" s="29"/>
      <c r="AK536" s="29"/>
      <c r="AL536" s="29"/>
      <c r="AM536" s="29"/>
      <c r="AN536" s="29"/>
      <c r="AO536" s="29"/>
      <c r="AP536" s="29"/>
      <c r="AQ536" s="29"/>
      <c r="AR536" s="201">
        <f t="shared" si="175"/>
        <v>0</v>
      </c>
      <c r="AS536" s="202">
        <f t="shared" si="175"/>
        <v>0</v>
      </c>
      <c r="AT536" s="29"/>
      <c r="AU536" s="29"/>
      <c r="AV536" s="29"/>
      <c r="AW536" s="29"/>
      <c r="AX536" s="32">
        <f t="shared" si="176"/>
        <v>0</v>
      </c>
      <c r="AY536" s="39">
        <f t="shared" si="177"/>
        <v>0</v>
      </c>
      <c r="AZ536" s="29"/>
      <c r="BA536" s="32">
        <f t="shared" si="178"/>
        <v>0</v>
      </c>
      <c r="BB536" s="190"/>
      <c r="BC536" s="190"/>
      <c r="BD536" s="190"/>
    </row>
    <row r="537" spans="1:56" s="181" customFormat="1" ht="16.5" customHeight="1">
      <c r="A537" s="18" t="s">
        <v>423</v>
      </c>
      <c r="B537" s="19" t="s">
        <v>101</v>
      </c>
      <c r="C537" s="18" t="s">
        <v>708</v>
      </c>
      <c r="D537" s="111" t="s">
        <v>708</v>
      </c>
      <c r="E537" s="216">
        <v>21</v>
      </c>
      <c r="F537" s="149" t="s">
        <v>735</v>
      </c>
      <c r="G537" s="73">
        <v>211</v>
      </c>
      <c r="H537" s="225">
        <v>1010</v>
      </c>
      <c r="I537" s="74">
        <v>73</v>
      </c>
      <c r="J537" s="74">
        <v>1</v>
      </c>
      <c r="K537" s="74">
        <v>0</v>
      </c>
      <c r="L537" s="74">
        <v>0</v>
      </c>
      <c r="M537" s="74">
        <v>0</v>
      </c>
      <c r="N537" s="74">
        <v>0</v>
      </c>
      <c r="O537" s="25">
        <f t="shared" si="171"/>
        <v>73</v>
      </c>
      <c r="P537" s="25">
        <f t="shared" si="172"/>
        <v>1</v>
      </c>
      <c r="Q537" s="25">
        <f t="shared" si="172"/>
        <v>0</v>
      </c>
      <c r="R537" s="25">
        <f t="shared" si="173"/>
        <v>74</v>
      </c>
      <c r="S537" s="29">
        <v>0</v>
      </c>
      <c r="T537" s="29">
        <v>19</v>
      </c>
      <c r="U537" s="29">
        <v>0</v>
      </c>
      <c r="V537" s="29">
        <v>54</v>
      </c>
      <c r="W537" s="29">
        <v>0</v>
      </c>
      <c r="X537" s="29">
        <v>0</v>
      </c>
      <c r="Y537" s="29">
        <v>0</v>
      </c>
      <c r="Z537" s="29">
        <v>474</v>
      </c>
      <c r="AA537" s="29"/>
      <c r="AB537" s="26">
        <f t="shared" si="174"/>
        <v>548</v>
      </c>
      <c r="AC537" s="69">
        <f t="shared" si="174"/>
        <v>0</v>
      </c>
      <c r="AD537" s="29">
        <v>100</v>
      </c>
      <c r="AE537" s="27">
        <f t="shared" si="168"/>
        <v>47.393364928909953</v>
      </c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01">
        <f t="shared" si="175"/>
        <v>0</v>
      </c>
      <c r="AS537" s="202">
        <f t="shared" si="175"/>
        <v>0</v>
      </c>
      <c r="AT537" s="29"/>
      <c r="AU537" s="29"/>
      <c r="AV537" s="29"/>
      <c r="AW537" s="29"/>
      <c r="AX537" s="32">
        <f t="shared" si="176"/>
        <v>0</v>
      </c>
      <c r="AY537" s="39">
        <f t="shared" si="177"/>
        <v>0</v>
      </c>
      <c r="AZ537" s="29"/>
      <c r="BA537" s="32">
        <f t="shared" si="178"/>
        <v>0</v>
      </c>
      <c r="BB537" s="190"/>
      <c r="BC537" s="190"/>
      <c r="BD537" s="190"/>
    </row>
    <row r="538" spans="1:56" s="181" customFormat="1" ht="16.5" customHeight="1">
      <c r="A538" s="18" t="s">
        <v>423</v>
      </c>
      <c r="B538" s="19" t="s">
        <v>101</v>
      </c>
      <c r="C538" s="18" t="s">
        <v>708</v>
      </c>
      <c r="D538" s="111" t="s">
        <v>736</v>
      </c>
      <c r="E538" s="212">
        <v>22</v>
      </c>
      <c r="F538" s="149" t="s">
        <v>737</v>
      </c>
      <c r="G538" s="73">
        <v>274</v>
      </c>
      <c r="H538" s="73">
        <v>1362</v>
      </c>
      <c r="I538" s="208">
        <v>99</v>
      </c>
      <c r="J538" s="157">
        <v>1</v>
      </c>
      <c r="K538" s="157">
        <v>125</v>
      </c>
      <c r="L538" s="157">
        <v>1</v>
      </c>
      <c r="M538" s="157">
        <v>0</v>
      </c>
      <c r="N538" s="157">
        <v>0</v>
      </c>
      <c r="O538" s="25">
        <f t="shared" si="171"/>
        <v>100</v>
      </c>
      <c r="P538" s="25">
        <f t="shared" si="172"/>
        <v>1</v>
      </c>
      <c r="Q538" s="25">
        <f t="shared" si="172"/>
        <v>125</v>
      </c>
      <c r="R538" s="25">
        <f t="shared" si="173"/>
        <v>226</v>
      </c>
      <c r="S538" s="504">
        <v>1.62</v>
      </c>
      <c r="T538" s="208">
        <v>17</v>
      </c>
      <c r="U538" s="504">
        <v>0.01</v>
      </c>
      <c r="V538" s="208">
        <f t="shared" ref="V538:V545" si="179">O538-T538</f>
        <v>83</v>
      </c>
      <c r="W538" s="504">
        <v>1.51</v>
      </c>
      <c r="X538" s="208">
        <v>0</v>
      </c>
      <c r="Y538" s="208">
        <v>11</v>
      </c>
      <c r="Z538" s="157">
        <v>328</v>
      </c>
      <c r="AA538" s="157">
        <v>66.3</v>
      </c>
      <c r="AB538" s="26">
        <f t="shared" si="174"/>
        <v>554</v>
      </c>
      <c r="AC538" s="69">
        <f t="shared" si="174"/>
        <v>67.92</v>
      </c>
      <c r="AD538" s="157">
        <v>274</v>
      </c>
      <c r="AE538" s="27">
        <f t="shared" si="168"/>
        <v>100</v>
      </c>
      <c r="AF538" s="43">
        <v>5</v>
      </c>
      <c r="AG538" s="42"/>
      <c r="AH538" s="42"/>
      <c r="AI538" s="42"/>
      <c r="AJ538" s="208">
        <v>0</v>
      </c>
      <c r="AK538" s="208">
        <v>0</v>
      </c>
      <c r="AL538" s="208">
        <v>1</v>
      </c>
      <c r="AM538" s="208">
        <v>0.2</v>
      </c>
      <c r="AN538" s="157">
        <v>0</v>
      </c>
      <c r="AO538" s="157">
        <v>0</v>
      </c>
      <c r="AP538" s="157">
        <v>38</v>
      </c>
      <c r="AQ538" s="263">
        <v>37</v>
      </c>
      <c r="AR538" s="201">
        <f t="shared" si="175"/>
        <v>39</v>
      </c>
      <c r="AS538" s="202">
        <f t="shared" si="175"/>
        <v>37.200000000000003</v>
      </c>
      <c r="AT538" s="263">
        <v>2.5</v>
      </c>
      <c r="AU538" s="263">
        <v>0</v>
      </c>
      <c r="AV538" s="263">
        <v>0</v>
      </c>
      <c r="AW538" s="263">
        <v>2.14</v>
      </c>
      <c r="AX538" s="32">
        <f t="shared" si="176"/>
        <v>4.6400000000000006</v>
      </c>
      <c r="AY538" s="39">
        <f t="shared" si="177"/>
        <v>41.84</v>
      </c>
      <c r="AZ538" s="263">
        <v>5.3</v>
      </c>
      <c r="BA538" s="32">
        <f t="shared" si="178"/>
        <v>47.14</v>
      </c>
      <c r="BB538" s="190"/>
      <c r="BC538" s="190"/>
      <c r="BD538" s="190"/>
    </row>
    <row r="539" spans="1:56" s="181" customFormat="1" ht="16.5" customHeight="1">
      <c r="A539" s="18" t="s">
        <v>423</v>
      </c>
      <c r="B539" s="19" t="s">
        <v>101</v>
      </c>
      <c r="C539" s="18" t="s">
        <v>708</v>
      </c>
      <c r="D539" s="111" t="s">
        <v>736</v>
      </c>
      <c r="E539" s="212">
        <v>23</v>
      </c>
      <c r="F539" s="149" t="s">
        <v>738</v>
      </c>
      <c r="G539" s="73">
        <v>183</v>
      </c>
      <c r="H539" s="73">
        <v>829</v>
      </c>
      <c r="I539" s="208">
        <v>37</v>
      </c>
      <c r="J539" s="157">
        <v>3</v>
      </c>
      <c r="K539" s="157">
        <v>17</v>
      </c>
      <c r="L539" s="157">
        <v>0</v>
      </c>
      <c r="M539" s="157">
        <v>0</v>
      </c>
      <c r="N539" s="157">
        <v>0</v>
      </c>
      <c r="O539" s="25">
        <f t="shared" si="171"/>
        <v>37</v>
      </c>
      <c r="P539" s="25">
        <f t="shared" si="172"/>
        <v>3</v>
      </c>
      <c r="Q539" s="25">
        <f t="shared" si="172"/>
        <v>17</v>
      </c>
      <c r="R539" s="25">
        <f t="shared" si="173"/>
        <v>57</v>
      </c>
      <c r="S539" s="504">
        <v>0.52</v>
      </c>
      <c r="T539" s="208">
        <v>0</v>
      </c>
      <c r="U539" s="504">
        <v>0</v>
      </c>
      <c r="V539" s="208">
        <f t="shared" si="179"/>
        <v>37</v>
      </c>
      <c r="W539" s="504">
        <v>0.42</v>
      </c>
      <c r="X539" s="208">
        <v>1</v>
      </c>
      <c r="Y539" s="208">
        <v>18</v>
      </c>
      <c r="Z539" s="157">
        <v>330</v>
      </c>
      <c r="AA539" s="157">
        <v>31.25</v>
      </c>
      <c r="AB539" s="26">
        <f t="shared" si="174"/>
        <v>387</v>
      </c>
      <c r="AC539" s="69">
        <f t="shared" si="174"/>
        <v>31.77</v>
      </c>
      <c r="AD539" s="157">
        <v>183</v>
      </c>
      <c r="AE539" s="27">
        <f t="shared" si="168"/>
        <v>100</v>
      </c>
      <c r="AF539" s="43">
        <v>6</v>
      </c>
      <c r="AG539" s="42"/>
      <c r="AH539" s="42"/>
      <c r="AI539" s="42"/>
      <c r="AJ539" s="208">
        <v>0</v>
      </c>
      <c r="AK539" s="208">
        <v>0</v>
      </c>
      <c r="AL539" s="208">
        <v>0</v>
      </c>
      <c r="AM539" s="208">
        <v>0</v>
      </c>
      <c r="AN539" s="157">
        <v>2</v>
      </c>
      <c r="AO539" s="157">
        <v>0.2</v>
      </c>
      <c r="AP539" s="157">
        <v>90</v>
      </c>
      <c r="AQ539" s="263">
        <v>112</v>
      </c>
      <c r="AR539" s="201">
        <f t="shared" si="175"/>
        <v>92</v>
      </c>
      <c r="AS539" s="202">
        <f t="shared" si="175"/>
        <v>112.2</v>
      </c>
      <c r="AT539" s="263">
        <v>3.5</v>
      </c>
      <c r="AU539" s="263">
        <v>7</v>
      </c>
      <c r="AV539" s="263">
        <v>4</v>
      </c>
      <c r="AW539" s="263">
        <v>2</v>
      </c>
      <c r="AX539" s="32">
        <f t="shared" si="176"/>
        <v>16.5</v>
      </c>
      <c r="AY539" s="39">
        <f t="shared" si="177"/>
        <v>128.69999999999999</v>
      </c>
      <c r="AZ539" s="263">
        <v>0</v>
      </c>
      <c r="BA539" s="32">
        <f t="shared" si="178"/>
        <v>128.69999999999999</v>
      </c>
      <c r="BB539" s="201">
        <v>1</v>
      </c>
      <c r="BC539" s="27">
        <v>1.57</v>
      </c>
      <c r="BD539" s="190"/>
    </row>
    <row r="540" spans="1:56" s="181" customFormat="1" ht="16.5" customHeight="1">
      <c r="A540" s="18" t="s">
        <v>423</v>
      </c>
      <c r="B540" s="19" t="s">
        <v>101</v>
      </c>
      <c r="C540" s="18" t="s">
        <v>708</v>
      </c>
      <c r="D540" s="111" t="s">
        <v>736</v>
      </c>
      <c r="E540" s="216">
        <v>24</v>
      </c>
      <c r="F540" s="149" t="s">
        <v>739</v>
      </c>
      <c r="G540" s="73">
        <v>189</v>
      </c>
      <c r="H540" s="73">
        <v>831</v>
      </c>
      <c r="I540" s="208">
        <v>63</v>
      </c>
      <c r="J540" s="157">
        <v>1</v>
      </c>
      <c r="K540" s="157">
        <v>75</v>
      </c>
      <c r="L540" s="157">
        <v>0</v>
      </c>
      <c r="M540" s="157">
        <v>0</v>
      </c>
      <c r="N540" s="157">
        <v>0</v>
      </c>
      <c r="O540" s="25">
        <f t="shared" si="171"/>
        <v>63</v>
      </c>
      <c r="P540" s="25">
        <f t="shared" si="172"/>
        <v>1</v>
      </c>
      <c r="Q540" s="25">
        <f t="shared" si="172"/>
        <v>75</v>
      </c>
      <c r="R540" s="25">
        <f t="shared" si="173"/>
        <v>139</v>
      </c>
      <c r="S540" s="504">
        <v>2.5</v>
      </c>
      <c r="T540" s="208">
        <v>1</v>
      </c>
      <c r="U540" s="504">
        <v>0</v>
      </c>
      <c r="V540" s="208">
        <f t="shared" si="179"/>
        <v>62</v>
      </c>
      <c r="W540" s="504">
        <v>2</v>
      </c>
      <c r="X540" s="208">
        <v>2</v>
      </c>
      <c r="Y540" s="208">
        <v>2</v>
      </c>
      <c r="Z540" s="157">
        <v>372</v>
      </c>
      <c r="AA540" s="157">
        <v>60.35</v>
      </c>
      <c r="AB540" s="26">
        <f t="shared" si="174"/>
        <v>511</v>
      </c>
      <c r="AC540" s="69">
        <f t="shared" si="174"/>
        <v>62.85</v>
      </c>
      <c r="AD540" s="157">
        <v>189</v>
      </c>
      <c r="AE540" s="27">
        <f t="shared" si="168"/>
        <v>100</v>
      </c>
      <c r="AF540" s="43">
        <v>7</v>
      </c>
      <c r="AG540" s="42"/>
      <c r="AH540" s="42"/>
      <c r="AI540" s="42"/>
      <c r="AJ540" s="208">
        <v>0</v>
      </c>
      <c r="AK540" s="208">
        <v>0</v>
      </c>
      <c r="AL540" s="208">
        <v>2</v>
      </c>
      <c r="AM540" s="208">
        <v>0.82</v>
      </c>
      <c r="AN540" s="157">
        <v>0</v>
      </c>
      <c r="AO540" s="157">
        <v>0</v>
      </c>
      <c r="AP540" s="157">
        <v>70</v>
      </c>
      <c r="AQ540" s="263">
        <v>51</v>
      </c>
      <c r="AR540" s="201">
        <f t="shared" si="175"/>
        <v>72</v>
      </c>
      <c r="AS540" s="202">
        <f t="shared" si="175"/>
        <v>51.82</v>
      </c>
      <c r="AT540" s="263">
        <v>1.95</v>
      </c>
      <c r="AU540" s="263">
        <v>0</v>
      </c>
      <c r="AV540" s="263">
        <v>1.28</v>
      </c>
      <c r="AW540" s="263">
        <v>15.9</v>
      </c>
      <c r="AX540" s="32">
        <f t="shared" si="176"/>
        <v>19.13</v>
      </c>
      <c r="AY540" s="39">
        <f t="shared" si="177"/>
        <v>70.95</v>
      </c>
      <c r="AZ540" s="263">
        <v>2.85</v>
      </c>
      <c r="BA540" s="32">
        <f t="shared" si="178"/>
        <v>73.8</v>
      </c>
      <c r="BB540" s="190"/>
      <c r="BC540" s="190"/>
      <c r="BD540" s="190"/>
    </row>
    <row r="541" spans="1:56" s="181" customFormat="1" ht="16.5" customHeight="1">
      <c r="A541" s="18" t="s">
        <v>423</v>
      </c>
      <c r="B541" s="19" t="s">
        <v>101</v>
      </c>
      <c r="C541" s="18" t="s">
        <v>708</v>
      </c>
      <c r="D541" s="111" t="s">
        <v>736</v>
      </c>
      <c r="E541" s="216">
        <v>25</v>
      </c>
      <c r="F541" s="149" t="s">
        <v>740</v>
      </c>
      <c r="G541" s="73">
        <v>288</v>
      </c>
      <c r="H541" s="73">
        <v>1091</v>
      </c>
      <c r="I541" s="208">
        <v>342</v>
      </c>
      <c r="J541" s="157">
        <v>4</v>
      </c>
      <c r="K541" s="157">
        <v>175</v>
      </c>
      <c r="L541" s="157">
        <v>0</v>
      </c>
      <c r="M541" s="157">
        <v>0</v>
      </c>
      <c r="N541" s="157">
        <v>0</v>
      </c>
      <c r="O541" s="25">
        <f t="shared" si="171"/>
        <v>342</v>
      </c>
      <c r="P541" s="25">
        <f t="shared" si="172"/>
        <v>4</v>
      </c>
      <c r="Q541" s="25">
        <f t="shared" si="172"/>
        <v>175</v>
      </c>
      <c r="R541" s="25">
        <f t="shared" si="173"/>
        <v>521</v>
      </c>
      <c r="S541" s="504">
        <v>3.31</v>
      </c>
      <c r="T541" s="208">
        <v>0</v>
      </c>
      <c r="U541" s="504">
        <v>0</v>
      </c>
      <c r="V541" s="208">
        <f t="shared" si="179"/>
        <v>342</v>
      </c>
      <c r="W541" s="504">
        <v>3</v>
      </c>
      <c r="X541" s="208">
        <v>1</v>
      </c>
      <c r="Y541" s="208">
        <v>17</v>
      </c>
      <c r="Z541" s="157">
        <v>438</v>
      </c>
      <c r="AA541" s="157">
        <v>1.2</v>
      </c>
      <c r="AB541" s="26">
        <f t="shared" si="174"/>
        <v>959</v>
      </c>
      <c r="AC541" s="69">
        <f t="shared" si="174"/>
        <v>4.51</v>
      </c>
      <c r="AD541" s="157">
        <v>288</v>
      </c>
      <c r="AE541" s="27">
        <f t="shared" si="168"/>
        <v>100</v>
      </c>
      <c r="AF541" s="43">
        <v>8</v>
      </c>
      <c r="AG541" s="42">
        <v>6</v>
      </c>
      <c r="AH541" s="42">
        <v>6</v>
      </c>
      <c r="AI541" s="42">
        <v>4</v>
      </c>
      <c r="AJ541" s="208">
        <v>0</v>
      </c>
      <c r="AK541" s="208">
        <v>0</v>
      </c>
      <c r="AL541" s="208">
        <v>0</v>
      </c>
      <c r="AM541" s="208">
        <v>0</v>
      </c>
      <c r="AN541" s="157">
        <v>0</v>
      </c>
      <c r="AO541" s="157">
        <v>0</v>
      </c>
      <c r="AP541" s="157">
        <v>63</v>
      </c>
      <c r="AQ541" s="263">
        <v>38</v>
      </c>
      <c r="AR541" s="201">
        <f t="shared" si="175"/>
        <v>63</v>
      </c>
      <c r="AS541" s="202">
        <f t="shared" si="175"/>
        <v>38</v>
      </c>
      <c r="AT541" s="263">
        <v>1.6</v>
      </c>
      <c r="AU541" s="263">
        <v>0</v>
      </c>
      <c r="AV541" s="263">
        <v>0</v>
      </c>
      <c r="AW541" s="263">
        <v>15</v>
      </c>
      <c r="AX541" s="32">
        <f t="shared" si="176"/>
        <v>16.600000000000001</v>
      </c>
      <c r="AY541" s="39">
        <f t="shared" si="177"/>
        <v>54.6</v>
      </c>
      <c r="AZ541" s="263">
        <v>8.3000000000000007</v>
      </c>
      <c r="BA541" s="32">
        <f t="shared" si="178"/>
        <v>62.900000000000006</v>
      </c>
      <c r="BB541" s="190"/>
      <c r="BC541" s="190"/>
      <c r="BD541" s="190"/>
    </row>
    <row r="542" spans="1:56" s="181" customFormat="1" ht="16.5" customHeight="1">
      <c r="A542" s="18" t="s">
        <v>423</v>
      </c>
      <c r="B542" s="19" t="s">
        <v>101</v>
      </c>
      <c r="C542" s="18" t="s">
        <v>708</v>
      </c>
      <c r="D542" s="111" t="s">
        <v>736</v>
      </c>
      <c r="E542" s="212">
        <v>26</v>
      </c>
      <c r="F542" s="149" t="s">
        <v>741</v>
      </c>
      <c r="G542" s="73">
        <v>216</v>
      </c>
      <c r="H542" s="73">
        <v>1199</v>
      </c>
      <c r="I542" s="208">
        <v>249</v>
      </c>
      <c r="J542" s="157">
        <v>0</v>
      </c>
      <c r="K542" s="157">
        <v>84</v>
      </c>
      <c r="L542" s="157">
        <v>0</v>
      </c>
      <c r="M542" s="157">
        <v>0</v>
      </c>
      <c r="N542" s="157">
        <v>0</v>
      </c>
      <c r="O542" s="25">
        <f t="shared" si="171"/>
        <v>249</v>
      </c>
      <c r="P542" s="25">
        <f t="shared" si="172"/>
        <v>0</v>
      </c>
      <c r="Q542" s="25">
        <f t="shared" si="172"/>
        <v>84</v>
      </c>
      <c r="R542" s="25">
        <f t="shared" si="173"/>
        <v>333</v>
      </c>
      <c r="S542" s="504">
        <v>1.2</v>
      </c>
      <c r="T542" s="208">
        <v>1</v>
      </c>
      <c r="U542" s="504">
        <v>0</v>
      </c>
      <c r="V542" s="208">
        <f t="shared" si="179"/>
        <v>248</v>
      </c>
      <c r="W542" s="504">
        <v>1</v>
      </c>
      <c r="X542" s="208">
        <v>0</v>
      </c>
      <c r="Y542" s="208">
        <v>15</v>
      </c>
      <c r="Z542" s="157">
        <v>206</v>
      </c>
      <c r="AA542" s="157">
        <v>27.3</v>
      </c>
      <c r="AB542" s="26">
        <f t="shared" si="174"/>
        <v>539</v>
      </c>
      <c r="AC542" s="69">
        <f t="shared" si="174"/>
        <v>28.5</v>
      </c>
      <c r="AD542" s="157">
        <v>216</v>
      </c>
      <c r="AE542" s="27">
        <f t="shared" si="168"/>
        <v>100</v>
      </c>
      <c r="AF542" s="43">
        <v>9</v>
      </c>
      <c r="AG542" s="42"/>
      <c r="AH542" s="42"/>
      <c r="AI542" s="42"/>
      <c r="AJ542" s="208">
        <v>0</v>
      </c>
      <c r="AK542" s="208">
        <v>0</v>
      </c>
      <c r="AL542" s="208">
        <v>0</v>
      </c>
      <c r="AM542" s="208">
        <v>0</v>
      </c>
      <c r="AN542" s="157">
        <v>0</v>
      </c>
      <c r="AO542" s="157">
        <v>0</v>
      </c>
      <c r="AP542" s="157">
        <v>30</v>
      </c>
      <c r="AQ542" s="263">
        <v>37</v>
      </c>
      <c r="AR542" s="201">
        <f t="shared" si="175"/>
        <v>30</v>
      </c>
      <c r="AS542" s="202">
        <f t="shared" si="175"/>
        <v>37</v>
      </c>
      <c r="AT542" s="263">
        <v>61</v>
      </c>
      <c r="AU542" s="263">
        <v>0</v>
      </c>
      <c r="AV542" s="263">
        <v>0</v>
      </c>
      <c r="AW542" s="263">
        <v>0.9</v>
      </c>
      <c r="AX542" s="32">
        <f t="shared" si="176"/>
        <v>61.9</v>
      </c>
      <c r="AY542" s="39">
        <f t="shared" si="177"/>
        <v>98.9</v>
      </c>
      <c r="AZ542" s="263">
        <v>0</v>
      </c>
      <c r="BA542" s="32">
        <f t="shared" si="178"/>
        <v>98.9</v>
      </c>
      <c r="BB542" s="190"/>
      <c r="BC542" s="190"/>
      <c r="BD542" s="190"/>
    </row>
    <row r="543" spans="1:56" s="181" customFormat="1" ht="16.5" customHeight="1">
      <c r="A543" s="18" t="s">
        <v>423</v>
      </c>
      <c r="B543" s="19" t="s">
        <v>101</v>
      </c>
      <c r="C543" s="18" t="s">
        <v>708</v>
      </c>
      <c r="D543" s="111" t="s">
        <v>736</v>
      </c>
      <c r="E543" s="212">
        <v>27</v>
      </c>
      <c r="F543" s="149" t="s">
        <v>742</v>
      </c>
      <c r="G543" s="73">
        <v>203</v>
      </c>
      <c r="H543" s="73">
        <v>877</v>
      </c>
      <c r="I543" s="208">
        <v>146</v>
      </c>
      <c r="J543" s="157">
        <v>0</v>
      </c>
      <c r="K543" s="157">
        <v>124</v>
      </c>
      <c r="L543" s="208">
        <v>1</v>
      </c>
      <c r="M543" s="509">
        <v>0</v>
      </c>
      <c r="N543" s="208">
        <v>0</v>
      </c>
      <c r="O543" s="25">
        <f t="shared" si="171"/>
        <v>147</v>
      </c>
      <c r="P543" s="25">
        <f t="shared" si="172"/>
        <v>0</v>
      </c>
      <c r="Q543" s="25">
        <f t="shared" si="172"/>
        <v>124</v>
      </c>
      <c r="R543" s="25">
        <f t="shared" si="173"/>
        <v>271</v>
      </c>
      <c r="S543" s="504">
        <v>0.46</v>
      </c>
      <c r="T543" s="208">
        <v>19</v>
      </c>
      <c r="U543" s="504">
        <v>0.04</v>
      </c>
      <c r="V543" s="208">
        <f>O543-T543</f>
        <v>128</v>
      </c>
      <c r="W543" s="504">
        <v>0.32</v>
      </c>
      <c r="X543" s="208">
        <v>1</v>
      </c>
      <c r="Y543" s="208">
        <v>16</v>
      </c>
      <c r="Z543" s="157">
        <v>255</v>
      </c>
      <c r="AA543" s="157">
        <v>1.25</v>
      </c>
      <c r="AB543" s="26">
        <f t="shared" si="174"/>
        <v>526</v>
      </c>
      <c r="AC543" s="69">
        <f t="shared" si="174"/>
        <v>1.71</v>
      </c>
      <c r="AD543" s="157">
        <v>203</v>
      </c>
      <c r="AE543" s="27">
        <f t="shared" si="168"/>
        <v>100</v>
      </c>
      <c r="AF543" s="43">
        <v>10</v>
      </c>
      <c r="AG543" s="42"/>
      <c r="AH543" s="42"/>
      <c r="AI543" s="42"/>
      <c r="AJ543" s="208">
        <v>0</v>
      </c>
      <c r="AK543" s="208">
        <v>0</v>
      </c>
      <c r="AL543" s="208">
        <v>0</v>
      </c>
      <c r="AM543" s="208">
        <v>0</v>
      </c>
      <c r="AN543" s="157">
        <v>2</v>
      </c>
      <c r="AO543" s="157">
        <v>0.2</v>
      </c>
      <c r="AP543" s="157">
        <v>67</v>
      </c>
      <c r="AQ543" s="263">
        <v>75</v>
      </c>
      <c r="AR543" s="201">
        <f t="shared" si="175"/>
        <v>69</v>
      </c>
      <c r="AS543" s="202">
        <f t="shared" si="175"/>
        <v>75.2</v>
      </c>
      <c r="AT543" s="263">
        <v>3.2</v>
      </c>
      <c r="AU543" s="263">
        <v>0</v>
      </c>
      <c r="AV543" s="263">
        <v>0</v>
      </c>
      <c r="AW543" s="263">
        <v>2</v>
      </c>
      <c r="AX543" s="32">
        <f t="shared" si="176"/>
        <v>5.2</v>
      </c>
      <c r="AY543" s="39">
        <f t="shared" si="177"/>
        <v>80.400000000000006</v>
      </c>
      <c r="AZ543" s="263">
        <v>0</v>
      </c>
      <c r="BA543" s="32">
        <f t="shared" si="178"/>
        <v>80.400000000000006</v>
      </c>
      <c r="BB543" s="190"/>
      <c r="BC543" s="190"/>
      <c r="BD543" s="190"/>
    </row>
    <row r="544" spans="1:56" s="181" customFormat="1" ht="16.5" customHeight="1">
      <c r="A544" s="44" t="s">
        <v>423</v>
      </c>
      <c r="B544" s="45" t="s">
        <v>101</v>
      </c>
      <c r="C544" s="18" t="s">
        <v>708</v>
      </c>
      <c r="D544" s="111" t="s">
        <v>736</v>
      </c>
      <c r="E544" s="216">
        <v>28</v>
      </c>
      <c r="F544" s="149" t="s">
        <v>743</v>
      </c>
      <c r="G544" s="73">
        <v>280</v>
      </c>
      <c r="H544" s="73">
        <v>1274</v>
      </c>
      <c r="I544" s="208">
        <v>164</v>
      </c>
      <c r="J544" s="157">
        <v>8</v>
      </c>
      <c r="K544" s="157">
        <v>170</v>
      </c>
      <c r="L544" s="208">
        <v>2</v>
      </c>
      <c r="M544" s="509">
        <v>0</v>
      </c>
      <c r="N544" s="208">
        <v>0</v>
      </c>
      <c r="O544" s="25">
        <f t="shared" si="171"/>
        <v>166</v>
      </c>
      <c r="P544" s="25">
        <f t="shared" si="172"/>
        <v>8</v>
      </c>
      <c r="Q544" s="25">
        <f t="shared" si="172"/>
        <v>170</v>
      </c>
      <c r="R544" s="25">
        <f t="shared" si="173"/>
        <v>344</v>
      </c>
      <c r="S544" s="504">
        <v>1.7</v>
      </c>
      <c r="T544" s="208">
        <v>24</v>
      </c>
      <c r="U544" s="504">
        <v>1.2</v>
      </c>
      <c r="V544" s="208">
        <f>O544-T544</f>
        <v>142</v>
      </c>
      <c r="W544" s="504">
        <v>0.4</v>
      </c>
      <c r="X544" s="208">
        <v>1</v>
      </c>
      <c r="Y544" s="208">
        <v>13</v>
      </c>
      <c r="Z544" s="157">
        <v>337</v>
      </c>
      <c r="AA544" s="157">
        <v>9.1199999999999992</v>
      </c>
      <c r="AB544" s="26">
        <f t="shared" si="174"/>
        <v>681</v>
      </c>
      <c r="AC544" s="69">
        <f t="shared" si="174"/>
        <v>10.819999999999999</v>
      </c>
      <c r="AD544" s="157">
        <v>280</v>
      </c>
      <c r="AE544" s="27">
        <f t="shared" si="168"/>
        <v>100</v>
      </c>
      <c r="AF544" s="43">
        <v>11</v>
      </c>
      <c r="AG544" s="42"/>
      <c r="AH544" s="42"/>
      <c r="AI544" s="42"/>
      <c r="AJ544" s="208">
        <v>0</v>
      </c>
      <c r="AK544" s="208">
        <v>0</v>
      </c>
      <c r="AL544" s="208">
        <v>0</v>
      </c>
      <c r="AM544" s="208">
        <v>0</v>
      </c>
      <c r="AN544" s="157">
        <v>3</v>
      </c>
      <c r="AO544" s="157">
        <v>0.25</v>
      </c>
      <c r="AP544" s="157">
        <v>57</v>
      </c>
      <c r="AQ544" s="263">
        <v>70</v>
      </c>
      <c r="AR544" s="201">
        <f t="shared" si="175"/>
        <v>60</v>
      </c>
      <c r="AS544" s="202">
        <f t="shared" si="175"/>
        <v>70.25</v>
      </c>
      <c r="AT544" s="263">
        <v>7</v>
      </c>
      <c r="AU544" s="263">
        <v>0</v>
      </c>
      <c r="AV544" s="263">
        <v>0</v>
      </c>
      <c r="AW544" s="263">
        <v>1.75</v>
      </c>
      <c r="AX544" s="27">
        <f t="shared" si="176"/>
        <v>8.75</v>
      </c>
      <c r="AY544" s="39">
        <f t="shared" si="177"/>
        <v>79</v>
      </c>
      <c r="AZ544" s="263">
        <v>1</v>
      </c>
      <c r="BA544" s="32">
        <f t="shared" si="178"/>
        <v>80</v>
      </c>
      <c r="BB544" s="190"/>
      <c r="BC544" s="190"/>
      <c r="BD544" s="190"/>
    </row>
    <row r="545" spans="1:56" s="181" customFormat="1" ht="16.5" customHeight="1">
      <c r="A545" s="44" t="s">
        <v>423</v>
      </c>
      <c r="B545" s="45" t="s">
        <v>101</v>
      </c>
      <c r="C545" s="18" t="s">
        <v>708</v>
      </c>
      <c r="D545" s="111" t="s">
        <v>736</v>
      </c>
      <c r="E545" s="216">
        <v>29</v>
      </c>
      <c r="F545" s="149" t="s">
        <v>744</v>
      </c>
      <c r="G545" s="73">
        <v>261</v>
      </c>
      <c r="H545" s="225">
        <v>1089</v>
      </c>
      <c r="I545" s="208">
        <v>123</v>
      </c>
      <c r="J545" s="242">
        <v>1</v>
      </c>
      <c r="K545" s="242">
        <v>172</v>
      </c>
      <c r="L545" s="157">
        <v>5</v>
      </c>
      <c r="M545" s="157">
        <v>0</v>
      </c>
      <c r="N545" s="157">
        <v>0</v>
      </c>
      <c r="O545" s="25">
        <f t="shared" si="171"/>
        <v>128</v>
      </c>
      <c r="P545" s="25">
        <f t="shared" si="172"/>
        <v>1</v>
      </c>
      <c r="Q545" s="25">
        <f t="shared" si="172"/>
        <v>172</v>
      </c>
      <c r="R545" s="25">
        <f t="shared" si="173"/>
        <v>301</v>
      </c>
      <c r="S545" s="263">
        <v>2.4500000000000002</v>
      </c>
      <c r="T545" s="208">
        <v>3</v>
      </c>
      <c r="U545" s="263">
        <v>0.03</v>
      </c>
      <c r="V545" s="208">
        <f t="shared" si="179"/>
        <v>125</v>
      </c>
      <c r="W545" s="504">
        <v>2.2200000000000002</v>
      </c>
      <c r="X545" s="157">
        <v>2</v>
      </c>
      <c r="Y545" s="157">
        <v>16</v>
      </c>
      <c r="Z545" s="157">
        <v>415</v>
      </c>
      <c r="AA545" s="157">
        <v>65.2</v>
      </c>
      <c r="AB545" s="26">
        <f t="shared" si="174"/>
        <v>716</v>
      </c>
      <c r="AC545" s="69">
        <f t="shared" si="174"/>
        <v>67.650000000000006</v>
      </c>
      <c r="AD545" s="157">
        <v>261</v>
      </c>
      <c r="AE545" s="27">
        <f t="shared" si="168"/>
        <v>100</v>
      </c>
      <c r="AF545" s="43">
        <v>12</v>
      </c>
      <c r="AG545" s="42"/>
      <c r="AH545" s="42"/>
      <c r="AI545" s="42"/>
      <c r="AJ545" s="208">
        <v>0</v>
      </c>
      <c r="AK545" s="208">
        <v>0</v>
      </c>
      <c r="AL545" s="208">
        <v>0</v>
      </c>
      <c r="AM545" s="208">
        <v>0</v>
      </c>
      <c r="AN545" s="157">
        <v>0</v>
      </c>
      <c r="AO545" s="157">
        <v>0</v>
      </c>
      <c r="AP545" s="157">
        <v>51</v>
      </c>
      <c r="AQ545" s="263">
        <v>84</v>
      </c>
      <c r="AR545" s="201">
        <f t="shared" si="175"/>
        <v>51</v>
      </c>
      <c r="AS545" s="202">
        <f t="shared" si="175"/>
        <v>84</v>
      </c>
      <c r="AT545" s="263">
        <v>1.3</v>
      </c>
      <c r="AU545" s="263">
        <v>0</v>
      </c>
      <c r="AV545" s="263">
        <v>0</v>
      </c>
      <c r="AW545" s="263">
        <v>11.2</v>
      </c>
      <c r="AX545" s="27">
        <f t="shared" si="176"/>
        <v>12.5</v>
      </c>
      <c r="AY545" s="39">
        <f t="shared" si="177"/>
        <v>96.5</v>
      </c>
      <c r="AZ545" s="263">
        <v>2</v>
      </c>
      <c r="BA545" s="32">
        <f t="shared" si="178"/>
        <v>98.5</v>
      </c>
      <c r="BB545" s="190"/>
      <c r="BC545" s="190"/>
      <c r="BD545" s="190"/>
    </row>
    <row r="546" spans="1:56" s="181" customFormat="1" ht="16.5" customHeight="1">
      <c r="A546" s="18" t="s">
        <v>423</v>
      </c>
      <c r="B546" s="19" t="s">
        <v>101</v>
      </c>
      <c r="C546" s="18" t="s">
        <v>708</v>
      </c>
      <c r="D546" s="111" t="s">
        <v>1504</v>
      </c>
      <c r="E546" s="212">
        <v>30</v>
      </c>
      <c r="F546" s="149" t="s">
        <v>731</v>
      </c>
      <c r="G546" s="73">
        <v>174</v>
      </c>
      <c r="H546" s="73">
        <v>926</v>
      </c>
      <c r="I546" s="74">
        <v>7</v>
      </c>
      <c r="J546" s="74">
        <v>0</v>
      </c>
      <c r="K546" s="74">
        <v>0</v>
      </c>
      <c r="L546" s="74">
        <v>0</v>
      </c>
      <c r="M546" s="74">
        <v>0</v>
      </c>
      <c r="N546" s="74">
        <v>0</v>
      </c>
      <c r="O546" s="25">
        <f>I546+L546</f>
        <v>7</v>
      </c>
      <c r="P546" s="25">
        <f>M546+J546</f>
        <v>0</v>
      </c>
      <c r="Q546" s="25">
        <f>N546+K546</f>
        <v>0</v>
      </c>
      <c r="R546" s="25">
        <f>SUM(O546:Q546)</f>
        <v>7</v>
      </c>
      <c r="S546" s="29">
        <v>0</v>
      </c>
      <c r="T546" s="29">
        <v>4</v>
      </c>
      <c r="U546" s="29">
        <v>0</v>
      </c>
      <c r="V546" s="29">
        <v>3</v>
      </c>
      <c r="W546" s="29">
        <v>0</v>
      </c>
      <c r="X546" s="29">
        <v>0</v>
      </c>
      <c r="Y546" s="29">
        <v>0</v>
      </c>
      <c r="Z546" s="29">
        <v>134</v>
      </c>
      <c r="AA546" s="29"/>
      <c r="AB546" s="26">
        <f t="shared" si="174"/>
        <v>141</v>
      </c>
      <c r="AC546" s="69">
        <f t="shared" si="174"/>
        <v>0</v>
      </c>
      <c r="AD546" s="29">
        <v>80</v>
      </c>
      <c r="AE546" s="27">
        <f>AD546/G546*100</f>
        <v>45.977011494252871</v>
      </c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01">
        <f>AP546+AN546+AL546+AJ546</f>
        <v>0</v>
      </c>
      <c r="AS546" s="202">
        <f>AQ546+AO546+AM546+AK546</f>
        <v>0</v>
      </c>
      <c r="AT546" s="29"/>
      <c r="AU546" s="29"/>
      <c r="AV546" s="29"/>
      <c r="AW546" s="29"/>
      <c r="AX546" s="32">
        <f>SUM(AT546:AW546)</f>
        <v>0</v>
      </c>
      <c r="AY546" s="39">
        <f t="shared" si="177"/>
        <v>0</v>
      </c>
      <c r="AZ546" s="29"/>
      <c r="BA546" s="32">
        <f t="shared" si="178"/>
        <v>0</v>
      </c>
      <c r="BB546" s="190"/>
      <c r="BC546" s="190"/>
      <c r="BD546" s="190"/>
    </row>
    <row r="547" spans="1:56" s="181" customFormat="1" ht="16.5" customHeight="1">
      <c r="A547" s="47" t="s">
        <v>423</v>
      </c>
      <c r="B547" s="48" t="s">
        <v>101</v>
      </c>
      <c r="C547" s="18" t="s">
        <v>708</v>
      </c>
      <c r="D547" s="111" t="s">
        <v>491</v>
      </c>
      <c r="E547" s="212">
        <v>31</v>
      </c>
      <c r="F547" s="149" t="s">
        <v>745</v>
      </c>
      <c r="G547" s="73">
        <v>126</v>
      </c>
      <c r="H547" s="225">
        <v>777</v>
      </c>
      <c r="I547" s="42">
        <v>0</v>
      </c>
      <c r="J547" s="42">
        <v>0</v>
      </c>
      <c r="K547" s="42">
        <v>0</v>
      </c>
      <c r="L547" s="42">
        <v>73</v>
      </c>
      <c r="M547" s="42">
        <v>0</v>
      </c>
      <c r="N547" s="42">
        <v>0</v>
      </c>
      <c r="O547" s="25">
        <f t="shared" si="171"/>
        <v>73</v>
      </c>
      <c r="P547" s="25">
        <f t="shared" si="172"/>
        <v>0</v>
      </c>
      <c r="Q547" s="25">
        <f t="shared" si="172"/>
        <v>0</v>
      </c>
      <c r="R547" s="25">
        <f t="shared" si="173"/>
        <v>73</v>
      </c>
      <c r="S547" s="29">
        <v>0.7</v>
      </c>
      <c r="T547" s="29">
        <v>70</v>
      </c>
      <c r="U547" s="29">
        <v>0</v>
      </c>
      <c r="V547" s="29">
        <v>3</v>
      </c>
      <c r="W547" s="29">
        <v>0.7</v>
      </c>
      <c r="X547" s="29">
        <v>0</v>
      </c>
      <c r="Y547" s="29">
        <v>0</v>
      </c>
      <c r="Z547" s="42">
        <v>79</v>
      </c>
      <c r="AA547" s="42">
        <v>5</v>
      </c>
      <c r="AB547" s="26">
        <f t="shared" si="174"/>
        <v>152</v>
      </c>
      <c r="AC547" s="69">
        <f t="shared" si="174"/>
        <v>5.7</v>
      </c>
      <c r="AD547" s="42">
        <v>100</v>
      </c>
      <c r="AE547" s="27">
        <f t="shared" si="168"/>
        <v>79.365079365079367</v>
      </c>
      <c r="AF547" s="43"/>
      <c r="AG547" s="42"/>
      <c r="AH547" s="42"/>
      <c r="AI547" s="42"/>
      <c r="AJ547" s="42"/>
      <c r="AK547" s="42"/>
      <c r="AL547" s="42">
        <v>1</v>
      </c>
      <c r="AM547" s="42">
        <v>1</v>
      </c>
      <c r="AN547" s="42"/>
      <c r="AO547" s="42"/>
      <c r="AP547" s="42">
        <v>31</v>
      </c>
      <c r="AQ547" s="42">
        <v>63</v>
      </c>
      <c r="AR547" s="201">
        <f t="shared" si="175"/>
        <v>32</v>
      </c>
      <c r="AS547" s="202">
        <f t="shared" si="175"/>
        <v>64</v>
      </c>
      <c r="AT547" s="42"/>
      <c r="AU547" s="42"/>
      <c r="AV547" s="42"/>
      <c r="AW547" s="42"/>
      <c r="AX547" s="27">
        <f t="shared" si="176"/>
        <v>0</v>
      </c>
      <c r="AY547" s="39">
        <f t="shared" si="177"/>
        <v>64</v>
      </c>
      <c r="AZ547" s="40"/>
      <c r="BA547" s="32">
        <f t="shared" si="178"/>
        <v>64</v>
      </c>
      <c r="BB547" s="190"/>
      <c r="BC547" s="190"/>
      <c r="BD547" s="190"/>
    </row>
    <row r="548" spans="1:56" s="181" customFormat="1" ht="16.5" customHeight="1">
      <c r="A548" s="47" t="s">
        <v>423</v>
      </c>
      <c r="B548" s="48" t="s">
        <v>101</v>
      </c>
      <c r="C548" s="18" t="s">
        <v>708</v>
      </c>
      <c r="D548" s="111" t="s">
        <v>491</v>
      </c>
      <c r="E548" s="216">
        <v>32</v>
      </c>
      <c r="F548" s="149" t="s">
        <v>746</v>
      </c>
      <c r="G548" s="73">
        <v>174</v>
      </c>
      <c r="H548" s="225">
        <v>856</v>
      </c>
      <c r="I548" s="42">
        <v>0</v>
      </c>
      <c r="J548" s="42">
        <v>0</v>
      </c>
      <c r="K548" s="42">
        <v>0</v>
      </c>
      <c r="L548" s="42">
        <v>110</v>
      </c>
      <c r="M548" s="42">
        <v>0</v>
      </c>
      <c r="N548" s="42">
        <v>0</v>
      </c>
      <c r="O548" s="25">
        <f t="shared" si="171"/>
        <v>110</v>
      </c>
      <c r="P548" s="25">
        <f t="shared" si="172"/>
        <v>0</v>
      </c>
      <c r="Q548" s="25">
        <f t="shared" si="172"/>
        <v>0</v>
      </c>
      <c r="R548" s="25">
        <f t="shared" si="173"/>
        <v>110</v>
      </c>
      <c r="S548" s="29">
        <v>0.21</v>
      </c>
      <c r="T548" s="29">
        <v>100</v>
      </c>
      <c r="U548" s="29">
        <v>0</v>
      </c>
      <c r="V548" s="29">
        <v>10</v>
      </c>
      <c r="W548" s="29">
        <v>0.21</v>
      </c>
      <c r="X548" s="29">
        <v>0</v>
      </c>
      <c r="Y548" s="29">
        <v>0</v>
      </c>
      <c r="Z548" s="42">
        <v>54</v>
      </c>
      <c r="AA548" s="42">
        <v>7</v>
      </c>
      <c r="AB548" s="26">
        <f t="shared" si="174"/>
        <v>164</v>
      </c>
      <c r="AC548" s="69">
        <f t="shared" si="174"/>
        <v>7.21</v>
      </c>
      <c r="AD548" s="42">
        <v>150</v>
      </c>
      <c r="AE548" s="27">
        <f t="shared" si="168"/>
        <v>86.206896551724128</v>
      </c>
      <c r="AF548" s="43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>
        <v>31</v>
      </c>
      <c r="AQ548" s="42">
        <v>52</v>
      </c>
      <c r="AR548" s="201">
        <f t="shared" si="175"/>
        <v>31</v>
      </c>
      <c r="AS548" s="202">
        <f t="shared" si="175"/>
        <v>52</v>
      </c>
      <c r="AT548" s="42"/>
      <c r="AU548" s="42"/>
      <c r="AV548" s="42"/>
      <c r="AW548" s="42"/>
      <c r="AX548" s="27">
        <f t="shared" si="176"/>
        <v>0</v>
      </c>
      <c r="AY548" s="39">
        <f t="shared" si="177"/>
        <v>52</v>
      </c>
      <c r="AZ548" s="40"/>
      <c r="BA548" s="32">
        <f t="shared" si="178"/>
        <v>52</v>
      </c>
      <c r="BB548" s="190"/>
      <c r="BC548" s="190"/>
      <c r="BD548" s="190"/>
    </row>
    <row r="549" spans="1:56" s="181" customFormat="1" ht="16.5" customHeight="1" thickBot="1">
      <c r="A549" s="47" t="s">
        <v>423</v>
      </c>
      <c r="B549" s="48" t="s">
        <v>101</v>
      </c>
      <c r="C549" s="163" t="s">
        <v>708</v>
      </c>
      <c r="D549" s="112" t="s">
        <v>1514</v>
      </c>
      <c r="E549" s="216">
        <v>33</v>
      </c>
      <c r="F549" s="215" t="s">
        <v>747</v>
      </c>
      <c r="G549" s="151">
        <v>139</v>
      </c>
      <c r="H549" s="227">
        <v>756</v>
      </c>
      <c r="I549" s="52">
        <v>42</v>
      </c>
      <c r="J549" s="52">
        <v>0</v>
      </c>
      <c r="K549" s="52">
        <v>0</v>
      </c>
      <c r="L549" s="52">
        <v>2</v>
      </c>
      <c r="M549" s="52">
        <v>0</v>
      </c>
      <c r="N549" s="52">
        <v>0</v>
      </c>
      <c r="O549" s="25">
        <f t="shared" si="171"/>
        <v>44</v>
      </c>
      <c r="P549" s="25">
        <f t="shared" si="172"/>
        <v>0</v>
      </c>
      <c r="Q549" s="25">
        <f t="shared" si="172"/>
        <v>0</v>
      </c>
      <c r="R549" s="25">
        <f t="shared" si="173"/>
        <v>44</v>
      </c>
      <c r="S549" s="53">
        <v>0.24</v>
      </c>
      <c r="T549" s="53">
        <v>0</v>
      </c>
      <c r="U549" s="53">
        <v>0</v>
      </c>
      <c r="V549" s="53">
        <v>44</v>
      </c>
      <c r="W549" s="53">
        <v>0.24</v>
      </c>
      <c r="X549" s="53">
        <v>0</v>
      </c>
      <c r="Y549" s="53">
        <v>0</v>
      </c>
      <c r="Z549" s="52">
        <v>102</v>
      </c>
      <c r="AA549" s="52">
        <v>3.02</v>
      </c>
      <c r="AB549" s="26">
        <f t="shared" si="174"/>
        <v>146</v>
      </c>
      <c r="AC549" s="69">
        <f t="shared" si="174"/>
        <v>3.26</v>
      </c>
      <c r="AD549" s="52">
        <v>139</v>
      </c>
      <c r="AE549" s="54">
        <f t="shared" si="168"/>
        <v>100</v>
      </c>
      <c r="AF549" s="55">
        <v>13</v>
      </c>
      <c r="AG549" s="52"/>
      <c r="AH549" s="52"/>
      <c r="AI549" s="52"/>
      <c r="AJ549" s="52"/>
      <c r="AK549" s="52"/>
      <c r="AL549" s="52">
        <v>27</v>
      </c>
      <c r="AM549" s="52">
        <v>22</v>
      </c>
      <c r="AN549" s="52"/>
      <c r="AO549" s="52"/>
      <c r="AP549" s="52">
        <v>21</v>
      </c>
      <c r="AQ549" s="52">
        <v>40</v>
      </c>
      <c r="AR549" s="201">
        <f t="shared" si="175"/>
        <v>48</v>
      </c>
      <c r="AS549" s="202">
        <f t="shared" si="175"/>
        <v>62</v>
      </c>
      <c r="AT549" s="137">
        <v>50</v>
      </c>
      <c r="AU549" s="137">
        <v>0</v>
      </c>
      <c r="AV549" s="137">
        <v>0</v>
      </c>
      <c r="AW549" s="137">
        <v>27</v>
      </c>
      <c r="AX549" s="54">
        <f t="shared" si="176"/>
        <v>77</v>
      </c>
      <c r="AY549" s="39">
        <f t="shared" si="177"/>
        <v>139</v>
      </c>
      <c r="AZ549" s="56"/>
      <c r="BA549" s="32">
        <f t="shared" si="178"/>
        <v>139</v>
      </c>
      <c r="BB549" s="214"/>
      <c r="BC549" s="214"/>
      <c r="BD549" s="214"/>
    </row>
    <row r="550" spans="1:56" s="420" customFormat="1" ht="19.5" customHeight="1" thickBot="1">
      <c r="A550" s="685" t="s">
        <v>209</v>
      </c>
      <c r="B550" s="686"/>
      <c r="C550" s="687"/>
      <c r="D550" s="460"/>
      <c r="E550" s="461">
        <v>33</v>
      </c>
      <c r="F550" s="462"/>
      <c r="G550" s="463">
        <f t="shared" ref="G550:AD550" si="180">SUM(G517:G549)</f>
        <v>6452</v>
      </c>
      <c r="H550" s="463">
        <f t="shared" si="180"/>
        <v>30172</v>
      </c>
      <c r="I550" s="463">
        <f t="shared" si="180"/>
        <v>3037</v>
      </c>
      <c r="J550" s="463">
        <f t="shared" si="180"/>
        <v>35</v>
      </c>
      <c r="K550" s="463">
        <f t="shared" si="180"/>
        <v>1081</v>
      </c>
      <c r="L550" s="463">
        <f t="shared" si="180"/>
        <v>499</v>
      </c>
      <c r="M550" s="463">
        <f t="shared" si="180"/>
        <v>14</v>
      </c>
      <c r="N550" s="463">
        <f t="shared" si="180"/>
        <v>22</v>
      </c>
      <c r="O550" s="463">
        <f t="shared" si="180"/>
        <v>3536</v>
      </c>
      <c r="P550" s="463">
        <f t="shared" si="180"/>
        <v>49</v>
      </c>
      <c r="Q550" s="463">
        <f t="shared" si="180"/>
        <v>1103</v>
      </c>
      <c r="R550" s="463">
        <f t="shared" si="180"/>
        <v>4688</v>
      </c>
      <c r="S550" s="464">
        <f t="shared" si="180"/>
        <v>28.999999999999996</v>
      </c>
      <c r="T550" s="463">
        <f t="shared" si="180"/>
        <v>643</v>
      </c>
      <c r="U550" s="464">
        <f t="shared" si="180"/>
        <v>2.2499999999999996</v>
      </c>
      <c r="V550" s="463">
        <f t="shared" si="180"/>
        <v>2187</v>
      </c>
      <c r="W550" s="464">
        <f t="shared" si="180"/>
        <v>18.189999999999998</v>
      </c>
      <c r="X550" s="463">
        <f t="shared" si="180"/>
        <v>8</v>
      </c>
      <c r="Y550" s="463">
        <f t="shared" si="180"/>
        <v>108</v>
      </c>
      <c r="Z550" s="463">
        <f t="shared" si="180"/>
        <v>6969</v>
      </c>
      <c r="AA550" s="464">
        <f t="shared" si="180"/>
        <v>901.7700000000001</v>
      </c>
      <c r="AB550" s="463">
        <f t="shared" si="180"/>
        <v>11657</v>
      </c>
      <c r="AC550" s="464">
        <f t="shared" si="180"/>
        <v>930.7700000000001</v>
      </c>
      <c r="AD550" s="463">
        <f t="shared" si="180"/>
        <v>4903</v>
      </c>
      <c r="AE550" s="283">
        <f t="shared" si="168"/>
        <v>75.991940483570986</v>
      </c>
      <c r="AF550" s="463">
        <v>13</v>
      </c>
      <c r="AG550" s="463">
        <f t="shared" ref="AG550:BD550" si="181">SUM(AG517:AG549)</f>
        <v>1054</v>
      </c>
      <c r="AH550" s="463">
        <f t="shared" si="181"/>
        <v>1029</v>
      </c>
      <c r="AI550" s="463">
        <f t="shared" si="181"/>
        <v>453</v>
      </c>
      <c r="AJ550" s="463">
        <f t="shared" si="181"/>
        <v>0</v>
      </c>
      <c r="AK550" s="464">
        <f t="shared" si="181"/>
        <v>0</v>
      </c>
      <c r="AL550" s="463">
        <f t="shared" si="181"/>
        <v>33</v>
      </c>
      <c r="AM550" s="464">
        <f t="shared" si="181"/>
        <v>25.759999999999998</v>
      </c>
      <c r="AN550" s="463">
        <f t="shared" si="181"/>
        <v>22</v>
      </c>
      <c r="AO550" s="464">
        <f t="shared" si="181"/>
        <v>3.79</v>
      </c>
      <c r="AP550" s="463">
        <f t="shared" si="181"/>
        <v>1462</v>
      </c>
      <c r="AQ550" s="464">
        <f t="shared" si="181"/>
        <v>2528.16</v>
      </c>
      <c r="AR550" s="463">
        <f t="shared" si="181"/>
        <v>1517</v>
      </c>
      <c r="AS550" s="464">
        <f t="shared" si="181"/>
        <v>2557.71</v>
      </c>
      <c r="AT550" s="464">
        <f t="shared" si="181"/>
        <v>935.55000000000007</v>
      </c>
      <c r="AU550" s="464">
        <f t="shared" si="181"/>
        <v>18.149999999999999</v>
      </c>
      <c r="AV550" s="464">
        <f t="shared" si="181"/>
        <v>8.2799999999999994</v>
      </c>
      <c r="AW550" s="464">
        <f t="shared" si="181"/>
        <v>165.03</v>
      </c>
      <c r="AX550" s="464">
        <f t="shared" si="181"/>
        <v>1127.01</v>
      </c>
      <c r="AY550" s="464">
        <f t="shared" si="181"/>
        <v>3684.72</v>
      </c>
      <c r="AZ550" s="464">
        <f t="shared" si="181"/>
        <v>66.75</v>
      </c>
      <c r="BA550" s="464">
        <f t="shared" si="181"/>
        <v>3751.4700000000003</v>
      </c>
      <c r="BB550" s="463">
        <f t="shared" si="181"/>
        <v>1</v>
      </c>
      <c r="BC550" s="464">
        <f t="shared" si="181"/>
        <v>1.57</v>
      </c>
      <c r="BD550" s="474">
        <f t="shared" si="181"/>
        <v>0</v>
      </c>
    </row>
    <row r="551" spans="1:56" ht="27" customHeight="1" thickBot="1">
      <c r="A551" s="694" t="s">
        <v>210</v>
      </c>
      <c r="B551" s="695"/>
      <c r="C551" s="696"/>
      <c r="D551" s="228"/>
      <c r="E551" s="229">
        <f>E550+E516+E452+E407+E357</f>
        <v>251</v>
      </c>
      <c r="F551" s="117"/>
      <c r="G551" s="230">
        <f t="shared" ref="G551:AD551" si="182">G550+G516+G452+G407+G357</f>
        <v>49302</v>
      </c>
      <c r="H551" s="230">
        <f t="shared" si="182"/>
        <v>246390</v>
      </c>
      <c r="I551" s="231">
        <f t="shared" si="182"/>
        <v>26764</v>
      </c>
      <c r="J551" s="231">
        <f t="shared" si="182"/>
        <v>3641</v>
      </c>
      <c r="K551" s="231">
        <f t="shared" si="182"/>
        <v>6764</v>
      </c>
      <c r="L551" s="231">
        <f t="shared" si="182"/>
        <v>3603</v>
      </c>
      <c r="M551" s="231">
        <f t="shared" si="182"/>
        <v>284</v>
      </c>
      <c r="N551" s="231">
        <f t="shared" si="182"/>
        <v>700</v>
      </c>
      <c r="O551" s="231">
        <f t="shared" si="182"/>
        <v>30367</v>
      </c>
      <c r="P551" s="231">
        <f t="shared" si="182"/>
        <v>3925</v>
      </c>
      <c r="Q551" s="231">
        <f t="shared" si="182"/>
        <v>7464</v>
      </c>
      <c r="R551" s="231">
        <f t="shared" si="182"/>
        <v>41756</v>
      </c>
      <c r="S551" s="120">
        <f t="shared" si="182"/>
        <v>656.59999999999991</v>
      </c>
      <c r="T551" s="231">
        <f t="shared" si="182"/>
        <v>8211</v>
      </c>
      <c r="U551" s="120">
        <f t="shared" si="182"/>
        <v>132.215</v>
      </c>
      <c r="V551" s="231">
        <f t="shared" si="182"/>
        <v>13156</v>
      </c>
      <c r="W551" s="120">
        <f t="shared" si="182"/>
        <v>298.31</v>
      </c>
      <c r="X551" s="231">
        <f t="shared" si="182"/>
        <v>21</v>
      </c>
      <c r="Y551" s="231">
        <f t="shared" si="182"/>
        <v>247</v>
      </c>
      <c r="Z551" s="231">
        <f t="shared" si="182"/>
        <v>60656</v>
      </c>
      <c r="AA551" s="120">
        <f t="shared" si="182"/>
        <v>8047.1100000000006</v>
      </c>
      <c r="AB551" s="231">
        <f t="shared" si="182"/>
        <v>102412</v>
      </c>
      <c r="AC551" s="231">
        <f t="shared" si="182"/>
        <v>8703.7099999999991</v>
      </c>
      <c r="AD551" s="231">
        <f t="shared" si="182"/>
        <v>34490</v>
      </c>
      <c r="AE551" s="120">
        <f>AD551/G551*100</f>
        <v>69.956594052979597</v>
      </c>
      <c r="AF551" s="231">
        <f t="shared" ref="AF551:BD551" si="183">AF550+AF516+AF452+AF407+AF357</f>
        <v>88</v>
      </c>
      <c r="AG551" s="231">
        <f t="shared" si="183"/>
        <v>5855</v>
      </c>
      <c r="AH551" s="231">
        <f t="shared" si="183"/>
        <v>5679</v>
      </c>
      <c r="AI551" s="231">
        <f t="shared" si="183"/>
        <v>1525</v>
      </c>
      <c r="AJ551" s="231">
        <f t="shared" si="183"/>
        <v>0</v>
      </c>
      <c r="AK551" s="120">
        <f t="shared" si="183"/>
        <v>0</v>
      </c>
      <c r="AL551" s="231">
        <f t="shared" si="183"/>
        <v>179</v>
      </c>
      <c r="AM551" s="120">
        <f t="shared" si="183"/>
        <v>82.34</v>
      </c>
      <c r="AN551" s="231">
        <f t="shared" si="183"/>
        <v>72</v>
      </c>
      <c r="AO551" s="232">
        <f t="shared" si="183"/>
        <v>12.83</v>
      </c>
      <c r="AP551" s="231">
        <f t="shared" si="183"/>
        <v>8258</v>
      </c>
      <c r="AQ551" s="231">
        <f t="shared" si="183"/>
        <v>5715.35</v>
      </c>
      <c r="AR551" s="231">
        <f t="shared" si="183"/>
        <v>8509</v>
      </c>
      <c r="AS551" s="231">
        <f t="shared" si="183"/>
        <v>5810.5199999999995</v>
      </c>
      <c r="AT551" s="231">
        <f t="shared" si="183"/>
        <v>4422.4500000000007</v>
      </c>
      <c r="AU551" s="231">
        <f t="shared" si="183"/>
        <v>1440.26</v>
      </c>
      <c r="AV551" s="231">
        <f t="shared" si="183"/>
        <v>135.84</v>
      </c>
      <c r="AW551" s="231">
        <f t="shared" si="183"/>
        <v>2683.7599999999998</v>
      </c>
      <c r="AX551" s="231">
        <f t="shared" si="183"/>
        <v>8682.3100000000013</v>
      </c>
      <c r="AY551" s="231">
        <f t="shared" si="183"/>
        <v>14492.829999999998</v>
      </c>
      <c r="AZ551" s="231">
        <f t="shared" si="183"/>
        <v>3130.79</v>
      </c>
      <c r="BA551" s="233">
        <f t="shared" si="183"/>
        <v>17623.62</v>
      </c>
      <c r="BB551" s="231">
        <f t="shared" si="183"/>
        <v>82</v>
      </c>
      <c r="BC551" s="120">
        <f t="shared" si="183"/>
        <v>98.05</v>
      </c>
      <c r="BD551" s="120">
        <f t="shared" si="183"/>
        <v>0</v>
      </c>
    </row>
    <row r="552" spans="1:56" ht="33" customHeight="1" thickBot="1">
      <c r="A552" s="234" t="s">
        <v>748</v>
      </c>
      <c r="B552" s="235"/>
      <c r="C552" s="236"/>
      <c r="D552" s="237"/>
      <c r="E552" s="238"/>
      <c r="F552" s="239"/>
      <c r="G552" s="240"/>
      <c r="H552" s="240"/>
      <c r="I552" s="241"/>
      <c r="J552" s="241"/>
      <c r="K552" s="241"/>
      <c r="L552" s="241"/>
      <c r="M552" s="241"/>
      <c r="N552" s="241"/>
      <c r="O552" s="241"/>
      <c r="P552" s="241"/>
      <c r="Q552" s="241"/>
      <c r="R552" s="241"/>
      <c r="S552" s="241"/>
      <c r="T552" s="241"/>
      <c r="U552" s="241"/>
      <c r="V552" s="241"/>
      <c r="W552" s="241"/>
      <c r="X552" s="241"/>
      <c r="Y552" s="241"/>
      <c r="Z552" s="241"/>
      <c r="AA552" s="241"/>
      <c r="AB552" s="241"/>
      <c r="AC552" s="241"/>
      <c r="AD552" s="241"/>
      <c r="AE552" s="241"/>
      <c r="AF552" s="241"/>
      <c r="AG552" s="241"/>
      <c r="AH552" s="241"/>
      <c r="AI552" s="241"/>
      <c r="AJ552" s="241"/>
      <c r="AK552" s="241"/>
      <c r="AL552" s="241"/>
      <c r="AM552" s="241"/>
      <c r="AN552" s="241"/>
      <c r="AO552" s="241"/>
      <c r="AP552" s="241"/>
      <c r="AQ552" s="241"/>
      <c r="AR552" s="241"/>
      <c r="AS552" s="241"/>
      <c r="AT552" s="241"/>
      <c r="AU552" s="241"/>
      <c r="AV552" s="241"/>
      <c r="AW552" s="241"/>
      <c r="AX552" s="241"/>
      <c r="AY552" s="241"/>
      <c r="AZ552" s="241"/>
      <c r="BA552" s="241"/>
    </row>
    <row r="553" spans="1:56" s="6" customFormat="1" ht="54.75" customHeight="1" thickBot="1">
      <c r="A553" s="649" t="s">
        <v>1</v>
      </c>
      <c r="B553" s="649" t="s">
        <v>2</v>
      </c>
      <c r="C553" s="649" t="s">
        <v>3</v>
      </c>
      <c r="D553" s="649" t="s">
        <v>4</v>
      </c>
      <c r="E553" s="649" t="s">
        <v>5</v>
      </c>
      <c r="F553" s="649" t="s">
        <v>6</v>
      </c>
      <c r="G553" s="649" t="s">
        <v>7</v>
      </c>
      <c r="H553" s="649" t="s">
        <v>8</v>
      </c>
      <c r="I553" s="682" t="s">
        <v>9</v>
      </c>
      <c r="J553" s="683"/>
      <c r="K553" s="684"/>
      <c r="L553" s="682" t="s">
        <v>10</v>
      </c>
      <c r="M553" s="683"/>
      <c r="N553" s="684"/>
      <c r="O553" s="682" t="s">
        <v>11</v>
      </c>
      <c r="P553" s="683"/>
      <c r="Q553" s="683"/>
      <c r="R553" s="684"/>
      <c r="S553" s="3" t="s">
        <v>12</v>
      </c>
      <c r="T553" s="651" t="s">
        <v>13</v>
      </c>
      <c r="U553" s="652"/>
      <c r="V553" s="652"/>
      <c r="W553" s="653"/>
      <c r="X553" s="656" t="s">
        <v>14</v>
      </c>
      <c r="Y553" s="656" t="s">
        <v>15</v>
      </c>
      <c r="Z553" s="672" t="s">
        <v>16</v>
      </c>
      <c r="AA553" s="4" t="s">
        <v>17</v>
      </c>
      <c r="AB553" s="674" t="s">
        <v>18</v>
      </c>
      <c r="AC553" s="676" t="s">
        <v>19</v>
      </c>
      <c r="AD553" s="672" t="s">
        <v>20</v>
      </c>
      <c r="AE553" s="658" t="s">
        <v>21</v>
      </c>
      <c r="AF553" s="660" t="s">
        <v>22</v>
      </c>
      <c r="AG553" s="678" t="s">
        <v>23</v>
      </c>
      <c r="AH553" s="680" t="s">
        <v>24</v>
      </c>
      <c r="AI553" s="658" t="s">
        <v>25</v>
      </c>
      <c r="AJ553" s="640" t="s">
        <v>26</v>
      </c>
      <c r="AK553" s="641"/>
      <c r="AL553" s="642" t="s">
        <v>27</v>
      </c>
      <c r="AM553" s="643"/>
      <c r="AN553" s="642" t="s">
        <v>28</v>
      </c>
      <c r="AO553" s="643"/>
      <c r="AP553" s="640" t="s">
        <v>29</v>
      </c>
      <c r="AQ553" s="641"/>
      <c r="AR553" s="642" t="s">
        <v>30</v>
      </c>
      <c r="AS553" s="643"/>
      <c r="AT553" s="666" t="s">
        <v>31</v>
      </c>
      <c r="AU553" s="667"/>
      <c r="AV553" s="667"/>
      <c r="AW553" s="667"/>
      <c r="AX553" s="668"/>
      <c r="AY553" s="5" t="s">
        <v>32</v>
      </c>
      <c r="AZ553" s="556" t="s">
        <v>33</v>
      </c>
      <c r="BA553" s="556" t="s">
        <v>34</v>
      </c>
      <c r="BB553" s="654" t="s">
        <v>35</v>
      </c>
      <c r="BC553" s="655"/>
      <c r="BD553" s="554" t="s">
        <v>36</v>
      </c>
    </row>
    <row r="554" spans="1:56" s="6" customFormat="1" ht="70.5" customHeight="1" thickBot="1">
      <c r="A554" s="650"/>
      <c r="B554" s="650"/>
      <c r="C554" s="650"/>
      <c r="D554" s="650"/>
      <c r="E554" s="650"/>
      <c r="F554" s="650"/>
      <c r="G554" s="650"/>
      <c r="H554" s="650"/>
      <c r="I554" s="7" t="s">
        <v>37</v>
      </c>
      <c r="J554" s="8" t="s">
        <v>38</v>
      </c>
      <c r="K554" s="9" t="s">
        <v>39</v>
      </c>
      <c r="L554" s="7" t="s">
        <v>1404</v>
      </c>
      <c r="M554" s="8" t="s">
        <v>38</v>
      </c>
      <c r="N554" s="9" t="s">
        <v>39</v>
      </c>
      <c r="O554" s="7" t="s">
        <v>1405</v>
      </c>
      <c r="P554" s="8" t="s">
        <v>40</v>
      </c>
      <c r="Q554" s="8" t="s">
        <v>41</v>
      </c>
      <c r="R554" s="9" t="s">
        <v>42</v>
      </c>
      <c r="S554" s="10" t="s">
        <v>43</v>
      </c>
      <c r="T554" s="475" t="s">
        <v>44</v>
      </c>
      <c r="U554" s="475" t="s">
        <v>45</v>
      </c>
      <c r="V554" s="475" t="s">
        <v>46</v>
      </c>
      <c r="W554" s="555" t="s">
        <v>47</v>
      </c>
      <c r="X554" s="657"/>
      <c r="Y554" s="657"/>
      <c r="Z554" s="673"/>
      <c r="AA554" s="11" t="s">
        <v>43</v>
      </c>
      <c r="AB554" s="675"/>
      <c r="AC554" s="677"/>
      <c r="AD554" s="673"/>
      <c r="AE554" s="659"/>
      <c r="AF554" s="661"/>
      <c r="AG554" s="679"/>
      <c r="AH554" s="681"/>
      <c r="AI554" s="659"/>
      <c r="AJ554" s="12" t="s">
        <v>48</v>
      </c>
      <c r="AK554" s="550" t="s">
        <v>49</v>
      </c>
      <c r="AL554" s="12" t="s">
        <v>48</v>
      </c>
      <c r="AM554" s="550" t="s">
        <v>49</v>
      </c>
      <c r="AN554" s="12" t="s">
        <v>48</v>
      </c>
      <c r="AO554" s="550" t="s">
        <v>49</v>
      </c>
      <c r="AP554" s="12" t="s">
        <v>48</v>
      </c>
      <c r="AQ554" s="13" t="s">
        <v>49</v>
      </c>
      <c r="AR554" s="12" t="s">
        <v>48</v>
      </c>
      <c r="AS554" s="550" t="s">
        <v>49</v>
      </c>
      <c r="AT554" s="551" t="s">
        <v>50</v>
      </c>
      <c r="AU554" s="552" t="s">
        <v>51</v>
      </c>
      <c r="AV554" s="552" t="s">
        <v>52</v>
      </c>
      <c r="AW554" s="552" t="s">
        <v>53</v>
      </c>
      <c r="AX554" s="553" t="s">
        <v>54</v>
      </c>
      <c r="AY554" s="14" t="s">
        <v>43</v>
      </c>
      <c r="AZ554" s="14" t="s">
        <v>43</v>
      </c>
      <c r="BA554" s="14" t="s">
        <v>43</v>
      </c>
      <c r="BB554" s="15" t="s">
        <v>48</v>
      </c>
      <c r="BC554" s="16" t="s">
        <v>55</v>
      </c>
      <c r="BD554" s="17" t="s">
        <v>43</v>
      </c>
    </row>
    <row r="555" spans="1:56" s="181" customFormat="1" ht="16.5" customHeight="1">
      <c r="A555" s="611" t="s">
        <v>789</v>
      </c>
      <c r="B555" s="612" t="s">
        <v>213</v>
      </c>
      <c r="C555" s="596" t="s">
        <v>749</v>
      </c>
      <c r="D555" s="244" t="s">
        <v>1505</v>
      </c>
      <c r="E555" s="157">
        <v>1</v>
      </c>
      <c r="F555" s="244" t="s">
        <v>965</v>
      </c>
      <c r="G555" s="242">
        <v>181</v>
      </c>
      <c r="H555" s="242">
        <v>782.9910000000001</v>
      </c>
      <c r="I555" s="208">
        <v>91</v>
      </c>
      <c r="J555" s="243">
        <v>15</v>
      </c>
      <c r="K555" s="243">
        <v>131</v>
      </c>
      <c r="L555" s="243">
        <v>0</v>
      </c>
      <c r="M555" s="243">
        <v>0</v>
      </c>
      <c r="N555" s="243">
        <v>0</v>
      </c>
      <c r="O555" s="25">
        <f t="shared" ref="O555:O588" si="184">I555+L555</f>
        <v>91</v>
      </c>
      <c r="P555" s="25">
        <f t="shared" ref="P555:Q588" si="185">M555+J555</f>
        <v>15</v>
      </c>
      <c r="Q555" s="25">
        <f t="shared" si="185"/>
        <v>131</v>
      </c>
      <c r="R555" s="25">
        <f t="shared" ref="R555:R588" si="186">SUM(O555:Q555)</f>
        <v>237</v>
      </c>
      <c r="S555" s="202">
        <v>3.01</v>
      </c>
      <c r="T555" s="201">
        <v>91</v>
      </c>
      <c r="U555" s="202">
        <v>3.01</v>
      </c>
      <c r="V555" s="201"/>
      <c r="W555" s="202"/>
      <c r="X555" s="201"/>
      <c r="Y555" s="201"/>
      <c r="Z555" s="243">
        <v>99</v>
      </c>
      <c r="AA555" s="202">
        <v>15.5</v>
      </c>
      <c r="AB555" s="26">
        <f t="shared" ref="AB555:AC588" si="187">Z555+R555</f>
        <v>336</v>
      </c>
      <c r="AC555" s="71">
        <f t="shared" si="187"/>
        <v>18.509999999999998</v>
      </c>
      <c r="AD555" s="243">
        <v>181</v>
      </c>
      <c r="AE555" s="27">
        <f t="shared" ref="AE555:AE588" si="188">AD555/G555*100</f>
        <v>100</v>
      </c>
      <c r="AF555" s="201">
        <v>1</v>
      </c>
      <c r="AG555" s="243"/>
      <c r="AH555" s="243"/>
      <c r="AI555" s="243"/>
      <c r="AJ555" s="243"/>
      <c r="AK555" s="565"/>
      <c r="AL555" s="243"/>
      <c r="AM555" s="202"/>
      <c r="AN555" s="243">
        <v>8</v>
      </c>
      <c r="AO555" s="202">
        <v>0.9</v>
      </c>
      <c r="AP555" s="243">
        <v>104</v>
      </c>
      <c r="AQ555" s="202">
        <v>21.01</v>
      </c>
      <c r="AR555" s="201">
        <f t="shared" ref="AR555:AS588" si="189">AP555+AN555+AL555+AJ555</f>
        <v>112</v>
      </c>
      <c r="AS555" s="202">
        <f t="shared" si="189"/>
        <v>21.91</v>
      </c>
      <c r="AT555" s="202">
        <v>6.98</v>
      </c>
      <c r="AU555" s="202">
        <v>5.05</v>
      </c>
      <c r="AV555" s="202"/>
      <c r="AW555" s="202">
        <v>2.0299999999999998</v>
      </c>
      <c r="AX555" s="27">
        <f t="shared" ref="AX555:AX588" si="190">SUM(AT555:AW555)</f>
        <v>14.06</v>
      </c>
      <c r="AY555" s="39">
        <f t="shared" ref="AY555:AY588" si="191">AX555+AS555</f>
        <v>35.97</v>
      </c>
      <c r="AZ555" s="202">
        <v>4.0599999999999996</v>
      </c>
      <c r="BA555" s="27">
        <f t="shared" ref="BA555:BA588" si="192">AZ555+AY555</f>
        <v>40.03</v>
      </c>
      <c r="BB555" s="201"/>
      <c r="BC555" s="202"/>
      <c r="BD555" s="566"/>
    </row>
    <row r="556" spans="1:56" s="181" customFormat="1" ht="16.5" customHeight="1">
      <c r="A556" s="613" t="s">
        <v>789</v>
      </c>
      <c r="B556" s="156" t="s">
        <v>213</v>
      </c>
      <c r="C556" s="244" t="s">
        <v>749</v>
      </c>
      <c r="D556" s="491" t="s">
        <v>753</v>
      </c>
      <c r="E556" s="492">
        <v>2</v>
      </c>
      <c r="F556" s="244" t="s">
        <v>754</v>
      </c>
      <c r="G556" s="242">
        <v>272</v>
      </c>
      <c r="H556" s="242">
        <v>1170.5320000000002</v>
      </c>
      <c r="I556" s="208">
        <v>43</v>
      </c>
      <c r="J556" s="243">
        <v>7</v>
      </c>
      <c r="K556" s="243">
        <v>0</v>
      </c>
      <c r="L556" s="243">
        <v>0</v>
      </c>
      <c r="M556" s="243">
        <v>0</v>
      </c>
      <c r="N556" s="243">
        <v>0</v>
      </c>
      <c r="O556" s="25">
        <f t="shared" si="184"/>
        <v>43</v>
      </c>
      <c r="P556" s="25">
        <f t="shared" si="185"/>
        <v>7</v>
      </c>
      <c r="Q556" s="25">
        <f t="shared" si="185"/>
        <v>0</v>
      </c>
      <c r="R556" s="25">
        <f t="shared" si="186"/>
        <v>50</v>
      </c>
      <c r="S556" s="202">
        <v>0.35</v>
      </c>
      <c r="T556" s="201">
        <v>22</v>
      </c>
      <c r="U556" s="202">
        <v>0</v>
      </c>
      <c r="V556" s="201">
        <v>21</v>
      </c>
      <c r="W556" s="202">
        <v>0.34</v>
      </c>
      <c r="X556" s="201"/>
      <c r="Y556" s="201">
        <v>0</v>
      </c>
      <c r="Z556" s="243">
        <v>241</v>
      </c>
      <c r="AA556" s="202">
        <v>44.63</v>
      </c>
      <c r="AB556" s="26">
        <f t="shared" si="187"/>
        <v>291</v>
      </c>
      <c r="AC556" s="71">
        <f t="shared" si="187"/>
        <v>44.980000000000004</v>
      </c>
      <c r="AD556" s="243">
        <v>272</v>
      </c>
      <c r="AE556" s="27">
        <f t="shared" si="188"/>
        <v>100</v>
      </c>
      <c r="AF556" s="493">
        <v>2</v>
      </c>
      <c r="AG556" s="243">
        <v>15</v>
      </c>
      <c r="AH556" s="243"/>
      <c r="AI556" s="243"/>
      <c r="AJ556" s="243"/>
      <c r="AK556" s="565"/>
      <c r="AL556" s="243"/>
      <c r="AM556" s="202"/>
      <c r="AN556" s="243"/>
      <c r="AO556" s="202"/>
      <c r="AP556" s="243"/>
      <c r="AQ556" s="202"/>
      <c r="AR556" s="201">
        <f t="shared" si="189"/>
        <v>0</v>
      </c>
      <c r="AS556" s="202">
        <f t="shared" si="189"/>
        <v>0</v>
      </c>
      <c r="AT556" s="202"/>
      <c r="AU556" s="202"/>
      <c r="AV556" s="202"/>
      <c r="AW556" s="202"/>
      <c r="AX556" s="27">
        <f t="shared" si="190"/>
        <v>0</v>
      </c>
      <c r="AY556" s="39">
        <f t="shared" si="191"/>
        <v>0</v>
      </c>
      <c r="AZ556" s="202"/>
      <c r="BA556" s="27">
        <f t="shared" si="192"/>
        <v>0</v>
      </c>
      <c r="BB556" s="201"/>
      <c r="BC556" s="202"/>
      <c r="BD556" s="566"/>
    </row>
    <row r="557" spans="1:56" s="181" customFormat="1" ht="16.5" customHeight="1">
      <c r="A557" s="614" t="s">
        <v>789</v>
      </c>
      <c r="B557" s="156" t="s">
        <v>213</v>
      </c>
      <c r="C557" s="154" t="s">
        <v>749</v>
      </c>
      <c r="D557" s="491" t="s">
        <v>750</v>
      </c>
      <c r="E557" s="157">
        <v>3</v>
      </c>
      <c r="F557" s="491" t="s">
        <v>751</v>
      </c>
      <c r="G557" s="242">
        <v>206</v>
      </c>
      <c r="H557" s="242">
        <v>805.28</v>
      </c>
      <c r="I557" s="208">
        <v>59</v>
      </c>
      <c r="J557" s="243">
        <v>0</v>
      </c>
      <c r="K557" s="243">
        <v>0</v>
      </c>
      <c r="L557" s="243">
        <v>0</v>
      </c>
      <c r="M557" s="243">
        <v>0</v>
      </c>
      <c r="N557" s="243">
        <v>0</v>
      </c>
      <c r="O557" s="25">
        <f t="shared" si="184"/>
        <v>59</v>
      </c>
      <c r="P557" s="25">
        <f t="shared" si="185"/>
        <v>0</v>
      </c>
      <c r="Q557" s="25">
        <f t="shared" si="185"/>
        <v>0</v>
      </c>
      <c r="R557" s="25">
        <f t="shared" si="186"/>
        <v>59</v>
      </c>
      <c r="S557" s="202">
        <v>0</v>
      </c>
      <c r="T557" s="201">
        <v>59</v>
      </c>
      <c r="U557" s="202">
        <v>0</v>
      </c>
      <c r="V557" s="201">
        <v>0</v>
      </c>
      <c r="W557" s="202">
        <v>0</v>
      </c>
      <c r="X557" s="201"/>
      <c r="Y557" s="201">
        <v>0</v>
      </c>
      <c r="Z557" s="243">
        <v>746</v>
      </c>
      <c r="AA557" s="202">
        <v>109.57</v>
      </c>
      <c r="AB557" s="26">
        <f t="shared" si="187"/>
        <v>805</v>
      </c>
      <c r="AC557" s="71">
        <f t="shared" si="187"/>
        <v>109.57</v>
      </c>
      <c r="AD557" s="243">
        <v>206</v>
      </c>
      <c r="AE557" s="27">
        <f t="shared" si="188"/>
        <v>100</v>
      </c>
      <c r="AF557" s="493">
        <v>3</v>
      </c>
      <c r="AG557" s="243">
        <v>58</v>
      </c>
      <c r="AH557" s="243"/>
      <c r="AI557" s="243"/>
      <c r="AJ557" s="243"/>
      <c r="AK557" s="565"/>
      <c r="AL557" s="243"/>
      <c r="AM557" s="202"/>
      <c r="AN557" s="243"/>
      <c r="AO557" s="202"/>
      <c r="AP557" s="243"/>
      <c r="AQ557" s="202"/>
      <c r="AR557" s="201">
        <f t="shared" si="189"/>
        <v>0</v>
      </c>
      <c r="AS557" s="202">
        <f t="shared" si="189"/>
        <v>0</v>
      </c>
      <c r="AT557" s="202"/>
      <c r="AU557" s="202"/>
      <c r="AV557" s="202"/>
      <c r="AW557" s="202"/>
      <c r="AX557" s="27">
        <f t="shared" si="190"/>
        <v>0</v>
      </c>
      <c r="AY557" s="39">
        <f t="shared" si="191"/>
        <v>0</v>
      </c>
      <c r="AZ557" s="202"/>
      <c r="BA557" s="27">
        <f t="shared" si="192"/>
        <v>0</v>
      </c>
      <c r="BB557" s="201"/>
      <c r="BC557" s="202"/>
      <c r="BD557" s="566"/>
    </row>
    <row r="558" spans="1:56" s="181" customFormat="1" ht="16.5" customHeight="1">
      <c r="A558" s="614" t="s">
        <v>789</v>
      </c>
      <c r="B558" s="156" t="s">
        <v>213</v>
      </c>
      <c r="C558" s="154" t="s">
        <v>749</v>
      </c>
      <c r="D558" s="491" t="s">
        <v>750</v>
      </c>
      <c r="E558" s="492">
        <v>4</v>
      </c>
      <c r="F558" s="491" t="s">
        <v>752</v>
      </c>
      <c r="G558" s="242">
        <v>324</v>
      </c>
      <c r="H558" s="242">
        <v>1041.1120000000001</v>
      </c>
      <c r="I558" s="208">
        <v>0</v>
      </c>
      <c r="J558" s="243">
        <v>0</v>
      </c>
      <c r="K558" s="243">
        <v>0</v>
      </c>
      <c r="L558" s="243">
        <v>0</v>
      </c>
      <c r="M558" s="243">
        <v>0</v>
      </c>
      <c r="N558" s="243">
        <v>0</v>
      </c>
      <c r="O558" s="25">
        <f t="shared" si="184"/>
        <v>0</v>
      </c>
      <c r="P558" s="25">
        <f t="shared" si="185"/>
        <v>0</v>
      </c>
      <c r="Q558" s="25">
        <f t="shared" si="185"/>
        <v>0</v>
      </c>
      <c r="R558" s="25">
        <f t="shared" si="186"/>
        <v>0</v>
      </c>
      <c r="S558" s="202">
        <v>0</v>
      </c>
      <c r="T558" s="201">
        <v>0</v>
      </c>
      <c r="U558" s="202">
        <v>0</v>
      </c>
      <c r="V558" s="201">
        <v>0</v>
      </c>
      <c r="W558" s="202">
        <v>0</v>
      </c>
      <c r="X558" s="201"/>
      <c r="Y558" s="201">
        <v>0</v>
      </c>
      <c r="Z558" s="243">
        <v>260</v>
      </c>
      <c r="AA558" s="202">
        <v>60.53</v>
      </c>
      <c r="AB558" s="26">
        <f t="shared" si="187"/>
        <v>260</v>
      </c>
      <c r="AC558" s="71">
        <f t="shared" si="187"/>
        <v>60.53</v>
      </c>
      <c r="AD558" s="243">
        <v>260</v>
      </c>
      <c r="AE558" s="27">
        <f t="shared" si="188"/>
        <v>80.246913580246911</v>
      </c>
      <c r="AF558" s="567"/>
      <c r="AG558" s="243"/>
      <c r="AH558" s="243"/>
      <c r="AI558" s="243"/>
      <c r="AJ558" s="243"/>
      <c r="AK558" s="565"/>
      <c r="AL558" s="243"/>
      <c r="AM558" s="202"/>
      <c r="AN558" s="243"/>
      <c r="AO558" s="202"/>
      <c r="AP558" s="243"/>
      <c r="AQ558" s="202"/>
      <c r="AR558" s="201">
        <f t="shared" si="189"/>
        <v>0</v>
      </c>
      <c r="AS558" s="202">
        <f t="shared" si="189"/>
        <v>0</v>
      </c>
      <c r="AT558" s="202"/>
      <c r="AU558" s="202"/>
      <c r="AV558" s="202"/>
      <c r="AW558" s="202"/>
      <c r="AX558" s="27">
        <f t="shared" si="190"/>
        <v>0</v>
      </c>
      <c r="AY558" s="39">
        <f t="shared" si="191"/>
        <v>0</v>
      </c>
      <c r="AZ558" s="202"/>
      <c r="BA558" s="27">
        <f t="shared" si="192"/>
        <v>0</v>
      </c>
      <c r="BB558" s="201"/>
      <c r="BC558" s="202"/>
      <c r="BD558" s="566"/>
    </row>
    <row r="559" spans="1:56" s="181" customFormat="1" ht="16.5" customHeight="1">
      <c r="A559" s="614" t="s">
        <v>789</v>
      </c>
      <c r="B559" s="156" t="s">
        <v>213</v>
      </c>
      <c r="C559" s="154" t="s">
        <v>749</v>
      </c>
      <c r="D559" s="491" t="s">
        <v>1465</v>
      </c>
      <c r="E559" s="157">
        <v>5</v>
      </c>
      <c r="F559" s="491" t="s">
        <v>765</v>
      </c>
      <c r="G559" s="242">
        <v>364</v>
      </c>
      <c r="H559" s="242">
        <v>1280</v>
      </c>
      <c r="I559" s="208">
        <v>129</v>
      </c>
      <c r="J559" s="243">
        <v>0</v>
      </c>
      <c r="K559" s="243">
        <v>0</v>
      </c>
      <c r="L559" s="243">
        <v>0</v>
      </c>
      <c r="M559" s="243">
        <v>0</v>
      </c>
      <c r="N559" s="243">
        <v>0</v>
      </c>
      <c r="O559" s="25">
        <f t="shared" si="184"/>
        <v>129</v>
      </c>
      <c r="P559" s="25">
        <f t="shared" si="185"/>
        <v>0</v>
      </c>
      <c r="Q559" s="25">
        <f t="shared" si="185"/>
        <v>0</v>
      </c>
      <c r="R559" s="25">
        <f t="shared" si="186"/>
        <v>129</v>
      </c>
      <c r="S559" s="202">
        <v>0.09</v>
      </c>
      <c r="T559" s="201">
        <v>122</v>
      </c>
      <c r="U559" s="202">
        <v>0</v>
      </c>
      <c r="V559" s="201">
        <v>7</v>
      </c>
      <c r="W559" s="202">
        <v>0.09</v>
      </c>
      <c r="X559" s="201"/>
      <c r="Y559" s="201"/>
      <c r="Z559" s="243">
        <v>20</v>
      </c>
      <c r="AA559" s="202">
        <v>0.88</v>
      </c>
      <c r="AB559" s="26">
        <f t="shared" si="187"/>
        <v>149</v>
      </c>
      <c r="AC559" s="71">
        <f t="shared" si="187"/>
        <v>0.97</v>
      </c>
      <c r="AD559" s="243">
        <v>149</v>
      </c>
      <c r="AE559" s="27">
        <f t="shared" si="188"/>
        <v>40.934065934065934</v>
      </c>
      <c r="AF559" s="493"/>
      <c r="AG559" s="243"/>
      <c r="AH559" s="243"/>
      <c r="AI559" s="243"/>
      <c r="AJ559" s="243"/>
      <c r="AK559" s="565"/>
      <c r="AL559" s="243"/>
      <c r="AM559" s="202"/>
      <c r="AN559" s="243"/>
      <c r="AO559" s="202"/>
      <c r="AP559" s="243">
        <v>2</v>
      </c>
      <c r="AQ559" s="202">
        <v>0.92</v>
      </c>
      <c r="AR559" s="201">
        <f t="shared" si="189"/>
        <v>2</v>
      </c>
      <c r="AS559" s="202">
        <f t="shared" si="189"/>
        <v>0.92</v>
      </c>
      <c r="AT559" s="202">
        <v>0</v>
      </c>
      <c r="AU559" s="202">
        <v>0</v>
      </c>
      <c r="AV559" s="202">
        <v>0</v>
      </c>
      <c r="AW559" s="202">
        <v>0</v>
      </c>
      <c r="AX559" s="27">
        <f t="shared" si="190"/>
        <v>0</v>
      </c>
      <c r="AY559" s="39">
        <f t="shared" si="191"/>
        <v>0.92</v>
      </c>
      <c r="AZ559" s="202"/>
      <c r="BA559" s="27">
        <f t="shared" si="192"/>
        <v>0.92</v>
      </c>
      <c r="BB559" s="201"/>
      <c r="BC559" s="202"/>
      <c r="BD559" s="566"/>
    </row>
    <row r="560" spans="1:56" s="181" customFormat="1" ht="16.5" customHeight="1">
      <c r="A560" s="614" t="s">
        <v>789</v>
      </c>
      <c r="B560" s="156" t="s">
        <v>213</v>
      </c>
      <c r="C560" s="154" t="s">
        <v>749</v>
      </c>
      <c r="D560" s="491" t="s">
        <v>1465</v>
      </c>
      <c r="E560" s="492">
        <v>6</v>
      </c>
      <c r="F560" s="491" t="s">
        <v>768</v>
      </c>
      <c r="G560" s="242">
        <v>179</v>
      </c>
      <c r="H560" s="242">
        <v>725.471</v>
      </c>
      <c r="I560" s="208">
        <v>1</v>
      </c>
      <c r="J560" s="243">
        <v>0</v>
      </c>
      <c r="K560" s="243">
        <v>0</v>
      </c>
      <c r="L560" s="243">
        <v>0</v>
      </c>
      <c r="M560" s="243">
        <v>0</v>
      </c>
      <c r="N560" s="243">
        <v>0</v>
      </c>
      <c r="O560" s="25">
        <f t="shared" si="184"/>
        <v>1</v>
      </c>
      <c r="P560" s="25">
        <f t="shared" si="185"/>
        <v>0</v>
      </c>
      <c r="Q560" s="25">
        <f t="shared" si="185"/>
        <v>0</v>
      </c>
      <c r="R560" s="25">
        <f t="shared" si="186"/>
        <v>1</v>
      </c>
      <c r="S560" s="202">
        <v>0</v>
      </c>
      <c r="T560" s="201">
        <v>0</v>
      </c>
      <c r="U560" s="202">
        <v>0</v>
      </c>
      <c r="V560" s="201">
        <v>1</v>
      </c>
      <c r="W560" s="202">
        <v>0</v>
      </c>
      <c r="X560" s="201"/>
      <c r="Y560" s="201"/>
      <c r="Z560" s="243">
        <v>12</v>
      </c>
      <c r="AA560" s="202">
        <v>0.98</v>
      </c>
      <c r="AB560" s="26">
        <f t="shared" si="187"/>
        <v>13</v>
      </c>
      <c r="AC560" s="71">
        <f t="shared" si="187"/>
        <v>0.98</v>
      </c>
      <c r="AD560" s="243">
        <v>13</v>
      </c>
      <c r="AE560" s="27">
        <f t="shared" si="188"/>
        <v>7.2625698324022352</v>
      </c>
      <c r="AF560" s="567"/>
      <c r="AG560" s="243"/>
      <c r="AH560" s="243"/>
      <c r="AI560" s="243"/>
      <c r="AJ560" s="243"/>
      <c r="AK560" s="565"/>
      <c r="AL560" s="243"/>
      <c r="AM560" s="202"/>
      <c r="AN560" s="243"/>
      <c r="AO560" s="202"/>
      <c r="AP560" s="243"/>
      <c r="AQ560" s="202"/>
      <c r="AR560" s="201">
        <f t="shared" si="189"/>
        <v>0</v>
      </c>
      <c r="AS560" s="202">
        <f t="shared" si="189"/>
        <v>0</v>
      </c>
      <c r="AT560" s="202"/>
      <c r="AU560" s="202"/>
      <c r="AV560" s="202"/>
      <c r="AW560" s="202"/>
      <c r="AX560" s="27">
        <f t="shared" si="190"/>
        <v>0</v>
      </c>
      <c r="AY560" s="39">
        <f t="shared" si="191"/>
        <v>0</v>
      </c>
      <c r="AZ560" s="202"/>
      <c r="BA560" s="27">
        <f t="shared" si="192"/>
        <v>0</v>
      </c>
      <c r="BB560" s="201"/>
      <c r="BC560" s="202"/>
      <c r="BD560" s="566"/>
    </row>
    <row r="561" spans="1:56" s="181" customFormat="1" ht="16.5" customHeight="1">
      <c r="A561" s="613" t="s">
        <v>789</v>
      </c>
      <c r="B561" s="156" t="s">
        <v>213</v>
      </c>
      <c r="C561" s="244" t="s">
        <v>749</v>
      </c>
      <c r="D561" s="491" t="s">
        <v>1465</v>
      </c>
      <c r="E561" s="157">
        <v>7</v>
      </c>
      <c r="F561" s="244" t="s">
        <v>769</v>
      </c>
      <c r="G561" s="242">
        <v>211</v>
      </c>
      <c r="H561" s="242">
        <v>942.60900000000004</v>
      </c>
      <c r="I561" s="208">
        <v>4</v>
      </c>
      <c r="J561" s="243">
        <v>0</v>
      </c>
      <c r="K561" s="243">
        <v>0</v>
      </c>
      <c r="L561" s="243">
        <v>0</v>
      </c>
      <c r="M561" s="243">
        <v>0</v>
      </c>
      <c r="N561" s="243">
        <v>0</v>
      </c>
      <c r="O561" s="25">
        <f t="shared" si="184"/>
        <v>4</v>
      </c>
      <c r="P561" s="25">
        <f t="shared" si="185"/>
        <v>0</v>
      </c>
      <c r="Q561" s="25">
        <f t="shared" si="185"/>
        <v>0</v>
      </c>
      <c r="R561" s="25">
        <f t="shared" si="186"/>
        <v>4</v>
      </c>
      <c r="S561" s="202">
        <v>0.01</v>
      </c>
      <c r="T561" s="201">
        <v>0</v>
      </c>
      <c r="U561" s="202">
        <v>0</v>
      </c>
      <c r="V561" s="201">
        <v>4</v>
      </c>
      <c r="W561" s="202">
        <v>0.01</v>
      </c>
      <c r="X561" s="201"/>
      <c r="Y561" s="201"/>
      <c r="Z561" s="243">
        <v>5</v>
      </c>
      <c r="AA561" s="202">
        <v>0.27</v>
      </c>
      <c r="AB561" s="26">
        <f t="shared" si="187"/>
        <v>9</v>
      </c>
      <c r="AC561" s="71">
        <f t="shared" si="187"/>
        <v>0.28000000000000003</v>
      </c>
      <c r="AD561" s="243">
        <v>9</v>
      </c>
      <c r="AE561" s="27">
        <f t="shared" si="188"/>
        <v>4.2654028436018958</v>
      </c>
      <c r="AF561" s="493"/>
      <c r="AG561" s="243"/>
      <c r="AH561" s="243"/>
      <c r="AI561" s="243"/>
      <c r="AJ561" s="243"/>
      <c r="AK561" s="565"/>
      <c r="AL561" s="243"/>
      <c r="AM561" s="202"/>
      <c r="AN561" s="243"/>
      <c r="AO561" s="202"/>
      <c r="AP561" s="243"/>
      <c r="AQ561" s="202"/>
      <c r="AR561" s="201">
        <f t="shared" si="189"/>
        <v>0</v>
      </c>
      <c r="AS561" s="202">
        <f t="shared" si="189"/>
        <v>0</v>
      </c>
      <c r="AT561" s="202"/>
      <c r="AU561" s="202"/>
      <c r="AV561" s="202"/>
      <c r="AW561" s="202"/>
      <c r="AX561" s="27">
        <f t="shared" si="190"/>
        <v>0</v>
      </c>
      <c r="AY561" s="39">
        <f t="shared" si="191"/>
        <v>0</v>
      </c>
      <c r="AZ561" s="202"/>
      <c r="BA561" s="27">
        <f t="shared" si="192"/>
        <v>0</v>
      </c>
      <c r="BB561" s="201"/>
      <c r="BC561" s="202"/>
      <c r="BD561" s="566"/>
    </row>
    <row r="562" spans="1:56" s="181" customFormat="1" ht="16.5" customHeight="1">
      <c r="A562" s="614" t="s">
        <v>789</v>
      </c>
      <c r="B562" s="156" t="s">
        <v>213</v>
      </c>
      <c r="C562" s="154" t="s">
        <v>749</v>
      </c>
      <c r="D562" s="491" t="s">
        <v>764</v>
      </c>
      <c r="E562" s="492">
        <v>8</v>
      </c>
      <c r="F562" s="491" t="s">
        <v>766</v>
      </c>
      <c r="G562" s="242">
        <v>244</v>
      </c>
      <c r="H562" s="242">
        <v>726.19</v>
      </c>
      <c r="I562" s="208">
        <v>34</v>
      </c>
      <c r="J562" s="243">
        <v>3</v>
      </c>
      <c r="K562" s="243">
        <v>0</v>
      </c>
      <c r="L562" s="243">
        <v>0</v>
      </c>
      <c r="M562" s="243">
        <v>0</v>
      </c>
      <c r="N562" s="243">
        <v>0</v>
      </c>
      <c r="O562" s="25">
        <f t="shared" si="184"/>
        <v>34</v>
      </c>
      <c r="P562" s="25">
        <f t="shared" si="185"/>
        <v>3</v>
      </c>
      <c r="Q562" s="25">
        <f t="shared" si="185"/>
        <v>0</v>
      </c>
      <c r="R562" s="25">
        <f t="shared" si="186"/>
        <v>37</v>
      </c>
      <c r="S562" s="504">
        <v>0.11</v>
      </c>
      <c r="T562" s="201">
        <v>0</v>
      </c>
      <c r="U562" s="202">
        <v>0</v>
      </c>
      <c r="V562" s="201">
        <v>34</v>
      </c>
      <c r="W562" s="202">
        <v>0.05</v>
      </c>
      <c r="X562" s="201"/>
      <c r="Y562" s="201"/>
      <c r="Z562" s="243">
        <v>88</v>
      </c>
      <c r="AA562" s="202">
        <v>0.21</v>
      </c>
      <c r="AB562" s="26">
        <f t="shared" si="187"/>
        <v>125</v>
      </c>
      <c r="AC562" s="71">
        <f t="shared" si="187"/>
        <v>0.32</v>
      </c>
      <c r="AD562" s="243">
        <v>124</v>
      </c>
      <c r="AE562" s="27">
        <f t="shared" si="188"/>
        <v>50.819672131147541</v>
      </c>
      <c r="AF562" s="493"/>
      <c r="AG562" s="243"/>
      <c r="AH562" s="243"/>
      <c r="AI562" s="243"/>
      <c r="AJ562" s="243"/>
      <c r="AK562" s="565"/>
      <c r="AL562" s="243"/>
      <c r="AM562" s="202"/>
      <c r="AN562" s="243"/>
      <c r="AO562" s="202"/>
      <c r="AP562" s="243">
        <v>21</v>
      </c>
      <c r="AQ562" s="202">
        <v>2.35</v>
      </c>
      <c r="AR562" s="201">
        <f t="shared" si="189"/>
        <v>21</v>
      </c>
      <c r="AS562" s="202">
        <f t="shared" si="189"/>
        <v>2.35</v>
      </c>
      <c r="AT562" s="202">
        <v>0</v>
      </c>
      <c r="AU562" s="202">
        <v>0</v>
      </c>
      <c r="AV562" s="202">
        <v>1.1599999999999999</v>
      </c>
      <c r="AW562" s="202">
        <v>0</v>
      </c>
      <c r="AX562" s="27">
        <f t="shared" si="190"/>
        <v>1.1599999999999999</v>
      </c>
      <c r="AY562" s="39">
        <f t="shared" si="191"/>
        <v>3.51</v>
      </c>
      <c r="AZ562" s="202"/>
      <c r="BA562" s="27">
        <f t="shared" si="192"/>
        <v>3.51</v>
      </c>
      <c r="BB562" s="201"/>
      <c r="BC562" s="202"/>
      <c r="BD562" s="566"/>
    </row>
    <row r="563" spans="1:56" s="181" customFormat="1" ht="16.5" customHeight="1">
      <c r="A563" s="614" t="s">
        <v>789</v>
      </c>
      <c r="B563" s="156" t="s">
        <v>213</v>
      </c>
      <c r="C563" s="154" t="s">
        <v>749</v>
      </c>
      <c r="D563" s="491" t="s">
        <v>764</v>
      </c>
      <c r="E563" s="157">
        <v>9</v>
      </c>
      <c r="F563" s="491" t="s">
        <v>767</v>
      </c>
      <c r="G563" s="242">
        <v>273</v>
      </c>
      <c r="H563" s="242">
        <v>966.33600000000001</v>
      </c>
      <c r="I563" s="208">
        <v>187</v>
      </c>
      <c r="J563" s="243">
        <v>42</v>
      </c>
      <c r="K563" s="243">
        <v>71</v>
      </c>
      <c r="L563" s="243">
        <v>0</v>
      </c>
      <c r="M563" s="243">
        <v>0</v>
      </c>
      <c r="N563" s="243">
        <v>0</v>
      </c>
      <c r="O563" s="25">
        <f t="shared" si="184"/>
        <v>187</v>
      </c>
      <c r="P563" s="25">
        <f t="shared" si="185"/>
        <v>42</v>
      </c>
      <c r="Q563" s="25">
        <f t="shared" si="185"/>
        <v>71</v>
      </c>
      <c r="R563" s="25">
        <f t="shared" si="186"/>
        <v>300</v>
      </c>
      <c r="S563" s="504">
        <v>0.31</v>
      </c>
      <c r="T563" s="201">
        <v>0</v>
      </c>
      <c r="U563" s="202">
        <v>0</v>
      </c>
      <c r="V563" s="201">
        <v>187</v>
      </c>
      <c r="W563" s="202">
        <v>0.19</v>
      </c>
      <c r="X563" s="201"/>
      <c r="Y563" s="201"/>
      <c r="Z563" s="243">
        <v>553</v>
      </c>
      <c r="AA563" s="202">
        <v>3.33</v>
      </c>
      <c r="AB563" s="26">
        <f t="shared" si="187"/>
        <v>853</v>
      </c>
      <c r="AC563" s="71">
        <f t="shared" si="187"/>
        <v>3.64</v>
      </c>
      <c r="AD563" s="243">
        <v>273</v>
      </c>
      <c r="AE563" s="27">
        <f t="shared" si="188"/>
        <v>100</v>
      </c>
      <c r="AF563" s="567">
        <v>4</v>
      </c>
      <c r="AG563" s="243"/>
      <c r="AH563" s="243"/>
      <c r="AI563" s="243"/>
      <c r="AJ563" s="243"/>
      <c r="AK563" s="565"/>
      <c r="AL563" s="243"/>
      <c r="AM563" s="202"/>
      <c r="AN563" s="243"/>
      <c r="AO563" s="202"/>
      <c r="AP563" s="243">
        <v>42</v>
      </c>
      <c r="AQ563" s="202">
        <v>1.32</v>
      </c>
      <c r="AR563" s="201">
        <f t="shared" si="189"/>
        <v>42</v>
      </c>
      <c r="AS563" s="202">
        <f t="shared" si="189"/>
        <v>1.32</v>
      </c>
      <c r="AT563" s="202">
        <v>3</v>
      </c>
      <c r="AU563" s="202">
        <v>0</v>
      </c>
      <c r="AV563" s="202">
        <v>0.4</v>
      </c>
      <c r="AW563" s="202">
        <v>0</v>
      </c>
      <c r="AX563" s="27">
        <f t="shared" si="190"/>
        <v>3.4</v>
      </c>
      <c r="AY563" s="39">
        <f t="shared" si="191"/>
        <v>4.72</v>
      </c>
      <c r="AZ563" s="202"/>
      <c r="BA563" s="27">
        <f t="shared" si="192"/>
        <v>4.72</v>
      </c>
      <c r="BB563" s="201"/>
      <c r="BC563" s="202"/>
      <c r="BD563" s="566"/>
    </row>
    <row r="564" spans="1:56" s="181" customFormat="1" ht="16.5" customHeight="1">
      <c r="A564" s="542" t="s">
        <v>789</v>
      </c>
      <c r="B564" s="612" t="s">
        <v>213</v>
      </c>
      <c r="C564" s="154" t="s">
        <v>749</v>
      </c>
      <c r="D564" s="491" t="s">
        <v>749</v>
      </c>
      <c r="E564" s="492">
        <v>10</v>
      </c>
      <c r="F564" s="491" t="s">
        <v>770</v>
      </c>
      <c r="G564" s="242">
        <v>208</v>
      </c>
      <c r="H564" s="242">
        <v>811.75099999999998</v>
      </c>
      <c r="I564" s="208">
        <v>24</v>
      </c>
      <c r="J564" s="243">
        <v>0</v>
      </c>
      <c r="K564" s="243">
        <v>0</v>
      </c>
      <c r="L564" s="243">
        <v>0</v>
      </c>
      <c r="M564" s="243">
        <v>0</v>
      </c>
      <c r="N564" s="243">
        <v>0</v>
      </c>
      <c r="O564" s="25">
        <f t="shared" si="184"/>
        <v>24</v>
      </c>
      <c r="P564" s="25">
        <f t="shared" si="185"/>
        <v>0</v>
      </c>
      <c r="Q564" s="25">
        <f t="shared" si="185"/>
        <v>0</v>
      </c>
      <c r="R564" s="25">
        <f t="shared" si="186"/>
        <v>24</v>
      </c>
      <c r="S564" s="202">
        <v>1.21</v>
      </c>
      <c r="T564" s="201"/>
      <c r="U564" s="202"/>
      <c r="V564" s="201">
        <v>24</v>
      </c>
      <c r="W564" s="202">
        <v>1.21</v>
      </c>
      <c r="X564" s="201"/>
      <c r="Y564" s="201"/>
      <c r="Z564" s="243">
        <v>423</v>
      </c>
      <c r="AA564" s="202">
        <v>5.2</v>
      </c>
      <c r="AB564" s="26">
        <f t="shared" si="187"/>
        <v>447</v>
      </c>
      <c r="AC564" s="71">
        <f t="shared" si="187"/>
        <v>6.41</v>
      </c>
      <c r="AD564" s="243">
        <v>208</v>
      </c>
      <c r="AE564" s="27">
        <f t="shared" si="188"/>
        <v>100</v>
      </c>
      <c r="AF564" s="493">
        <v>5</v>
      </c>
      <c r="AG564" s="243"/>
      <c r="AH564" s="243"/>
      <c r="AI564" s="243"/>
      <c r="AJ564" s="243"/>
      <c r="AK564" s="565"/>
      <c r="AL564" s="243"/>
      <c r="AM564" s="202"/>
      <c r="AN564" s="243"/>
      <c r="AO564" s="202"/>
      <c r="AP564" s="243"/>
      <c r="AQ564" s="202"/>
      <c r="AR564" s="201">
        <f t="shared" si="189"/>
        <v>0</v>
      </c>
      <c r="AS564" s="202">
        <f t="shared" si="189"/>
        <v>0</v>
      </c>
      <c r="AT564" s="202">
        <v>0.88</v>
      </c>
      <c r="AU564" s="202">
        <v>3.48</v>
      </c>
      <c r="AV564" s="202">
        <v>0</v>
      </c>
      <c r="AW564" s="202">
        <v>1.8</v>
      </c>
      <c r="AX564" s="27">
        <f t="shared" si="190"/>
        <v>6.16</v>
      </c>
      <c r="AY564" s="39">
        <f t="shared" si="191"/>
        <v>6.16</v>
      </c>
      <c r="AZ564" s="202">
        <v>17.239999999999998</v>
      </c>
      <c r="BA564" s="27">
        <f t="shared" si="192"/>
        <v>23.4</v>
      </c>
      <c r="BB564" s="201"/>
      <c r="BC564" s="202"/>
      <c r="BD564" s="566"/>
    </row>
    <row r="565" spans="1:56" s="181" customFormat="1" ht="16.5" customHeight="1">
      <c r="A565" s="542" t="s">
        <v>789</v>
      </c>
      <c r="B565" s="612" t="s">
        <v>213</v>
      </c>
      <c r="C565" s="154" t="s">
        <v>749</v>
      </c>
      <c r="D565" s="491" t="s">
        <v>749</v>
      </c>
      <c r="E565" s="157">
        <v>11</v>
      </c>
      <c r="F565" s="491" t="s">
        <v>771</v>
      </c>
      <c r="G565" s="242">
        <v>274</v>
      </c>
      <c r="H565" s="242">
        <v>948.36099999999999</v>
      </c>
      <c r="I565" s="208">
        <v>57</v>
      </c>
      <c r="J565" s="243">
        <v>0</v>
      </c>
      <c r="K565" s="243">
        <v>0</v>
      </c>
      <c r="L565" s="243">
        <v>0</v>
      </c>
      <c r="M565" s="243">
        <v>0</v>
      </c>
      <c r="N565" s="243">
        <v>0</v>
      </c>
      <c r="O565" s="25">
        <f t="shared" si="184"/>
        <v>57</v>
      </c>
      <c r="P565" s="25">
        <f t="shared" si="185"/>
        <v>0</v>
      </c>
      <c r="Q565" s="25">
        <f t="shared" si="185"/>
        <v>0</v>
      </c>
      <c r="R565" s="25">
        <f t="shared" si="186"/>
        <v>57</v>
      </c>
      <c r="S565" s="202">
        <v>2.17</v>
      </c>
      <c r="T565" s="201"/>
      <c r="U565" s="202"/>
      <c r="V565" s="201">
        <v>57</v>
      </c>
      <c r="W565" s="202">
        <v>2.17</v>
      </c>
      <c r="X565" s="201"/>
      <c r="Y565" s="201"/>
      <c r="Z565" s="243">
        <v>267</v>
      </c>
      <c r="AA565" s="202">
        <v>42.59</v>
      </c>
      <c r="AB565" s="26">
        <f t="shared" si="187"/>
        <v>324</v>
      </c>
      <c r="AC565" s="71">
        <f t="shared" si="187"/>
        <v>44.760000000000005</v>
      </c>
      <c r="AD565" s="243">
        <v>274</v>
      </c>
      <c r="AE565" s="27">
        <f t="shared" si="188"/>
        <v>100</v>
      </c>
      <c r="AF565" s="567">
        <v>6</v>
      </c>
      <c r="AG565" s="243"/>
      <c r="AH565" s="243"/>
      <c r="AI565" s="243"/>
      <c r="AJ565" s="243"/>
      <c r="AK565" s="565"/>
      <c r="AL565" s="243"/>
      <c r="AM565" s="202"/>
      <c r="AN565" s="243"/>
      <c r="AO565" s="202"/>
      <c r="AP565" s="243"/>
      <c r="AQ565" s="202"/>
      <c r="AR565" s="201">
        <f t="shared" si="189"/>
        <v>0</v>
      </c>
      <c r="AS565" s="202">
        <f t="shared" si="189"/>
        <v>0</v>
      </c>
      <c r="AT565" s="202">
        <v>0</v>
      </c>
      <c r="AU565" s="202">
        <v>0.96</v>
      </c>
      <c r="AV565" s="202">
        <v>0</v>
      </c>
      <c r="AW565" s="202">
        <v>0</v>
      </c>
      <c r="AX565" s="27">
        <f t="shared" si="190"/>
        <v>0.96</v>
      </c>
      <c r="AY565" s="39">
        <f t="shared" si="191"/>
        <v>0.96</v>
      </c>
      <c r="AZ565" s="202">
        <v>1.91</v>
      </c>
      <c r="BA565" s="27">
        <f t="shared" si="192"/>
        <v>2.87</v>
      </c>
      <c r="BB565" s="201"/>
      <c r="BC565" s="202"/>
      <c r="BD565" s="566"/>
    </row>
    <row r="566" spans="1:56" s="181" customFormat="1" ht="16.5" customHeight="1">
      <c r="A566" s="546" t="s">
        <v>789</v>
      </c>
      <c r="B566" s="612" t="s">
        <v>213</v>
      </c>
      <c r="C566" s="154" t="s">
        <v>749</v>
      </c>
      <c r="D566" s="154" t="s">
        <v>749</v>
      </c>
      <c r="E566" s="492">
        <v>12</v>
      </c>
      <c r="F566" s="491" t="s">
        <v>772</v>
      </c>
      <c r="G566" s="242">
        <v>233</v>
      </c>
      <c r="H566" s="242">
        <v>1059.0870000000002</v>
      </c>
      <c r="I566" s="208">
        <v>92</v>
      </c>
      <c r="J566" s="243">
        <v>0</v>
      </c>
      <c r="K566" s="243">
        <v>0</v>
      </c>
      <c r="L566" s="243">
        <v>0</v>
      </c>
      <c r="M566" s="243">
        <v>0</v>
      </c>
      <c r="N566" s="243">
        <v>0</v>
      </c>
      <c r="O566" s="25">
        <f t="shared" si="184"/>
        <v>92</v>
      </c>
      <c r="P566" s="25">
        <f t="shared" si="185"/>
        <v>0</v>
      </c>
      <c r="Q566" s="25">
        <f t="shared" si="185"/>
        <v>0</v>
      </c>
      <c r="R566" s="25">
        <f t="shared" si="186"/>
        <v>92</v>
      </c>
      <c r="S566" s="202">
        <v>1.47</v>
      </c>
      <c r="T566" s="201"/>
      <c r="U566" s="202"/>
      <c r="V566" s="201">
        <v>92</v>
      </c>
      <c r="W566" s="202">
        <v>1.47</v>
      </c>
      <c r="X566" s="201"/>
      <c r="Y566" s="201"/>
      <c r="Z566" s="243">
        <v>172</v>
      </c>
      <c r="AA566" s="202">
        <v>28.9</v>
      </c>
      <c r="AB566" s="26">
        <f t="shared" si="187"/>
        <v>264</v>
      </c>
      <c r="AC566" s="71">
        <f t="shared" si="187"/>
        <v>30.369999999999997</v>
      </c>
      <c r="AD566" s="243">
        <v>233</v>
      </c>
      <c r="AE566" s="27">
        <f t="shared" si="188"/>
        <v>100</v>
      </c>
      <c r="AF566" s="567">
        <v>7</v>
      </c>
      <c r="AG566" s="243"/>
      <c r="AH566" s="243"/>
      <c r="AI566" s="243"/>
      <c r="AJ566" s="243"/>
      <c r="AK566" s="565"/>
      <c r="AL566" s="243"/>
      <c r="AM566" s="202"/>
      <c r="AN566" s="243"/>
      <c r="AO566" s="202"/>
      <c r="AP566" s="243"/>
      <c r="AQ566" s="202"/>
      <c r="AR566" s="201">
        <f t="shared" si="189"/>
        <v>0</v>
      </c>
      <c r="AS566" s="202">
        <f t="shared" si="189"/>
        <v>0</v>
      </c>
      <c r="AT566" s="202">
        <v>0</v>
      </c>
      <c r="AU566" s="202">
        <v>0</v>
      </c>
      <c r="AV566" s="202">
        <v>0</v>
      </c>
      <c r="AW566" s="202">
        <v>0</v>
      </c>
      <c r="AX566" s="27">
        <f t="shared" si="190"/>
        <v>0</v>
      </c>
      <c r="AY566" s="39">
        <f t="shared" si="191"/>
        <v>0</v>
      </c>
      <c r="AZ566" s="202">
        <v>0</v>
      </c>
      <c r="BA566" s="27">
        <f t="shared" si="192"/>
        <v>0</v>
      </c>
      <c r="BB566" s="201"/>
      <c r="BC566" s="202"/>
      <c r="BD566" s="566"/>
    </row>
    <row r="567" spans="1:56" s="181" customFormat="1" ht="16.5" customHeight="1">
      <c r="A567" s="542" t="s">
        <v>789</v>
      </c>
      <c r="B567" s="612" t="s">
        <v>213</v>
      </c>
      <c r="C567" s="154" t="s">
        <v>749</v>
      </c>
      <c r="D567" s="491" t="s">
        <v>749</v>
      </c>
      <c r="E567" s="157">
        <v>13</v>
      </c>
      <c r="F567" s="491" t="s">
        <v>773</v>
      </c>
      <c r="G567" s="242">
        <v>208</v>
      </c>
      <c r="H567" s="242">
        <v>829.00700000000006</v>
      </c>
      <c r="I567" s="208">
        <v>35</v>
      </c>
      <c r="J567" s="243">
        <v>0</v>
      </c>
      <c r="K567" s="243">
        <v>0</v>
      </c>
      <c r="L567" s="243">
        <v>0</v>
      </c>
      <c r="M567" s="243">
        <v>0</v>
      </c>
      <c r="N567" s="243">
        <v>0</v>
      </c>
      <c r="O567" s="25">
        <f t="shared" si="184"/>
        <v>35</v>
      </c>
      <c r="P567" s="25">
        <f t="shared" si="185"/>
        <v>0</v>
      </c>
      <c r="Q567" s="25">
        <f t="shared" si="185"/>
        <v>0</v>
      </c>
      <c r="R567" s="25">
        <f t="shared" si="186"/>
        <v>35</v>
      </c>
      <c r="S567" s="202">
        <v>0.13</v>
      </c>
      <c r="T567" s="201">
        <v>16</v>
      </c>
      <c r="U567" s="202">
        <v>0.01</v>
      </c>
      <c r="V567" s="201">
        <v>19</v>
      </c>
      <c r="W567" s="202">
        <v>0.12</v>
      </c>
      <c r="X567" s="201"/>
      <c r="Y567" s="201"/>
      <c r="Z567" s="243">
        <v>186</v>
      </c>
      <c r="AA567" s="202">
        <v>35.4</v>
      </c>
      <c r="AB567" s="26">
        <f t="shared" si="187"/>
        <v>221</v>
      </c>
      <c r="AC567" s="71">
        <f t="shared" si="187"/>
        <v>35.53</v>
      </c>
      <c r="AD567" s="243">
        <v>208</v>
      </c>
      <c r="AE567" s="27">
        <f t="shared" si="188"/>
        <v>100</v>
      </c>
      <c r="AF567" s="493">
        <v>8</v>
      </c>
      <c r="AG567" s="243"/>
      <c r="AH567" s="243"/>
      <c r="AI567" s="243"/>
      <c r="AJ567" s="243"/>
      <c r="AK567" s="565"/>
      <c r="AL567" s="243"/>
      <c r="AM567" s="202"/>
      <c r="AN567" s="243"/>
      <c r="AO567" s="202"/>
      <c r="AP567" s="243"/>
      <c r="AQ567" s="202"/>
      <c r="AR567" s="201">
        <f t="shared" si="189"/>
        <v>0</v>
      </c>
      <c r="AS567" s="202">
        <f t="shared" si="189"/>
        <v>0</v>
      </c>
      <c r="AT567" s="202">
        <v>0</v>
      </c>
      <c r="AU567" s="202">
        <v>0</v>
      </c>
      <c r="AV567" s="202">
        <v>0</v>
      </c>
      <c r="AW567" s="202">
        <v>2.33</v>
      </c>
      <c r="AX567" s="27">
        <f t="shared" si="190"/>
        <v>2.33</v>
      </c>
      <c r="AY567" s="39">
        <f t="shared" si="191"/>
        <v>2.33</v>
      </c>
      <c r="AZ567" s="202">
        <v>1.56</v>
      </c>
      <c r="BA567" s="27">
        <f t="shared" si="192"/>
        <v>3.89</v>
      </c>
      <c r="BB567" s="201"/>
      <c r="BC567" s="202"/>
      <c r="BD567" s="566"/>
    </row>
    <row r="568" spans="1:56" s="181" customFormat="1" ht="16.5" customHeight="1">
      <c r="A568" s="542" t="s">
        <v>789</v>
      </c>
      <c r="B568" s="612" t="s">
        <v>213</v>
      </c>
      <c r="C568" s="154" t="s">
        <v>749</v>
      </c>
      <c r="D568" s="491" t="s">
        <v>749</v>
      </c>
      <c r="E568" s="492">
        <v>14</v>
      </c>
      <c r="F568" s="491" t="s">
        <v>774</v>
      </c>
      <c r="G568" s="242">
        <v>172</v>
      </c>
      <c r="H568" s="242">
        <v>781.553</v>
      </c>
      <c r="I568" s="208">
        <v>17</v>
      </c>
      <c r="J568" s="243">
        <v>0</v>
      </c>
      <c r="K568" s="243">
        <v>0</v>
      </c>
      <c r="L568" s="243">
        <v>0</v>
      </c>
      <c r="M568" s="243">
        <v>0</v>
      </c>
      <c r="N568" s="243">
        <v>0</v>
      </c>
      <c r="O568" s="25">
        <f t="shared" si="184"/>
        <v>17</v>
      </c>
      <c r="P568" s="25">
        <f t="shared" si="185"/>
        <v>0</v>
      </c>
      <c r="Q568" s="25">
        <f t="shared" si="185"/>
        <v>0</v>
      </c>
      <c r="R568" s="25">
        <f t="shared" si="186"/>
        <v>17</v>
      </c>
      <c r="S568" s="202">
        <v>0.57999999999999996</v>
      </c>
      <c r="T568" s="201">
        <v>0</v>
      </c>
      <c r="U568" s="202"/>
      <c r="V568" s="201">
        <v>17</v>
      </c>
      <c r="W568" s="202">
        <v>0.01</v>
      </c>
      <c r="X568" s="201"/>
      <c r="Y568" s="201"/>
      <c r="Z568" s="243">
        <v>55</v>
      </c>
      <c r="AA568" s="202">
        <v>4.16</v>
      </c>
      <c r="AB568" s="26">
        <f t="shared" si="187"/>
        <v>72</v>
      </c>
      <c r="AC568" s="71">
        <f t="shared" si="187"/>
        <v>4.74</v>
      </c>
      <c r="AD568" s="243">
        <v>71</v>
      </c>
      <c r="AE568" s="27">
        <f t="shared" si="188"/>
        <v>41.279069767441861</v>
      </c>
      <c r="AF568" s="567"/>
      <c r="AG568" s="243"/>
      <c r="AH568" s="243"/>
      <c r="AI568" s="243"/>
      <c r="AJ568" s="243"/>
      <c r="AK568" s="565"/>
      <c r="AL568" s="243"/>
      <c r="AM568" s="202"/>
      <c r="AN568" s="243"/>
      <c r="AO568" s="202"/>
      <c r="AP568" s="243">
        <v>3</v>
      </c>
      <c r="AQ568" s="202">
        <v>1</v>
      </c>
      <c r="AR568" s="201">
        <f t="shared" si="189"/>
        <v>3</v>
      </c>
      <c r="AS568" s="202">
        <f t="shared" si="189"/>
        <v>1</v>
      </c>
      <c r="AT568" s="202">
        <v>0</v>
      </c>
      <c r="AU568" s="202">
        <v>0</v>
      </c>
      <c r="AV568" s="202">
        <v>0</v>
      </c>
      <c r="AW568" s="202">
        <v>0</v>
      </c>
      <c r="AX568" s="27">
        <f t="shared" si="190"/>
        <v>0</v>
      </c>
      <c r="AY568" s="39">
        <f t="shared" si="191"/>
        <v>1</v>
      </c>
      <c r="AZ568" s="202">
        <v>0</v>
      </c>
      <c r="BA568" s="27">
        <f t="shared" si="192"/>
        <v>1</v>
      </c>
      <c r="BB568" s="201"/>
      <c r="BC568" s="202"/>
      <c r="BD568" s="566"/>
    </row>
    <row r="569" spans="1:56" s="181" customFormat="1" ht="16.5" customHeight="1">
      <c r="A569" s="542" t="s">
        <v>789</v>
      </c>
      <c r="B569" s="612" t="s">
        <v>213</v>
      </c>
      <c r="C569" s="154" t="s">
        <v>749</v>
      </c>
      <c r="D569" s="491" t="s">
        <v>749</v>
      </c>
      <c r="E569" s="157">
        <v>15</v>
      </c>
      <c r="F569" s="244" t="s">
        <v>775</v>
      </c>
      <c r="G569" s="242">
        <v>247</v>
      </c>
      <c r="H569" s="242">
        <v>837.6350000000001</v>
      </c>
      <c r="I569" s="208">
        <v>39</v>
      </c>
      <c r="J569" s="243">
        <v>0</v>
      </c>
      <c r="K569" s="243">
        <v>0</v>
      </c>
      <c r="L569" s="243">
        <v>0</v>
      </c>
      <c r="M569" s="243">
        <v>0</v>
      </c>
      <c r="N569" s="243">
        <v>0</v>
      </c>
      <c r="O569" s="25">
        <f t="shared" si="184"/>
        <v>39</v>
      </c>
      <c r="P569" s="25">
        <f t="shared" si="185"/>
        <v>0</v>
      </c>
      <c r="Q569" s="25">
        <f t="shared" si="185"/>
        <v>0</v>
      </c>
      <c r="R569" s="25">
        <f t="shared" si="186"/>
        <v>39</v>
      </c>
      <c r="S569" s="202">
        <v>1.22</v>
      </c>
      <c r="T569" s="201">
        <v>2</v>
      </c>
      <c r="U569" s="202"/>
      <c r="V569" s="201">
        <v>37</v>
      </c>
      <c r="W569" s="202">
        <v>1.22</v>
      </c>
      <c r="X569" s="243"/>
      <c r="Y569" s="243"/>
      <c r="Z569" s="243">
        <v>114</v>
      </c>
      <c r="AA569" s="202">
        <v>34.28</v>
      </c>
      <c r="AB569" s="26">
        <f t="shared" si="187"/>
        <v>153</v>
      </c>
      <c r="AC569" s="71">
        <f t="shared" si="187"/>
        <v>35.5</v>
      </c>
      <c r="AD569" s="243">
        <v>150</v>
      </c>
      <c r="AE569" s="27">
        <f t="shared" si="188"/>
        <v>60.728744939271252</v>
      </c>
      <c r="AF569" s="493"/>
      <c r="AG569" s="243"/>
      <c r="AH569" s="243"/>
      <c r="AI569" s="243"/>
      <c r="AJ569" s="243"/>
      <c r="AK569" s="565"/>
      <c r="AL569" s="243"/>
      <c r="AM569" s="202"/>
      <c r="AN569" s="243"/>
      <c r="AO569" s="202"/>
      <c r="AP569" s="243"/>
      <c r="AQ569" s="202"/>
      <c r="AR569" s="201">
        <f t="shared" si="189"/>
        <v>0</v>
      </c>
      <c r="AS569" s="202">
        <f t="shared" si="189"/>
        <v>0</v>
      </c>
      <c r="AT569" s="202"/>
      <c r="AU569" s="202"/>
      <c r="AV569" s="202"/>
      <c r="AW569" s="202"/>
      <c r="AX569" s="27">
        <f t="shared" si="190"/>
        <v>0</v>
      </c>
      <c r="AY569" s="39">
        <f t="shared" si="191"/>
        <v>0</v>
      </c>
      <c r="AZ569" s="202"/>
      <c r="BA569" s="27">
        <f t="shared" si="192"/>
        <v>0</v>
      </c>
      <c r="BB569" s="243"/>
      <c r="BC569" s="202"/>
      <c r="BD569" s="566"/>
    </row>
    <row r="570" spans="1:56" s="181" customFormat="1" ht="16.5" customHeight="1">
      <c r="A570" s="542" t="s">
        <v>789</v>
      </c>
      <c r="B570" s="612" t="s">
        <v>213</v>
      </c>
      <c r="C570" s="244" t="s">
        <v>749</v>
      </c>
      <c r="D570" s="491" t="s">
        <v>1424</v>
      </c>
      <c r="E570" s="492">
        <v>16</v>
      </c>
      <c r="F570" s="244" t="s">
        <v>776</v>
      </c>
      <c r="G570" s="242">
        <v>192</v>
      </c>
      <c r="H570" s="242">
        <v>798.80899999999997</v>
      </c>
      <c r="I570" s="208">
        <v>38</v>
      </c>
      <c r="J570" s="243">
        <v>0</v>
      </c>
      <c r="K570" s="243">
        <v>19</v>
      </c>
      <c r="L570" s="243">
        <v>0</v>
      </c>
      <c r="M570" s="243">
        <v>0</v>
      </c>
      <c r="N570" s="243">
        <v>0</v>
      </c>
      <c r="O570" s="25">
        <f t="shared" si="184"/>
        <v>38</v>
      </c>
      <c r="P570" s="25">
        <f t="shared" si="185"/>
        <v>0</v>
      </c>
      <c r="Q570" s="25">
        <f t="shared" si="185"/>
        <v>19</v>
      </c>
      <c r="R570" s="25">
        <f t="shared" si="186"/>
        <v>57</v>
      </c>
      <c r="S570" s="202">
        <v>2.6</v>
      </c>
      <c r="T570" s="201">
        <v>0</v>
      </c>
      <c r="U570" s="202">
        <v>0</v>
      </c>
      <c r="V570" s="201">
        <v>38</v>
      </c>
      <c r="W570" s="202">
        <v>1.6</v>
      </c>
      <c r="X570" s="243"/>
      <c r="Y570" s="243"/>
      <c r="Z570" s="243">
        <v>231</v>
      </c>
      <c r="AA570" s="202">
        <v>32.520000000000003</v>
      </c>
      <c r="AB570" s="26">
        <f t="shared" si="187"/>
        <v>288</v>
      </c>
      <c r="AC570" s="71">
        <f t="shared" si="187"/>
        <v>35.120000000000005</v>
      </c>
      <c r="AD570" s="243">
        <v>192</v>
      </c>
      <c r="AE570" s="27">
        <f t="shared" si="188"/>
        <v>100</v>
      </c>
      <c r="AF570" s="567">
        <v>9</v>
      </c>
      <c r="AG570" s="243"/>
      <c r="AH570" s="243"/>
      <c r="AI570" s="243"/>
      <c r="AJ570" s="243"/>
      <c r="AK570" s="565"/>
      <c r="AL570" s="243"/>
      <c r="AM570" s="202"/>
      <c r="AN570" s="243">
        <v>3</v>
      </c>
      <c r="AO570" s="202">
        <v>0.45</v>
      </c>
      <c r="AP570" s="243"/>
      <c r="AQ570" s="202"/>
      <c r="AR570" s="201">
        <f t="shared" si="189"/>
        <v>3</v>
      </c>
      <c r="AS570" s="202">
        <f t="shared" si="189"/>
        <v>0.45</v>
      </c>
      <c r="AT570" s="202">
        <v>8</v>
      </c>
      <c r="AU570" s="202">
        <v>2.33</v>
      </c>
      <c r="AV570" s="202"/>
      <c r="AW570" s="202">
        <v>46.7</v>
      </c>
      <c r="AX570" s="27">
        <f t="shared" si="190"/>
        <v>57.03</v>
      </c>
      <c r="AY570" s="39">
        <f t="shared" si="191"/>
        <v>57.480000000000004</v>
      </c>
      <c r="AZ570" s="202">
        <v>9.1199999999999992</v>
      </c>
      <c r="BA570" s="27">
        <f t="shared" si="192"/>
        <v>66.600000000000009</v>
      </c>
      <c r="BB570" s="243"/>
      <c r="BC570" s="202"/>
      <c r="BD570" s="566"/>
    </row>
    <row r="571" spans="1:56" s="181" customFormat="1" ht="16.5" customHeight="1">
      <c r="A571" s="542" t="s">
        <v>789</v>
      </c>
      <c r="B571" s="612" t="s">
        <v>213</v>
      </c>
      <c r="C571" s="154" t="s">
        <v>749</v>
      </c>
      <c r="D571" s="491" t="s">
        <v>755</v>
      </c>
      <c r="E571" s="157">
        <v>17</v>
      </c>
      <c r="F571" s="491" t="s">
        <v>756</v>
      </c>
      <c r="G571" s="242">
        <v>266</v>
      </c>
      <c r="H571" s="242">
        <v>878.61800000000017</v>
      </c>
      <c r="I571" s="208">
        <v>158</v>
      </c>
      <c r="J571" s="243">
        <v>22</v>
      </c>
      <c r="K571" s="243">
        <v>87</v>
      </c>
      <c r="L571" s="243">
        <v>0</v>
      </c>
      <c r="M571" s="243">
        <v>0</v>
      </c>
      <c r="N571" s="243">
        <v>0</v>
      </c>
      <c r="O571" s="25">
        <f t="shared" si="184"/>
        <v>158</v>
      </c>
      <c r="P571" s="25">
        <f t="shared" si="185"/>
        <v>22</v>
      </c>
      <c r="Q571" s="25">
        <f t="shared" si="185"/>
        <v>87</v>
      </c>
      <c r="R571" s="25">
        <f t="shared" si="186"/>
        <v>267</v>
      </c>
      <c r="S571" s="202">
        <v>4.41</v>
      </c>
      <c r="T571" s="201"/>
      <c r="U571" s="202"/>
      <c r="V571" s="201">
        <v>158</v>
      </c>
      <c r="W571" s="202">
        <v>0.6</v>
      </c>
      <c r="X571" s="201"/>
      <c r="Y571" s="201"/>
      <c r="Z571" s="243">
        <v>330</v>
      </c>
      <c r="AA571" s="202">
        <v>85</v>
      </c>
      <c r="AB571" s="26">
        <f t="shared" si="187"/>
        <v>597</v>
      </c>
      <c r="AC571" s="71">
        <f t="shared" si="187"/>
        <v>89.41</v>
      </c>
      <c r="AD571" s="243">
        <v>158</v>
      </c>
      <c r="AE571" s="27">
        <f t="shared" si="188"/>
        <v>59.398496240601503</v>
      </c>
      <c r="AF571" s="493"/>
      <c r="AG571" s="243">
        <v>25</v>
      </c>
      <c r="AH571" s="243">
        <v>25</v>
      </c>
      <c r="AI571" s="243"/>
      <c r="AJ571" s="243"/>
      <c r="AK571" s="243"/>
      <c r="AL571" s="243"/>
      <c r="AM571" s="202"/>
      <c r="AN571" s="243">
        <v>0</v>
      </c>
      <c r="AO571" s="202">
        <v>0</v>
      </c>
      <c r="AP571" s="243"/>
      <c r="AQ571" s="202"/>
      <c r="AR571" s="201">
        <f t="shared" si="189"/>
        <v>0</v>
      </c>
      <c r="AS571" s="202">
        <f t="shared" si="189"/>
        <v>0</v>
      </c>
      <c r="AT571" s="202"/>
      <c r="AU571" s="202"/>
      <c r="AV571" s="202"/>
      <c r="AW571" s="202"/>
      <c r="AX571" s="27">
        <f t="shared" si="190"/>
        <v>0</v>
      </c>
      <c r="AY571" s="39">
        <f t="shared" si="191"/>
        <v>0</v>
      </c>
      <c r="AZ571" s="202"/>
      <c r="BA571" s="27">
        <f t="shared" si="192"/>
        <v>0</v>
      </c>
      <c r="BB571" s="201"/>
      <c r="BC571" s="202"/>
      <c r="BD571" s="566"/>
    </row>
    <row r="572" spans="1:56" s="181" customFormat="1" ht="16.5" customHeight="1">
      <c r="A572" s="542" t="s">
        <v>789</v>
      </c>
      <c r="B572" s="612" t="s">
        <v>213</v>
      </c>
      <c r="C572" s="154" t="s">
        <v>749</v>
      </c>
      <c r="D572" s="491" t="s">
        <v>755</v>
      </c>
      <c r="E572" s="492">
        <v>18</v>
      </c>
      <c r="F572" s="491" t="s">
        <v>757</v>
      </c>
      <c r="G572" s="242">
        <v>268</v>
      </c>
      <c r="H572" s="242">
        <v>901.62599999999998</v>
      </c>
      <c r="I572" s="208">
        <v>95</v>
      </c>
      <c r="J572" s="243">
        <v>3</v>
      </c>
      <c r="K572" s="243">
        <v>1</v>
      </c>
      <c r="L572" s="243">
        <v>0</v>
      </c>
      <c r="M572" s="243">
        <v>0</v>
      </c>
      <c r="N572" s="243">
        <v>0</v>
      </c>
      <c r="O572" s="25">
        <f t="shared" si="184"/>
        <v>95</v>
      </c>
      <c r="P572" s="25">
        <f t="shared" si="185"/>
        <v>3</v>
      </c>
      <c r="Q572" s="25">
        <f t="shared" si="185"/>
        <v>1</v>
      </c>
      <c r="R572" s="25">
        <f t="shared" si="186"/>
        <v>99</v>
      </c>
      <c r="S572" s="202">
        <v>3.01</v>
      </c>
      <c r="T572" s="201"/>
      <c r="U572" s="202"/>
      <c r="V572" s="201">
        <v>95</v>
      </c>
      <c r="W572" s="202">
        <v>0.19</v>
      </c>
      <c r="X572" s="201"/>
      <c r="Y572" s="201"/>
      <c r="Z572" s="243">
        <v>2</v>
      </c>
      <c r="AA572" s="202">
        <v>0.02</v>
      </c>
      <c r="AB572" s="26">
        <f t="shared" si="187"/>
        <v>101</v>
      </c>
      <c r="AC572" s="71">
        <f t="shared" si="187"/>
        <v>3.03</v>
      </c>
      <c r="AD572" s="243">
        <v>98</v>
      </c>
      <c r="AE572" s="27">
        <f t="shared" si="188"/>
        <v>36.567164179104481</v>
      </c>
      <c r="AF572" s="567"/>
      <c r="AG572" s="243">
        <v>31</v>
      </c>
      <c r="AH572" s="243">
        <v>31</v>
      </c>
      <c r="AI572" s="243"/>
      <c r="AJ572" s="243"/>
      <c r="AK572" s="243"/>
      <c r="AL572" s="243"/>
      <c r="AM572" s="202"/>
      <c r="AN572" s="243">
        <v>0</v>
      </c>
      <c r="AO572" s="202">
        <v>0</v>
      </c>
      <c r="AP572" s="243"/>
      <c r="AQ572" s="202"/>
      <c r="AR572" s="201">
        <f t="shared" si="189"/>
        <v>0</v>
      </c>
      <c r="AS572" s="202">
        <f t="shared" si="189"/>
        <v>0</v>
      </c>
      <c r="AT572" s="202"/>
      <c r="AU572" s="202"/>
      <c r="AV572" s="202"/>
      <c r="AW572" s="202"/>
      <c r="AX572" s="27">
        <f t="shared" si="190"/>
        <v>0</v>
      </c>
      <c r="AY572" s="39">
        <f t="shared" si="191"/>
        <v>0</v>
      </c>
      <c r="AZ572" s="202"/>
      <c r="BA572" s="27">
        <f t="shared" si="192"/>
        <v>0</v>
      </c>
      <c r="BB572" s="201"/>
      <c r="BC572" s="202"/>
      <c r="BD572" s="566"/>
    </row>
    <row r="573" spans="1:56" s="181" customFormat="1" ht="16.5" customHeight="1">
      <c r="A573" s="542" t="s">
        <v>789</v>
      </c>
      <c r="B573" s="612" t="s">
        <v>213</v>
      </c>
      <c r="C573" s="154" t="s">
        <v>749</v>
      </c>
      <c r="D573" s="491" t="s">
        <v>755</v>
      </c>
      <c r="E573" s="157">
        <v>19</v>
      </c>
      <c r="F573" s="491" t="s">
        <v>763</v>
      </c>
      <c r="G573" s="242">
        <v>195</v>
      </c>
      <c r="H573" s="242">
        <v>724.03300000000013</v>
      </c>
      <c r="I573" s="208">
        <v>81</v>
      </c>
      <c r="J573" s="243">
        <v>9</v>
      </c>
      <c r="K573" s="243">
        <v>52</v>
      </c>
      <c r="L573" s="243">
        <v>0</v>
      </c>
      <c r="M573" s="243">
        <v>0</v>
      </c>
      <c r="N573" s="243">
        <v>0</v>
      </c>
      <c r="O573" s="25">
        <f t="shared" si="184"/>
        <v>81</v>
      </c>
      <c r="P573" s="25">
        <f t="shared" si="185"/>
        <v>9</v>
      </c>
      <c r="Q573" s="25">
        <f t="shared" si="185"/>
        <v>52</v>
      </c>
      <c r="R573" s="25">
        <f t="shared" si="186"/>
        <v>142</v>
      </c>
      <c r="S573" s="202">
        <v>3.08</v>
      </c>
      <c r="T573" s="201"/>
      <c r="U573" s="202"/>
      <c r="V573" s="201">
        <v>81</v>
      </c>
      <c r="W573" s="202">
        <v>0.13</v>
      </c>
      <c r="X573" s="201"/>
      <c r="Y573" s="201"/>
      <c r="Z573" s="243">
        <v>183</v>
      </c>
      <c r="AA573" s="202">
        <v>39.81</v>
      </c>
      <c r="AB573" s="26">
        <f t="shared" si="187"/>
        <v>325</v>
      </c>
      <c r="AC573" s="71">
        <f t="shared" si="187"/>
        <v>42.89</v>
      </c>
      <c r="AD573" s="243">
        <v>81</v>
      </c>
      <c r="AE573" s="27">
        <f t="shared" si="188"/>
        <v>41.53846153846154</v>
      </c>
      <c r="AF573" s="493"/>
      <c r="AG573" s="243">
        <v>15</v>
      </c>
      <c r="AH573" s="243">
        <v>15</v>
      </c>
      <c r="AI573" s="243"/>
      <c r="AJ573" s="243"/>
      <c r="AK573" s="243"/>
      <c r="AL573" s="243"/>
      <c r="AM573" s="202"/>
      <c r="AN573" s="243">
        <v>0</v>
      </c>
      <c r="AO573" s="202">
        <v>0</v>
      </c>
      <c r="AP573" s="243"/>
      <c r="AQ573" s="202"/>
      <c r="AR573" s="201">
        <f t="shared" si="189"/>
        <v>0</v>
      </c>
      <c r="AS573" s="202">
        <f t="shared" si="189"/>
        <v>0</v>
      </c>
      <c r="AT573" s="202"/>
      <c r="AU573" s="202"/>
      <c r="AV573" s="202"/>
      <c r="AW573" s="202"/>
      <c r="AX573" s="27">
        <f t="shared" si="190"/>
        <v>0</v>
      </c>
      <c r="AY573" s="39">
        <f t="shared" si="191"/>
        <v>0</v>
      </c>
      <c r="AZ573" s="202"/>
      <c r="BA573" s="27">
        <f t="shared" si="192"/>
        <v>0</v>
      </c>
      <c r="BB573" s="201"/>
      <c r="BC573" s="202"/>
      <c r="BD573" s="566"/>
    </row>
    <row r="574" spans="1:56" s="181" customFormat="1" ht="16.5" customHeight="1">
      <c r="A574" s="542" t="s">
        <v>789</v>
      </c>
      <c r="B574" s="612" t="s">
        <v>213</v>
      </c>
      <c r="C574" s="154" t="s">
        <v>749</v>
      </c>
      <c r="D574" s="491" t="s">
        <v>755</v>
      </c>
      <c r="E574" s="492">
        <v>20</v>
      </c>
      <c r="F574" s="491" t="s">
        <v>785</v>
      </c>
      <c r="G574" s="242">
        <v>290</v>
      </c>
      <c r="H574" s="242">
        <v>1125.9540000000002</v>
      </c>
      <c r="I574" s="208">
        <v>112</v>
      </c>
      <c r="J574" s="243">
        <v>35</v>
      </c>
      <c r="K574" s="243">
        <v>2</v>
      </c>
      <c r="L574" s="243">
        <v>0</v>
      </c>
      <c r="M574" s="243">
        <v>0</v>
      </c>
      <c r="N574" s="243">
        <v>0</v>
      </c>
      <c r="O574" s="25">
        <f t="shared" si="184"/>
        <v>112</v>
      </c>
      <c r="P574" s="25">
        <f t="shared" si="185"/>
        <v>35</v>
      </c>
      <c r="Q574" s="25">
        <f t="shared" si="185"/>
        <v>2</v>
      </c>
      <c r="R574" s="25">
        <f t="shared" si="186"/>
        <v>149</v>
      </c>
      <c r="S574" s="202">
        <v>13.02</v>
      </c>
      <c r="T574" s="201"/>
      <c r="U574" s="202"/>
      <c r="V574" s="201">
        <v>112</v>
      </c>
      <c r="W574" s="202"/>
      <c r="X574" s="201"/>
      <c r="Y574" s="201"/>
      <c r="Z574" s="243">
        <v>445</v>
      </c>
      <c r="AA574" s="202">
        <v>200.48</v>
      </c>
      <c r="AB574" s="26">
        <f t="shared" si="187"/>
        <v>594</v>
      </c>
      <c r="AC574" s="71">
        <f t="shared" si="187"/>
        <v>213.5</v>
      </c>
      <c r="AD574" s="243">
        <v>110</v>
      </c>
      <c r="AE574" s="27">
        <f t="shared" si="188"/>
        <v>37.931034482758619</v>
      </c>
      <c r="AF574" s="567"/>
      <c r="AG574" s="243"/>
      <c r="AH574" s="243"/>
      <c r="AI574" s="243"/>
      <c r="AJ574" s="243"/>
      <c r="AK574" s="202"/>
      <c r="AL574" s="243"/>
      <c r="AM574" s="202"/>
      <c r="AN574" s="243">
        <v>1</v>
      </c>
      <c r="AO574" s="202">
        <v>0.17</v>
      </c>
      <c r="AP574" s="243"/>
      <c r="AQ574" s="202"/>
      <c r="AR574" s="201">
        <f t="shared" si="189"/>
        <v>1</v>
      </c>
      <c r="AS574" s="202">
        <f t="shared" si="189"/>
        <v>0.17</v>
      </c>
      <c r="AT574" s="202"/>
      <c r="AU574" s="202"/>
      <c r="AV574" s="202"/>
      <c r="AW574" s="202"/>
      <c r="AX574" s="27">
        <f t="shared" si="190"/>
        <v>0</v>
      </c>
      <c r="AY574" s="39">
        <f t="shared" si="191"/>
        <v>0.17</v>
      </c>
      <c r="AZ574" s="202"/>
      <c r="BA574" s="27">
        <f t="shared" si="192"/>
        <v>0.17</v>
      </c>
      <c r="BB574" s="201"/>
      <c r="BC574" s="202"/>
      <c r="BD574" s="566"/>
    </row>
    <row r="575" spans="1:56" s="181" customFormat="1" ht="16.5" customHeight="1">
      <c r="A575" s="542" t="s">
        <v>789</v>
      </c>
      <c r="B575" s="612" t="s">
        <v>213</v>
      </c>
      <c r="C575" s="154" t="s">
        <v>749</v>
      </c>
      <c r="D575" s="491" t="s">
        <v>755</v>
      </c>
      <c r="E575" s="157">
        <v>21</v>
      </c>
      <c r="F575" s="491" t="s">
        <v>758</v>
      </c>
      <c r="G575" s="242">
        <v>216</v>
      </c>
      <c r="H575" s="242">
        <v>799.52800000000002</v>
      </c>
      <c r="I575" s="208">
        <v>63</v>
      </c>
      <c r="J575" s="243">
        <v>0</v>
      </c>
      <c r="K575" s="243">
        <v>2</v>
      </c>
      <c r="L575" s="243">
        <v>0</v>
      </c>
      <c r="M575" s="243">
        <v>0</v>
      </c>
      <c r="N575" s="243">
        <v>0</v>
      </c>
      <c r="O575" s="25">
        <f t="shared" si="184"/>
        <v>63</v>
      </c>
      <c r="P575" s="25">
        <f t="shared" si="185"/>
        <v>0</v>
      </c>
      <c r="Q575" s="25">
        <f t="shared" si="185"/>
        <v>2</v>
      </c>
      <c r="R575" s="25">
        <f t="shared" si="186"/>
        <v>65</v>
      </c>
      <c r="S575" s="202">
        <v>1</v>
      </c>
      <c r="T575" s="201"/>
      <c r="U575" s="202"/>
      <c r="V575" s="201">
        <v>63</v>
      </c>
      <c r="W575" s="202">
        <v>0.18</v>
      </c>
      <c r="X575" s="201"/>
      <c r="Y575" s="201"/>
      <c r="Z575" s="243">
        <v>136</v>
      </c>
      <c r="AA575" s="202">
        <v>84.64</v>
      </c>
      <c r="AB575" s="26">
        <f t="shared" si="187"/>
        <v>201</v>
      </c>
      <c r="AC575" s="71">
        <f t="shared" si="187"/>
        <v>85.64</v>
      </c>
      <c r="AD575" s="243">
        <v>62</v>
      </c>
      <c r="AE575" s="27">
        <f t="shared" si="188"/>
        <v>28.703703703703702</v>
      </c>
      <c r="AF575" s="567"/>
      <c r="AG575" s="243">
        <v>3</v>
      </c>
      <c r="AH575" s="243">
        <v>3</v>
      </c>
      <c r="AI575" s="243"/>
      <c r="AJ575" s="243"/>
      <c r="AK575" s="243"/>
      <c r="AL575" s="243"/>
      <c r="AM575" s="202"/>
      <c r="AN575" s="243">
        <v>0</v>
      </c>
      <c r="AO575" s="202">
        <v>0</v>
      </c>
      <c r="AP575" s="243"/>
      <c r="AQ575" s="202"/>
      <c r="AR575" s="201">
        <f t="shared" si="189"/>
        <v>0</v>
      </c>
      <c r="AS575" s="202">
        <f t="shared" si="189"/>
        <v>0</v>
      </c>
      <c r="AT575" s="202"/>
      <c r="AU575" s="202"/>
      <c r="AV575" s="202"/>
      <c r="AW575" s="202"/>
      <c r="AX575" s="27">
        <f t="shared" si="190"/>
        <v>0</v>
      </c>
      <c r="AY575" s="39">
        <f t="shared" si="191"/>
        <v>0</v>
      </c>
      <c r="AZ575" s="202"/>
      <c r="BA575" s="27">
        <f t="shared" si="192"/>
        <v>0</v>
      </c>
      <c r="BB575" s="201"/>
      <c r="BC575" s="202"/>
      <c r="BD575" s="566"/>
    </row>
    <row r="576" spans="1:56" s="181" customFormat="1" ht="16.5" customHeight="1">
      <c r="A576" s="542" t="s">
        <v>789</v>
      </c>
      <c r="B576" s="612" t="s">
        <v>213</v>
      </c>
      <c r="C576" s="154" t="s">
        <v>749</v>
      </c>
      <c r="D576" s="491" t="s">
        <v>755</v>
      </c>
      <c r="E576" s="492">
        <v>22</v>
      </c>
      <c r="F576" s="491" t="s">
        <v>759</v>
      </c>
      <c r="G576" s="242">
        <v>192</v>
      </c>
      <c r="H576" s="242">
        <v>767.173</v>
      </c>
      <c r="I576" s="208">
        <v>51</v>
      </c>
      <c r="J576" s="243">
        <v>14</v>
      </c>
      <c r="K576" s="243">
        <v>52</v>
      </c>
      <c r="L576" s="243">
        <v>0</v>
      </c>
      <c r="M576" s="243">
        <v>0</v>
      </c>
      <c r="N576" s="243">
        <v>0</v>
      </c>
      <c r="O576" s="25">
        <f t="shared" si="184"/>
        <v>51</v>
      </c>
      <c r="P576" s="25">
        <f t="shared" si="185"/>
        <v>14</v>
      </c>
      <c r="Q576" s="25">
        <f t="shared" si="185"/>
        <v>52</v>
      </c>
      <c r="R576" s="25">
        <f t="shared" si="186"/>
        <v>117</v>
      </c>
      <c r="S576" s="202">
        <v>4.25</v>
      </c>
      <c r="T576" s="201"/>
      <c r="U576" s="202"/>
      <c r="V576" s="201">
        <v>51</v>
      </c>
      <c r="W576" s="202">
        <v>0.6</v>
      </c>
      <c r="X576" s="201"/>
      <c r="Y576" s="201"/>
      <c r="Z576" s="243">
        <v>123</v>
      </c>
      <c r="AA576" s="202">
        <v>46.43</v>
      </c>
      <c r="AB576" s="26">
        <f t="shared" si="187"/>
        <v>240</v>
      </c>
      <c r="AC576" s="71">
        <f t="shared" si="187"/>
        <v>50.68</v>
      </c>
      <c r="AD576" s="243">
        <v>173</v>
      </c>
      <c r="AE576" s="27">
        <f t="shared" si="188"/>
        <v>90.104166666666657</v>
      </c>
      <c r="AF576" s="493"/>
      <c r="AG576" s="243">
        <v>19</v>
      </c>
      <c r="AH576" s="243">
        <v>19</v>
      </c>
      <c r="AI576" s="243"/>
      <c r="AJ576" s="243"/>
      <c r="AK576" s="243"/>
      <c r="AL576" s="243"/>
      <c r="AM576" s="202"/>
      <c r="AN576" s="243"/>
      <c r="AO576" s="202">
        <v>0</v>
      </c>
      <c r="AP576" s="243">
        <v>65</v>
      </c>
      <c r="AQ576" s="202">
        <v>0.6</v>
      </c>
      <c r="AR576" s="201">
        <f t="shared" si="189"/>
        <v>65</v>
      </c>
      <c r="AS576" s="202">
        <f t="shared" si="189"/>
        <v>0.6</v>
      </c>
      <c r="AT576" s="202"/>
      <c r="AU576" s="202"/>
      <c r="AV576" s="202"/>
      <c r="AW576" s="202"/>
      <c r="AX576" s="27">
        <f t="shared" si="190"/>
        <v>0</v>
      </c>
      <c r="AY576" s="39">
        <f t="shared" si="191"/>
        <v>0.6</v>
      </c>
      <c r="AZ576" s="202"/>
      <c r="BA576" s="27">
        <f t="shared" si="192"/>
        <v>0.6</v>
      </c>
      <c r="BB576" s="201"/>
      <c r="BC576" s="202"/>
      <c r="BD576" s="566"/>
    </row>
    <row r="577" spans="1:56" s="181" customFormat="1" ht="16.5" customHeight="1">
      <c r="A577" s="542" t="s">
        <v>789</v>
      </c>
      <c r="B577" s="612" t="s">
        <v>213</v>
      </c>
      <c r="C577" s="154" t="s">
        <v>749</v>
      </c>
      <c r="D577" s="491" t="s">
        <v>755</v>
      </c>
      <c r="E577" s="157">
        <v>23</v>
      </c>
      <c r="F577" s="491" t="s">
        <v>760</v>
      </c>
      <c r="G577" s="242">
        <v>224</v>
      </c>
      <c r="H577" s="242">
        <v>826.13100000000009</v>
      </c>
      <c r="I577" s="208">
        <v>346</v>
      </c>
      <c r="J577" s="243">
        <v>50</v>
      </c>
      <c r="K577" s="243">
        <v>224</v>
      </c>
      <c r="L577" s="243">
        <v>0</v>
      </c>
      <c r="M577" s="243">
        <v>0</v>
      </c>
      <c r="N577" s="243">
        <v>0</v>
      </c>
      <c r="O577" s="25">
        <f t="shared" si="184"/>
        <v>346</v>
      </c>
      <c r="P577" s="25">
        <f t="shared" si="185"/>
        <v>50</v>
      </c>
      <c r="Q577" s="25">
        <f t="shared" si="185"/>
        <v>224</v>
      </c>
      <c r="R577" s="25">
        <f t="shared" si="186"/>
        <v>620</v>
      </c>
      <c r="S577" s="202">
        <v>12.32</v>
      </c>
      <c r="T577" s="201"/>
      <c r="U577" s="202"/>
      <c r="V577" s="201">
        <v>346</v>
      </c>
      <c r="W577" s="202">
        <v>0.17</v>
      </c>
      <c r="X577" s="201"/>
      <c r="Y577" s="201"/>
      <c r="Z577" s="243">
        <v>200</v>
      </c>
      <c r="AA577" s="202"/>
      <c r="AB577" s="26">
        <f t="shared" si="187"/>
        <v>820</v>
      </c>
      <c r="AC577" s="71">
        <f t="shared" si="187"/>
        <v>12.32</v>
      </c>
      <c r="AD577" s="243">
        <v>224</v>
      </c>
      <c r="AE577" s="27">
        <f t="shared" si="188"/>
        <v>100</v>
      </c>
      <c r="AF577" s="567">
        <v>10</v>
      </c>
      <c r="AG577" s="243">
        <v>12</v>
      </c>
      <c r="AH577" s="243">
        <v>12</v>
      </c>
      <c r="AI577" s="243"/>
      <c r="AJ577" s="243"/>
      <c r="AK577" s="243"/>
      <c r="AL577" s="243"/>
      <c r="AM577" s="202"/>
      <c r="AN577" s="243">
        <v>0</v>
      </c>
      <c r="AO577" s="202">
        <v>0</v>
      </c>
      <c r="AP577" s="243"/>
      <c r="AQ577" s="202"/>
      <c r="AR577" s="201">
        <f t="shared" si="189"/>
        <v>0</v>
      </c>
      <c r="AS577" s="202">
        <f t="shared" si="189"/>
        <v>0</v>
      </c>
      <c r="AT577" s="202"/>
      <c r="AU577" s="202"/>
      <c r="AV577" s="202"/>
      <c r="AW577" s="202"/>
      <c r="AX577" s="27">
        <f t="shared" si="190"/>
        <v>0</v>
      </c>
      <c r="AY577" s="39">
        <f t="shared" si="191"/>
        <v>0</v>
      </c>
      <c r="AZ577" s="202"/>
      <c r="BA577" s="27">
        <f t="shared" si="192"/>
        <v>0</v>
      </c>
      <c r="BB577" s="201"/>
      <c r="BC577" s="202"/>
      <c r="BD577" s="566"/>
    </row>
    <row r="578" spans="1:56" s="181" customFormat="1" ht="16.5" customHeight="1">
      <c r="A578" s="542" t="s">
        <v>789</v>
      </c>
      <c r="B578" s="612" t="s">
        <v>213</v>
      </c>
      <c r="C578" s="154" t="s">
        <v>749</v>
      </c>
      <c r="D578" s="491" t="s">
        <v>755</v>
      </c>
      <c r="E578" s="492">
        <v>24</v>
      </c>
      <c r="F578" s="491" t="s">
        <v>761</v>
      </c>
      <c r="G578" s="242">
        <v>208</v>
      </c>
      <c r="H578" s="242">
        <v>795.21400000000006</v>
      </c>
      <c r="I578" s="208">
        <v>73</v>
      </c>
      <c r="J578" s="243">
        <v>6</v>
      </c>
      <c r="K578" s="243">
        <v>92</v>
      </c>
      <c r="L578" s="243">
        <v>0</v>
      </c>
      <c r="M578" s="243">
        <v>0</v>
      </c>
      <c r="N578" s="243">
        <v>0</v>
      </c>
      <c r="O578" s="25">
        <f t="shared" si="184"/>
        <v>73</v>
      </c>
      <c r="P578" s="25">
        <f t="shared" si="185"/>
        <v>6</v>
      </c>
      <c r="Q578" s="25">
        <f t="shared" si="185"/>
        <v>92</v>
      </c>
      <c r="R578" s="25">
        <f t="shared" si="186"/>
        <v>171</v>
      </c>
      <c r="S578" s="202">
        <v>29.83</v>
      </c>
      <c r="T578" s="201"/>
      <c r="U578" s="202"/>
      <c r="V578" s="201">
        <v>73</v>
      </c>
      <c r="W578" s="202">
        <v>0.1</v>
      </c>
      <c r="X578" s="201"/>
      <c r="Y578" s="201"/>
      <c r="Z578" s="243">
        <v>110</v>
      </c>
      <c r="AA578" s="202">
        <v>40</v>
      </c>
      <c r="AB578" s="26">
        <f t="shared" si="187"/>
        <v>281</v>
      </c>
      <c r="AC578" s="71">
        <f t="shared" si="187"/>
        <v>69.83</v>
      </c>
      <c r="AD578" s="243">
        <v>171</v>
      </c>
      <c r="AE578" s="27">
        <f t="shared" si="188"/>
        <v>82.211538461538453</v>
      </c>
      <c r="AF578" s="493"/>
      <c r="AG578" s="243">
        <v>12</v>
      </c>
      <c r="AH578" s="243">
        <v>12</v>
      </c>
      <c r="AI578" s="243"/>
      <c r="AJ578" s="243"/>
      <c r="AK578" s="243"/>
      <c r="AL578" s="243"/>
      <c r="AM578" s="202"/>
      <c r="AN578" s="243">
        <v>0</v>
      </c>
      <c r="AO578" s="202">
        <v>0</v>
      </c>
      <c r="AP578" s="243"/>
      <c r="AQ578" s="202"/>
      <c r="AR578" s="201">
        <f t="shared" si="189"/>
        <v>0</v>
      </c>
      <c r="AS578" s="202">
        <f t="shared" si="189"/>
        <v>0</v>
      </c>
      <c r="AT578" s="202"/>
      <c r="AU578" s="202"/>
      <c r="AV578" s="202"/>
      <c r="AW578" s="202"/>
      <c r="AX578" s="27">
        <f t="shared" si="190"/>
        <v>0</v>
      </c>
      <c r="AY578" s="39">
        <f t="shared" si="191"/>
        <v>0</v>
      </c>
      <c r="AZ578" s="202"/>
      <c r="BA578" s="27">
        <f t="shared" si="192"/>
        <v>0</v>
      </c>
      <c r="BB578" s="201"/>
      <c r="BC578" s="202"/>
      <c r="BD578" s="566"/>
    </row>
    <row r="579" spans="1:56" s="494" customFormat="1" ht="16.5">
      <c r="A579" s="615" t="s">
        <v>789</v>
      </c>
      <c r="B579" s="612" t="s">
        <v>213</v>
      </c>
      <c r="C579" s="616" t="s">
        <v>749</v>
      </c>
      <c r="D579" s="616" t="s">
        <v>786</v>
      </c>
      <c r="E579" s="157">
        <v>25</v>
      </c>
      <c r="F579" s="495" t="s">
        <v>788</v>
      </c>
      <c r="G579" s="242">
        <v>312</v>
      </c>
      <c r="H579" s="242">
        <v>615</v>
      </c>
      <c r="I579" s="156">
        <v>69</v>
      </c>
      <c r="J579" s="243">
        <v>11</v>
      </c>
      <c r="K579" s="243">
        <v>56</v>
      </c>
      <c r="L579" s="243">
        <v>0</v>
      </c>
      <c r="M579" s="243">
        <v>0</v>
      </c>
      <c r="N579" s="243">
        <v>0</v>
      </c>
      <c r="O579" s="25">
        <f t="shared" si="184"/>
        <v>69</v>
      </c>
      <c r="P579" s="25">
        <f t="shared" si="185"/>
        <v>11</v>
      </c>
      <c r="Q579" s="25">
        <f t="shared" si="185"/>
        <v>56</v>
      </c>
      <c r="R579" s="25">
        <f t="shared" si="186"/>
        <v>136</v>
      </c>
      <c r="S579" s="202">
        <v>0.02</v>
      </c>
      <c r="T579" s="201">
        <v>7</v>
      </c>
      <c r="U579" s="202">
        <v>0</v>
      </c>
      <c r="V579" s="201">
        <v>62</v>
      </c>
      <c r="W579" s="202">
        <v>0.02</v>
      </c>
      <c r="X579" s="201"/>
      <c r="Y579" s="201"/>
      <c r="Z579" s="243">
        <v>85</v>
      </c>
      <c r="AA579" s="202"/>
      <c r="AB579" s="26">
        <f t="shared" si="187"/>
        <v>221</v>
      </c>
      <c r="AC579" s="71">
        <f t="shared" si="187"/>
        <v>0.02</v>
      </c>
      <c r="AD579" s="243">
        <v>73</v>
      </c>
      <c r="AE579" s="27">
        <f t="shared" si="188"/>
        <v>23.397435897435898</v>
      </c>
      <c r="AF579" s="493"/>
      <c r="AG579" s="243">
        <v>61</v>
      </c>
      <c r="AH579" s="243">
        <v>58</v>
      </c>
      <c r="AI579" s="243"/>
      <c r="AJ579" s="243"/>
      <c r="AK579" s="565"/>
      <c r="AL579" s="243"/>
      <c r="AM579" s="202"/>
      <c r="AN579" s="243"/>
      <c r="AO579" s="202"/>
      <c r="AP579" s="243">
        <v>30</v>
      </c>
      <c r="AQ579" s="202">
        <v>1.41</v>
      </c>
      <c r="AR579" s="201">
        <f t="shared" si="189"/>
        <v>30</v>
      </c>
      <c r="AS579" s="202">
        <f t="shared" si="189"/>
        <v>1.41</v>
      </c>
      <c r="AT579" s="202">
        <v>13</v>
      </c>
      <c r="AU579" s="202">
        <v>0</v>
      </c>
      <c r="AV579" s="202">
        <v>0</v>
      </c>
      <c r="AW579" s="202">
        <v>0</v>
      </c>
      <c r="AX579" s="27">
        <f t="shared" si="190"/>
        <v>13</v>
      </c>
      <c r="AY579" s="39">
        <f t="shared" si="191"/>
        <v>14.41</v>
      </c>
      <c r="AZ579" s="202">
        <v>0</v>
      </c>
      <c r="BA579" s="27">
        <f t="shared" si="192"/>
        <v>14.41</v>
      </c>
      <c r="BB579" s="201"/>
      <c r="BC579" s="202"/>
      <c r="BD579" s="566"/>
    </row>
    <row r="580" spans="1:56" s="181" customFormat="1" ht="16.5" customHeight="1">
      <c r="A580" s="542" t="s">
        <v>789</v>
      </c>
      <c r="B580" s="612" t="s">
        <v>213</v>
      </c>
      <c r="C580" s="154" t="s">
        <v>749</v>
      </c>
      <c r="D580" s="154" t="s">
        <v>786</v>
      </c>
      <c r="E580" s="492">
        <v>26</v>
      </c>
      <c r="F580" s="491" t="s">
        <v>787</v>
      </c>
      <c r="G580" s="242">
        <v>257</v>
      </c>
      <c r="H580" s="242">
        <v>1200.73</v>
      </c>
      <c r="I580" s="208">
        <v>402</v>
      </c>
      <c r="J580" s="243">
        <v>48</v>
      </c>
      <c r="K580" s="243">
        <v>123</v>
      </c>
      <c r="L580" s="243">
        <v>0</v>
      </c>
      <c r="M580" s="243">
        <v>0</v>
      </c>
      <c r="N580" s="243">
        <v>0</v>
      </c>
      <c r="O580" s="25">
        <f t="shared" si="184"/>
        <v>402</v>
      </c>
      <c r="P580" s="25">
        <f t="shared" si="185"/>
        <v>48</v>
      </c>
      <c r="Q580" s="25">
        <f t="shared" si="185"/>
        <v>123</v>
      </c>
      <c r="R580" s="25">
        <f t="shared" si="186"/>
        <v>573</v>
      </c>
      <c r="S580" s="202">
        <v>0.17</v>
      </c>
      <c r="T580" s="201">
        <v>162</v>
      </c>
      <c r="U580" s="202">
        <v>0.05</v>
      </c>
      <c r="V580" s="201">
        <v>240</v>
      </c>
      <c r="W580" s="202">
        <v>0.11</v>
      </c>
      <c r="X580" s="201"/>
      <c r="Y580" s="201"/>
      <c r="Z580" s="243">
        <v>0</v>
      </c>
      <c r="AA580" s="202"/>
      <c r="AB580" s="26">
        <f t="shared" si="187"/>
        <v>573</v>
      </c>
      <c r="AC580" s="71">
        <f t="shared" si="187"/>
        <v>0.17</v>
      </c>
      <c r="AD580" s="243">
        <v>257</v>
      </c>
      <c r="AE580" s="27">
        <f t="shared" si="188"/>
        <v>100</v>
      </c>
      <c r="AF580" s="567">
        <v>11</v>
      </c>
      <c r="AG580" s="243">
        <v>116</v>
      </c>
      <c r="AH580" s="243">
        <v>112</v>
      </c>
      <c r="AI580" s="243"/>
      <c r="AJ580" s="243"/>
      <c r="AK580" s="565"/>
      <c r="AL580" s="243"/>
      <c r="AM580" s="202"/>
      <c r="AN580" s="243"/>
      <c r="AO580" s="202"/>
      <c r="AP580" s="243">
        <v>8</v>
      </c>
      <c r="AQ580" s="202">
        <v>1.25</v>
      </c>
      <c r="AR580" s="201">
        <f t="shared" si="189"/>
        <v>8</v>
      </c>
      <c r="AS580" s="202">
        <f t="shared" si="189"/>
        <v>1.25</v>
      </c>
      <c r="AT580" s="202">
        <v>51.1</v>
      </c>
      <c r="AU580" s="202">
        <v>4.0199999999999996</v>
      </c>
      <c r="AV580" s="202">
        <v>0</v>
      </c>
      <c r="AW580" s="202">
        <v>39.97</v>
      </c>
      <c r="AX580" s="27">
        <f t="shared" si="190"/>
        <v>95.09</v>
      </c>
      <c r="AY580" s="39">
        <f t="shared" si="191"/>
        <v>96.34</v>
      </c>
      <c r="AZ580" s="202">
        <v>48.75</v>
      </c>
      <c r="BA580" s="27">
        <f t="shared" si="192"/>
        <v>145.09</v>
      </c>
      <c r="BB580" s="201"/>
      <c r="BC580" s="202"/>
      <c r="BD580" s="566"/>
    </row>
    <row r="581" spans="1:56" s="494" customFormat="1" ht="16.5">
      <c r="A581" s="542" t="s">
        <v>789</v>
      </c>
      <c r="B581" s="612" t="s">
        <v>213</v>
      </c>
      <c r="C581" s="154" t="s">
        <v>749</v>
      </c>
      <c r="D581" s="491" t="s">
        <v>1515</v>
      </c>
      <c r="E581" s="157">
        <v>27</v>
      </c>
      <c r="F581" s="491" t="s">
        <v>762</v>
      </c>
      <c r="G581" s="242">
        <v>247</v>
      </c>
      <c r="H581" s="242">
        <v>981.43500000000006</v>
      </c>
      <c r="I581" s="157"/>
      <c r="J581" s="157"/>
      <c r="K581" s="157"/>
      <c r="L581" s="243">
        <v>0</v>
      </c>
      <c r="M581" s="315"/>
      <c r="N581" s="315"/>
      <c r="O581" s="25">
        <f t="shared" si="184"/>
        <v>0</v>
      </c>
      <c r="P581" s="25">
        <f t="shared" si="185"/>
        <v>0</v>
      </c>
      <c r="Q581" s="25">
        <f t="shared" si="185"/>
        <v>0</v>
      </c>
      <c r="R581" s="25">
        <f t="shared" si="186"/>
        <v>0</v>
      </c>
      <c r="S581" s="617"/>
      <c r="T581" s="617"/>
      <c r="U581" s="617"/>
      <c r="V581" s="617"/>
      <c r="W581" s="617"/>
      <c r="X581" s="617"/>
      <c r="Y581" s="617"/>
      <c r="Z581" s="617"/>
      <c r="AA581" s="617"/>
      <c r="AB581" s="26">
        <f t="shared" si="187"/>
        <v>0</v>
      </c>
      <c r="AC581" s="71">
        <f t="shared" si="187"/>
        <v>0</v>
      </c>
      <c r="AD581" s="617"/>
      <c r="AE581" s="27">
        <f t="shared" si="188"/>
        <v>0</v>
      </c>
      <c r="AF581" s="567"/>
      <c r="AG581" s="617"/>
      <c r="AH581" s="617"/>
      <c r="AI581" s="617"/>
      <c r="AJ581" s="496"/>
      <c r="AK581" s="496"/>
      <c r="AL581" s="496"/>
      <c r="AM581" s="496"/>
      <c r="AN581" s="496"/>
      <c r="AO581" s="496"/>
      <c r="AP581" s="496"/>
      <c r="AQ581" s="504"/>
      <c r="AR581" s="201">
        <f t="shared" si="189"/>
        <v>0</v>
      </c>
      <c r="AS581" s="202">
        <f t="shared" si="189"/>
        <v>0</v>
      </c>
      <c r="AT581" s="617"/>
      <c r="AU581" s="617"/>
      <c r="AV581" s="617"/>
      <c r="AW581" s="617"/>
      <c r="AX581" s="27">
        <f t="shared" si="190"/>
        <v>0</v>
      </c>
      <c r="AY581" s="39">
        <f t="shared" si="191"/>
        <v>0</v>
      </c>
      <c r="AZ581" s="617"/>
      <c r="BA581" s="27">
        <f t="shared" si="192"/>
        <v>0</v>
      </c>
      <c r="BB581" s="617"/>
      <c r="BC581" s="617"/>
      <c r="BD581" s="566"/>
    </row>
    <row r="582" spans="1:56" s="494" customFormat="1" ht="16.5">
      <c r="A582" s="542" t="s">
        <v>789</v>
      </c>
      <c r="B582" s="612" t="s">
        <v>213</v>
      </c>
      <c r="C582" s="154" t="s">
        <v>749</v>
      </c>
      <c r="D582" s="491" t="s">
        <v>777</v>
      </c>
      <c r="E582" s="492">
        <v>28</v>
      </c>
      <c r="F582" s="491" t="s">
        <v>778</v>
      </c>
      <c r="G582" s="242">
        <v>251</v>
      </c>
      <c r="H582" s="242">
        <v>949.79900000000009</v>
      </c>
      <c r="I582" s="208">
        <v>83</v>
      </c>
      <c r="J582" s="243">
        <v>1</v>
      </c>
      <c r="K582" s="243">
        <v>37</v>
      </c>
      <c r="L582" s="243">
        <v>0</v>
      </c>
      <c r="M582" s="243">
        <v>0</v>
      </c>
      <c r="N582" s="243">
        <v>0</v>
      </c>
      <c r="O582" s="25">
        <f t="shared" si="184"/>
        <v>83</v>
      </c>
      <c r="P582" s="25">
        <f t="shared" si="185"/>
        <v>1</v>
      </c>
      <c r="Q582" s="25">
        <f t="shared" si="185"/>
        <v>37</v>
      </c>
      <c r="R582" s="25">
        <f t="shared" si="186"/>
        <v>121</v>
      </c>
      <c r="S582" s="202">
        <v>4.5</v>
      </c>
      <c r="T582" s="201">
        <v>0</v>
      </c>
      <c r="U582" s="202"/>
      <c r="V582" s="201">
        <v>83</v>
      </c>
      <c r="W582" s="202">
        <v>0</v>
      </c>
      <c r="X582" s="201"/>
      <c r="Y582" s="201"/>
      <c r="Z582" s="243">
        <v>128</v>
      </c>
      <c r="AA582" s="202">
        <v>38.04</v>
      </c>
      <c r="AB582" s="26">
        <f t="shared" si="187"/>
        <v>249</v>
      </c>
      <c r="AC582" s="71">
        <f t="shared" si="187"/>
        <v>42.54</v>
      </c>
      <c r="AD582" s="243">
        <v>218</v>
      </c>
      <c r="AE582" s="27">
        <f t="shared" si="188"/>
        <v>86.852589641434264</v>
      </c>
      <c r="AF582" s="201"/>
      <c r="AG582" s="243"/>
      <c r="AH582" s="243"/>
      <c r="AI582" s="243"/>
      <c r="AJ582" s="243"/>
      <c r="AK582" s="565"/>
      <c r="AL582" s="243"/>
      <c r="AM582" s="202"/>
      <c r="AN582" s="243"/>
      <c r="AO582" s="202"/>
      <c r="AP582" s="243">
        <v>89</v>
      </c>
      <c r="AQ582" s="202">
        <v>27.7</v>
      </c>
      <c r="AR582" s="201">
        <f t="shared" si="189"/>
        <v>89</v>
      </c>
      <c r="AS582" s="202">
        <f t="shared" si="189"/>
        <v>27.7</v>
      </c>
      <c r="AT582" s="202"/>
      <c r="AU582" s="202"/>
      <c r="AV582" s="202"/>
      <c r="AW582" s="202"/>
      <c r="AX582" s="27">
        <f t="shared" si="190"/>
        <v>0</v>
      </c>
      <c r="AY582" s="39">
        <f t="shared" si="191"/>
        <v>27.7</v>
      </c>
      <c r="AZ582" s="202"/>
      <c r="BA582" s="27">
        <f t="shared" si="192"/>
        <v>27.7</v>
      </c>
      <c r="BB582" s="201"/>
      <c r="BC582" s="202"/>
      <c r="BD582" s="566"/>
    </row>
    <row r="583" spans="1:56" s="181" customFormat="1" ht="16.5" customHeight="1">
      <c r="A583" s="544" t="s">
        <v>789</v>
      </c>
      <c r="B583" s="612" t="s">
        <v>213</v>
      </c>
      <c r="C583" s="154" t="s">
        <v>749</v>
      </c>
      <c r="D583" s="618" t="s">
        <v>777</v>
      </c>
      <c r="E583" s="157">
        <v>29</v>
      </c>
      <c r="F583" s="618" t="s">
        <v>779</v>
      </c>
      <c r="G583" s="242">
        <v>190</v>
      </c>
      <c r="H583" s="242">
        <v>724.75200000000007</v>
      </c>
      <c r="I583" s="208">
        <v>189</v>
      </c>
      <c r="J583" s="243">
        <v>13</v>
      </c>
      <c r="K583" s="243">
        <v>57</v>
      </c>
      <c r="L583" s="243">
        <v>0</v>
      </c>
      <c r="M583" s="243">
        <v>2</v>
      </c>
      <c r="N583" s="243">
        <v>2</v>
      </c>
      <c r="O583" s="25">
        <f t="shared" si="184"/>
        <v>189</v>
      </c>
      <c r="P583" s="25">
        <f t="shared" si="185"/>
        <v>15</v>
      </c>
      <c r="Q583" s="25">
        <f t="shared" si="185"/>
        <v>59</v>
      </c>
      <c r="R583" s="25">
        <f t="shared" si="186"/>
        <v>263</v>
      </c>
      <c r="S583" s="202">
        <v>11.59</v>
      </c>
      <c r="T583" s="201"/>
      <c r="U583" s="202"/>
      <c r="V583" s="201">
        <v>189</v>
      </c>
      <c r="W583" s="202"/>
      <c r="X583" s="201"/>
      <c r="Y583" s="201"/>
      <c r="Z583" s="243">
        <v>222</v>
      </c>
      <c r="AA583" s="202">
        <v>40.06</v>
      </c>
      <c r="AB583" s="26">
        <f t="shared" si="187"/>
        <v>485</v>
      </c>
      <c r="AC583" s="71">
        <f t="shared" si="187"/>
        <v>51.650000000000006</v>
      </c>
      <c r="AD583" s="243">
        <v>190</v>
      </c>
      <c r="AE583" s="27">
        <f t="shared" si="188"/>
        <v>100</v>
      </c>
      <c r="AF583" s="568">
        <v>12</v>
      </c>
      <c r="AG583" s="243">
        <v>26</v>
      </c>
      <c r="AH583" s="243"/>
      <c r="AI583" s="243"/>
      <c r="AJ583" s="243"/>
      <c r="AK583" s="565"/>
      <c r="AL583" s="243"/>
      <c r="AM583" s="202"/>
      <c r="AN583" s="243"/>
      <c r="AO583" s="202"/>
      <c r="AP583" s="243">
        <v>6</v>
      </c>
      <c r="AQ583" s="202">
        <v>1.1499999999999999</v>
      </c>
      <c r="AR583" s="201">
        <f t="shared" si="189"/>
        <v>6</v>
      </c>
      <c r="AS583" s="202">
        <f t="shared" si="189"/>
        <v>1.1499999999999999</v>
      </c>
      <c r="AT583" s="202"/>
      <c r="AU583" s="202"/>
      <c r="AV583" s="202"/>
      <c r="AW583" s="202"/>
      <c r="AX583" s="27">
        <f t="shared" si="190"/>
        <v>0</v>
      </c>
      <c r="AY583" s="39">
        <f t="shared" si="191"/>
        <v>1.1499999999999999</v>
      </c>
      <c r="AZ583" s="202"/>
      <c r="BA583" s="27">
        <f t="shared" si="192"/>
        <v>1.1499999999999999</v>
      </c>
      <c r="BB583" s="201"/>
      <c r="BC583" s="202"/>
      <c r="BD583" s="570"/>
    </row>
    <row r="584" spans="1:56" s="181" customFormat="1" ht="16.5" customHeight="1">
      <c r="A584" s="542" t="s">
        <v>789</v>
      </c>
      <c r="B584" s="595" t="s">
        <v>213</v>
      </c>
      <c r="C584" s="596" t="s">
        <v>749</v>
      </c>
      <c r="D584" s="491" t="s">
        <v>780</v>
      </c>
      <c r="E584" s="492">
        <v>30</v>
      </c>
      <c r="F584" s="495" t="s">
        <v>780</v>
      </c>
      <c r="G584" s="242">
        <v>250</v>
      </c>
      <c r="H584" s="242">
        <v>1170</v>
      </c>
      <c r="I584" s="208">
        <v>144</v>
      </c>
      <c r="J584" s="243">
        <v>2</v>
      </c>
      <c r="K584" s="243">
        <v>150</v>
      </c>
      <c r="L584" s="243">
        <v>0</v>
      </c>
      <c r="M584" s="243">
        <v>0</v>
      </c>
      <c r="N584" s="243">
        <v>0</v>
      </c>
      <c r="O584" s="25">
        <f t="shared" si="184"/>
        <v>144</v>
      </c>
      <c r="P584" s="25">
        <f t="shared" si="185"/>
        <v>2</v>
      </c>
      <c r="Q584" s="25">
        <f t="shared" si="185"/>
        <v>150</v>
      </c>
      <c r="R584" s="25">
        <f t="shared" si="186"/>
        <v>296</v>
      </c>
      <c r="S584" s="619">
        <v>150.19999999999999</v>
      </c>
      <c r="T584" s="201">
        <v>4</v>
      </c>
      <c r="U584" s="202"/>
      <c r="V584" s="201">
        <v>140</v>
      </c>
      <c r="W584" s="619">
        <v>80.510000000000005</v>
      </c>
      <c r="X584" s="201"/>
      <c r="Y584" s="201"/>
      <c r="Z584" s="243">
        <v>874</v>
      </c>
      <c r="AA584" s="202">
        <v>170</v>
      </c>
      <c r="AB584" s="26">
        <f t="shared" si="187"/>
        <v>1170</v>
      </c>
      <c r="AC584" s="71">
        <f t="shared" si="187"/>
        <v>320.2</v>
      </c>
      <c r="AD584" s="243">
        <v>250</v>
      </c>
      <c r="AE584" s="27">
        <f t="shared" si="188"/>
        <v>100</v>
      </c>
      <c r="AF584" s="201">
        <v>13</v>
      </c>
      <c r="AG584" s="243">
        <v>267</v>
      </c>
      <c r="AH584" s="243">
        <v>266</v>
      </c>
      <c r="AI584" s="243"/>
      <c r="AJ584" s="581"/>
      <c r="AK584" s="620"/>
      <c r="AL584" s="243"/>
      <c r="AM584" s="202"/>
      <c r="AN584" s="156">
        <v>4</v>
      </c>
      <c r="AO584" s="156">
        <v>0.41</v>
      </c>
      <c r="AP584" s="243">
        <v>339</v>
      </c>
      <c r="AQ584" s="202">
        <v>36.630000000000003</v>
      </c>
      <c r="AR584" s="201">
        <f t="shared" si="189"/>
        <v>343</v>
      </c>
      <c r="AS584" s="202">
        <f t="shared" si="189"/>
        <v>37.04</v>
      </c>
      <c r="AT584" s="574">
        <v>13.56</v>
      </c>
      <c r="AU584" s="504">
        <v>270.14</v>
      </c>
      <c r="AV584" s="504">
        <v>1</v>
      </c>
      <c r="AW584" s="504">
        <v>46.42</v>
      </c>
      <c r="AX584" s="27">
        <f t="shared" si="190"/>
        <v>331.12</v>
      </c>
      <c r="AY584" s="39">
        <f t="shared" si="191"/>
        <v>368.16</v>
      </c>
      <c r="AZ584" s="504">
        <v>128.13999999999999</v>
      </c>
      <c r="BA584" s="27">
        <f t="shared" si="192"/>
        <v>496.3</v>
      </c>
      <c r="BB584" s="208">
        <v>4</v>
      </c>
      <c r="BC584" s="263">
        <v>4.4800000000000004</v>
      </c>
      <c r="BD584" s="202"/>
    </row>
    <row r="585" spans="1:56" s="494" customFormat="1" ht="16.5">
      <c r="A585" s="542" t="s">
        <v>789</v>
      </c>
      <c r="B585" s="595" t="s">
        <v>213</v>
      </c>
      <c r="C585" s="596" t="s">
        <v>749</v>
      </c>
      <c r="D585" s="491" t="s">
        <v>780</v>
      </c>
      <c r="E585" s="157">
        <v>31</v>
      </c>
      <c r="F585" s="491" t="s">
        <v>781</v>
      </c>
      <c r="G585" s="242">
        <v>297</v>
      </c>
      <c r="H585" s="242">
        <v>997.97200000000009</v>
      </c>
      <c r="I585" s="208">
        <v>36</v>
      </c>
      <c r="J585" s="243">
        <v>6</v>
      </c>
      <c r="K585" s="243">
        <v>8</v>
      </c>
      <c r="L585" s="243">
        <v>0</v>
      </c>
      <c r="M585" s="243">
        <v>0</v>
      </c>
      <c r="N585" s="243">
        <v>0</v>
      </c>
      <c r="O585" s="25">
        <f t="shared" si="184"/>
        <v>36</v>
      </c>
      <c r="P585" s="25">
        <f t="shared" si="185"/>
        <v>6</v>
      </c>
      <c r="Q585" s="25">
        <f t="shared" si="185"/>
        <v>8</v>
      </c>
      <c r="R585" s="25">
        <f t="shared" si="186"/>
        <v>50</v>
      </c>
      <c r="S585" s="619">
        <v>5.55</v>
      </c>
      <c r="T585" s="201">
        <v>15</v>
      </c>
      <c r="U585" s="202"/>
      <c r="V585" s="201">
        <v>21</v>
      </c>
      <c r="W585" s="619">
        <v>4</v>
      </c>
      <c r="X585" s="201"/>
      <c r="Y585" s="201"/>
      <c r="Z585" s="243">
        <v>225</v>
      </c>
      <c r="AA585" s="202">
        <v>50</v>
      </c>
      <c r="AB585" s="26">
        <f t="shared" si="187"/>
        <v>275</v>
      </c>
      <c r="AC585" s="71">
        <f t="shared" si="187"/>
        <v>55.55</v>
      </c>
      <c r="AD585" s="243">
        <v>262</v>
      </c>
      <c r="AE585" s="27">
        <f t="shared" si="188"/>
        <v>88.215488215488207</v>
      </c>
      <c r="AF585" s="201"/>
      <c r="AG585" s="243">
        <v>8</v>
      </c>
      <c r="AH585" s="243">
        <v>8</v>
      </c>
      <c r="AI585" s="243"/>
      <c r="AJ585" s="581"/>
      <c r="AK585" s="620"/>
      <c r="AL585" s="243"/>
      <c r="AM585" s="202"/>
      <c r="AN585" s="243"/>
      <c r="AO585" s="202"/>
      <c r="AP585" s="573">
        <v>61</v>
      </c>
      <c r="AQ585" s="574">
        <v>0.16</v>
      </c>
      <c r="AR585" s="201">
        <f t="shared" si="189"/>
        <v>61</v>
      </c>
      <c r="AS585" s="202">
        <f t="shared" si="189"/>
        <v>0.16</v>
      </c>
      <c r="AT585" s="574">
        <v>3.35</v>
      </c>
      <c r="AU585" s="504">
        <v>19.579999999999998</v>
      </c>
      <c r="AV585" s="504"/>
      <c r="AW585" s="504">
        <v>30.12</v>
      </c>
      <c r="AX585" s="27">
        <f t="shared" si="190"/>
        <v>53.05</v>
      </c>
      <c r="AY585" s="39">
        <f t="shared" si="191"/>
        <v>53.209999999999994</v>
      </c>
      <c r="AZ585" s="504">
        <v>24.78</v>
      </c>
      <c r="BA585" s="27">
        <f t="shared" si="192"/>
        <v>77.989999999999995</v>
      </c>
      <c r="BB585" s="157">
        <v>1</v>
      </c>
      <c r="BC585" s="263">
        <v>0.16</v>
      </c>
      <c r="BD585" s="202"/>
    </row>
    <row r="586" spans="1:56" s="181" customFormat="1" ht="16.5" customHeight="1">
      <c r="A586" s="542" t="s">
        <v>789</v>
      </c>
      <c r="B586" s="595" t="s">
        <v>213</v>
      </c>
      <c r="C586" s="596" t="s">
        <v>749</v>
      </c>
      <c r="D586" s="491" t="s">
        <v>780</v>
      </c>
      <c r="E586" s="492">
        <v>32</v>
      </c>
      <c r="F586" s="491" t="s">
        <v>782</v>
      </c>
      <c r="G586" s="242">
        <v>181</v>
      </c>
      <c r="H586" s="242">
        <v>795.93300000000011</v>
      </c>
      <c r="I586" s="208">
        <v>176</v>
      </c>
      <c r="J586" s="243">
        <v>38</v>
      </c>
      <c r="K586" s="243">
        <v>292</v>
      </c>
      <c r="L586" s="243">
        <v>0</v>
      </c>
      <c r="M586" s="243">
        <v>0</v>
      </c>
      <c r="N586" s="243">
        <v>0</v>
      </c>
      <c r="O586" s="25">
        <f t="shared" si="184"/>
        <v>176</v>
      </c>
      <c r="P586" s="25">
        <f t="shared" si="185"/>
        <v>38</v>
      </c>
      <c r="Q586" s="25">
        <f t="shared" si="185"/>
        <v>292</v>
      </c>
      <c r="R586" s="25">
        <f t="shared" si="186"/>
        <v>506</v>
      </c>
      <c r="S586" s="619">
        <v>15.22</v>
      </c>
      <c r="T586" s="201">
        <v>10</v>
      </c>
      <c r="U586" s="202">
        <v>0.01</v>
      </c>
      <c r="V586" s="201">
        <v>166</v>
      </c>
      <c r="W586" s="619">
        <v>3.53</v>
      </c>
      <c r="X586" s="201"/>
      <c r="Y586" s="201"/>
      <c r="Z586" s="243">
        <v>288</v>
      </c>
      <c r="AA586" s="202">
        <v>70.42</v>
      </c>
      <c r="AB586" s="26">
        <f t="shared" si="187"/>
        <v>794</v>
      </c>
      <c r="AC586" s="71">
        <f t="shared" si="187"/>
        <v>85.64</v>
      </c>
      <c r="AD586" s="243">
        <v>181</v>
      </c>
      <c r="AE586" s="27">
        <f t="shared" si="188"/>
        <v>100</v>
      </c>
      <c r="AF586" s="569">
        <v>14</v>
      </c>
      <c r="AG586" s="243"/>
      <c r="AH586" s="243"/>
      <c r="AI586" s="243"/>
      <c r="AJ586" s="581"/>
      <c r="AK586" s="620"/>
      <c r="AL586" s="243"/>
      <c r="AM586" s="202"/>
      <c r="AN586" s="243"/>
      <c r="AO586" s="202"/>
      <c r="AP586" s="573">
        <v>60</v>
      </c>
      <c r="AQ586" s="574">
        <v>0.52</v>
      </c>
      <c r="AR586" s="201">
        <f t="shared" si="189"/>
        <v>60</v>
      </c>
      <c r="AS586" s="202">
        <f t="shared" si="189"/>
        <v>0.52</v>
      </c>
      <c r="AT586" s="574"/>
      <c r="AU586" s="504">
        <v>45.44</v>
      </c>
      <c r="AV586" s="504">
        <v>0.76</v>
      </c>
      <c r="AW586" s="504">
        <v>17.100000000000001</v>
      </c>
      <c r="AX586" s="27">
        <f t="shared" si="190"/>
        <v>63.3</v>
      </c>
      <c r="AY586" s="39">
        <f t="shared" si="191"/>
        <v>63.82</v>
      </c>
      <c r="AZ586" s="504">
        <v>19.78</v>
      </c>
      <c r="BA586" s="27">
        <f t="shared" si="192"/>
        <v>83.6</v>
      </c>
      <c r="BB586" s="157">
        <v>4</v>
      </c>
      <c r="BC586" s="263">
        <v>1.26</v>
      </c>
      <c r="BD586" s="202"/>
    </row>
    <row r="587" spans="1:56" s="181" customFormat="1" ht="16.5" customHeight="1">
      <c r="A587" s="542" t="s">
        <v>789</v>
      </c>
      <c r="B587" s="595" t="s">
        <v>213</v>
      </c>
      <c r="C587" s="596" t="s">
        <v>749</v>
      </c>
      <c r="D587" s="491" t="s">
        <v>780</v>
      </c>
      <c r="E587" s="157">
        <v>33</v>
      </c>
      <c r="F587" s="491" t="s">
        <v>784</v>
      </c>
      <c r="G587" s="242">
        <v>209</v>
      </c>
      <c r="H587" s="242">
        <v>860</v>
      </c>
      <c r="I587" s="208">
        <v>90</v>
      </c>
      <c r="J587" s="243">
        <v>16</v>
      </c>
      <c r="K587" s="243">
        <v>97</v>
      </c>
      <c r="L587" s="243">
        <v>0</v>
      </c>
      <c r="M587" s="243">
        <v>0</v>
      </c>
      <c r="N587" s="243">
        <v>0</v>
      </c>
      <c r="O587" s="25">
        <f t="shared" si="184"/>
        <v>90</v>
      </c>
      <c r="P587" s="25">
        <f t="shared" si="185"/>
        <v>16</v>
      </c>
      <c r="Q587" s="25">
        <f t="shared" si="185"/>
        <v>97</v>
      </c>
      <c r="R587" s="25">
        <f t="shared" si="186"/>
        <v>203</v>
      </c>
      <c r="S587" s="619">
        <v>11.66</v>
      </c>
      <c r="T587" s="201">
        <v>10</v>
      </c>
      <c r="U587" s="202"/>
      <c r="V587" s="201">
        <v>80</v>
      </c>
      <c r="W587" s="619">
        <v>4.83</v>
      </c>
      <c r="X587" s="201"/>
      <c r="Y587" s="201"/>
      <c r="Z587" s="243">
        <v>340</v>
      </c>
      <c r="AA587" s="202">
        <v>77</v>
      </c>
      <c r="AB587" s="26">
        <f t="shared" si="187"/>
        <v>543</v>
      </c>
      <c r="AC587" s="71">
        <f t="shared" si="187"/>
        <v>88.66</v>
      </c>
      <c r="AD587" s="243">
        <v>209</v>
      </c>
      <c r="AE587" s="27">
        <f t="shared" si="188"/>
        <v>100</v>
      </c>
      <c r="AF587" s="569">
        <v>15</v>
      </c>
      <c r="AG587" s="243">
        <v>18</v>
      </c>
      <c r="AH587" s="243">
        <v>18</v>
      </c>
      <c r="AI587" s="243"/>
      <c r="AJ587" s="581"/>
      <c r="AK587" s="620"/>
      <c r="AL587" s="243"/>
      <c r="AM587" s="202"/>
      <c r="AN587" s="243"/>
      <c r="AO587" s="202"/>
      <c r="AP587" s="573">
        <v>87</v>
      </c>
      <c r="AQ587" s="574">
        <v>3.65</v>
      </c>
      <c r="AR587" s="201">
        <f t="shared" si="189"/>
        <v>87</v>
      </c>
      <c r="AS587" s="202">
        <f t="shared" si="189"/>
        <v>3.65</v>
      </c>
      <c r="AT587" s="574">
        <v>0</v>
      </c>
      <c r="AU587" s="504">
        <v>8.09</v>
      </c>
      <c r="AV587" s="504">
        <v>2.4500000000000002</v>
      </c>
      <c r="AW587" s="504">
        <v>19.010000000000002</v>
      </c>
      <c r="AX587" s="27">
        <f t="shared" si="190"/>
        <v>29.55</v>
      </c>
      <c r="AY587" s="39">
        <f t="shared" si="191"/>
        <v>33.200000000000003</v>
      </c>
      <c r="AZ587" s="504">
        <v>3.45</v>
      </c>
      <c r="BA587" s="27">
        <f t="shared" si="192"/>
        <v>36.650000000000006</v>
      </c>
      <c r="BB587" s="208">
        <v>2</v>
      </c>
      <c r="BC587" s="263">
        <v>1.19</v>
      </c>
      <c r="BD587" s="202"/>
    </row>
    <row r="588" spans="1:56" s="181" customFormat="1" ht="16.5" customHeight="1" thickBot="1">
      <c r="A588" s="542" t="s">
        <v>789</v>
      </c>
      <c r="B588" s="595" t="s">
        <v>213</v>
      </c>
      <c r="C588" s="596" t="s">
        <v>749</v>
      </c>
      <c r="D588" s="491" t="s">
        <v>780</v>
      </c>
      <c r="E588" s="492">
        <v>34</v>
      </c>
      <c r="F588" s="491" t="s">
        <v>783</v>
      </c>
      <c r="G588" s="242">
        <v>253</v>
      </c>
      <c r="H588" s="242">
        <v>1023.1370000000001</v>
      </c>
      <c r="I588" s="208">
        <v>113</v>
      </c>
      <c r="J588" s="243">
        <v>41</v>
      </c>
      <c r="K588" s="243">
        <v>463</v>
      </c>
      <c r="L588" s="243">
        <v>0</v>
      </c>
      <c r="M588" s="243">
        <v>0</v>
      </c>
      <c r="N588" s="243">
        <v>0</v>
      </c>
      <c r="O588" s="25">
        <f t="shared" si="184"/>
        <v>113</v>
      </c>
      <c r="P588" s="25">
        <f t="shared" si="185"/>
        <v>41</v>
      </c>
      <c r="Q588" s="25">
        <f t="shared" si="185"/>
        <v>463</v>
      </c>
      <c r="R588" s="25">
        <f t="shared" si="186"/>
        <v>617</v>
      </c>
      <c r="S588" s="619">
        <v>65.83</v>
      </c>
      <c r="T588" s="201">
        <v>14</v>
      </c>
      <c r="U588" s="202"/>
      <c r="V588" s="201">
        <v>99</v>
      </c>
      <c r="W588" s="619">
        <v>25.41</v>
      </c>
      <c r="X588" s="201"/>
      <c r="Y588" s="201"/>
      <c r="Z588" s="243">
        <v>373</v>
      </c>
      <c r="AA588" s="202">
        <v>199</v>
      </c>
      <c r="AB588" s="26">
        <f t="shared" si="187"/>
        <v>990</v>
      </c>
      <c r="AC588" s="71">
        <f t="shared" si="187"/>
        <v>264.83</v>
      </c>
      <c r="AD588" s="243">
        <v>253</v>
      </c>
      <c r="AE588" s="27">
        <f t="shared" si="188"/>
        <v>100</v>
      </c>
      <c r="AF588" s="569">
        <v>16</v>
      </c>
      <c r="AG588" s="243">
        <v>63</v>
      </c>
      <c r="AH588" s="243">
        <v>62</v>
      </c>
      <c r="AI588" s="243"/>
      <c r="AJ588" s="581"/>
      <c r="AK588" s="620"/>
      <c r="AL588" s="243"/>
      <c r="AM588" s="202"/>
      <c r="AN588" s="243"/>
      <c r="AO588" s="202"/>
      <c r="AP588" s="573">
        <v>175</v>
      </c>
      <c r="AQ588" s="574">
        <v>2.74</v>
      </c>
      <c r="AR588" s="201">
        <f t="shared" si="189"/>
        <v>175</v>
      </c>
      <c r="AS588" s="202">
        <f t="shared" si="189"/>
        <v>2.74</v>
      </c>
      <c r="AT588" s="574">
        <v>0</v>
      </c>
      <c r="AU588" s="504">
        <v>54.17</v>
      </c>
      <c r="AV588" s="504"/>
      <c r="AW588" s="504">
        <v>14.55</v>
      </c>
      <c r="AX588" s="27">
        <f t="shared" si="190"/>
        <v>68.72</v>
      </c>
      <c r="AY588" s="39">
        <f t="shared" si="191"/>
        <v>71.459999999999994</v>
      </c>
      <c r="AZ588" s="504">
        <v>34.43</v>
      </c>
      <c r="BA588" s="27">
        <f t="shared" si="192"/>
        <v>105.88999999999999</v>
      </c>
      <c r="BB588" s="157">
        <v>1</v>
      </c>
      <c r="BC588" s="263">
        <v>1.55</v>
      </c>
      <c r="BD588" s="202"/>
    </row>
    <row r="589" spans="1:56" s="420" customFormat="1" ht="18" customHeight="1" thickBot="1">
      <c r="A589" s="476"/>
      <c r="B589" s="461"/>
      <c r="C589" s="462"/>
      <c r="D589" s="460"/>
      <c r="E589" s="461">
        <v>34</v>
      </c>
      <c r="F589" s="462"/>
      <c r="G589" s="463">
        <f t="shared" ref="G589:AD589" si="193">SUM(G555:G588)</f>
        <v>8094</v>
      </c>
      <c r="H589" s="463">
        <f t="shared" si="193"/>
        <v>30643.759000000002</v>
      </c>
      <c r="I589" s="463">
        <f t="shared" si="193"/>
        <v>3131</v>
      </c>
      <c r="J589" s="463">
        <f t="shared" si="193"/>
        <v>382</v>
      </c>
      <c r="K589" s="463">
        <f t="shared" si="193"/>
        <v>2016</v>
      </c>
      <c r="L589" s="463">
        <f t="shared" si="193"/>
        <v>0</v>
      </c>
      <c r="M589" s="463">
        <f t="shared" si="193"/>
        <v>2</v>
      </c>
      <c r="N589" s="463">
        <f t="shared" si="193"/>
        <v>2</v>
      </c>
      <c r="O589" s="463">
        <f t="shared" si="193"/>
        <v>3131</v>
      </c>
      <c r="P589" s="463">
        <f t="shared" si="193"/>
        <v>384</v>
      </c>
      <c r="Q589" s="463">
        <f t="shared" si="193"/>
        <v>2018</v>
      </c>
      <c r="R589" s="463">
        <f t="shared" si="193"/>
        <v>5533</v>
      </c>
      <c r="S589" s="464">
        <f t="shared" si="193"/>
        <v>348.92</v>
      </c>
      <c r="T589" s="463">
        <f t="shared" si="193"/>
        <v>534</v>
      </c>
      <c r="U589" s="464">
        <f t="shared" si="193"/>
        <v>3.0799999999999992</v>
      </c>
      <c r="V589" s="463">
        <f t="shared" si="193"/>
        <v>2597</v>
      </c>
      <c r="W589" s="464">
        <f t="shared" si="193"/>
        <v>128.86000000000001</v>
      </c>
      <c r="X589" s="463">
        <f t="shared" si="193"/>
        <v>0</v>
      </c>
      <c r="Y589" s="463">
        <f t="shared" si="193"/>
        <v>0</v>
      </c>
      <c r="Z589" s="463">
        <f t="shared" si="193"/>
        <v>7536</v>
      </c>
      <c r="AA589" s="464">
        <f t="shared" si="193"/>
        <v>1559.85</v>
      </c>
      <c r="AB589" s="463">
        <f t="shared" si="193"/>
        <v>13069</v>
      </c>
      <c r="AC589" s="464">
        <f t="shared" si="193"/>
        <v>1908.7700000000002</v>
      </c>
      <c r="AD589" s="463">
        <f t="shared" si="193"/>
        <v>5793</v>
      </c>
      <c r="AE589" s="283">
        <f>AD589/G589*100</f>
        <v>71.571534469977763</v>
      </c>
      <c r="AF589" s="463">
        <v>16</v>
      </c>
      <c r="AG589" s="463">
        <f t="shared" ref="AG589:BD589" si="194">SUM(AG555:AG588)</f>
        <v>749</v>
      </c>
      <c r="AH589" s="463">
        <f t="shared" si="194"/>
        <v>641</v>
      </c>
      <c r="AI589" s="463">
        <f t="shared" si="194"/>
        <v>0</v>
      </c>
      <c r="AJ589" s="463">
        <f t="shared" si="194"/>
        <v>0</v>
      </c>
      <c r="AK589" s="464">
        <f t="shared" si="194"/>
        <v>0</v>
      </c>
      <c r="AL589" s="463">
        <f t="shared" si="194"/>
        <v>0</v>
      </c>
      <c r="AM589" s="464">
        <f t="shared" si="194"/>
        <v>0</v>
      </c>
      <c r="AN589" s="463">
        <f t="shared" si="194"/>
        <v>16</v>
      </c>
      <c r="AO589" s="464">
        <f t="shared" si="194"/>
        <v>1.93</v>
      </c>
      <c r="AP589" s="463">
        <f t="shared" si="194"/>
        <v>1092</v>
      </c>
      <c r="AQ589" s="464">
        <f t="shared" si="194"/>
        <v>102.41</v>
      </c>
      <c r="AR589" s="463">
        <f t="shared" si="194"/>
        <v>1108</v>
      </c>
      <c r="AS589" s="464">
        <f t="shared" si="194"/>
        <v>104.34</v>
      </c>
      <c r="AT589" s="464">
        <f t="shared" si="194"/>
        <v>99.87</v>
      </c>
      <c r="AU589" s="464">
        <f t="shared" si="194"/>
        <v>413.25999999999993</v>
      </c>
      <c r="AV589" s="464">
        <f t="shared" si="194"/>
        <v>5.7700000000000005</v>
      </c>
      <c r="AW589" s="464">
        <f t="shared" si="194"/>
        <v>220.03</v>
      </c>
      <c r="AX589" s="464">
        <f t="shared" si="194"/>
        <v>738.92999999999984</v>
      </c>
      <c r="AY589" s="464">
        <f t="shared" si="194"/>
        <v>843.27000000000021</v>
      </c>
      <c r="AZ589" s="464">
        <f t="shared" si="194"/>
        <v>293.21999999999997</v>
      </c>
      <c r="BA589" s="477">
        <f t="shared" si="194"/>
        <v>1136.4899999999998</v>
      </c>
      <c r="BB589" s="463">
        <f t="shared" si="194"/>
        <v>12</v>
      </c>
      <c r="BC589" s="464">
        <f t="shared" si="194"/>
        <v>8.64</v>
      </c>
      <c r="BD589" s="474">
        <f t="shared" si="194"/>
        <v>0</v>
      </c>
    </row>
    <row r="590" spans="1:56" s="181" customFormat="1" ht="16.5" customHeight="1">
      <c r="A590" s="613" t="s">
        <v>789</v>
      </c>
      <c r="B590" s="208" t="s">
        <v>213</v>
      </c>
      <c r="C590" s="154" t="s">
        <v>790</v>
      </c>
      <c r="D590" s="491" t="s">
        <v>791</v>
      </c>
      <c r="E590" s="492">
        <v>1</v>
      </c>
      <c r="F590" s="491" t="s">
        <v>792</v>
      </c>
      <c r="G590" s="242">
        <v>233</v>
      </c>
      <c r="H590" s="242">
        <v>782.9910000000001</v>
      </c>
      <c r="I590" s="208">
        <v>119</v>
      </c>
      <c r="J590" s="243">
        <v>7</v>
      </c>
      <c r="K590" s="243">
        <v>1</v>
      </c>
      <c r="L590" s="243">
        <v>71</v>
      </c>
      <c r="M590" s="243">
        <v>0</v>
      </c>
      <c r="N590" s="243">
        <v>0</v>
      </c>
      <c r="O590" s="25">
        <f t="shared" ref="O590:O653" si="195">I590+L590</f>
        <v>190</v>
      </c>
      <c r="P590" s="25">
        <f t="shared" ref="P590:Q652" si="196">M590+J590</f>
        <v>7</v>
      </c>
      <c r="Q590" s="25">
        <f t="shared" si="196"/>
        <v>1</v>
      </c>
      <c r="R590" s="25">
        <f t="shared" ref="R590:R653" si="197">SUM(O590:Q590)</f>
        <v>198</v>
      </c>
      <c r="S590" s="202">
        <v>1</v>
      </c>
      <c r="T590" s="201">
        <v>97</v>
      </c>
      <c r="U590" s="202">
        <v>0.45</v>
      </c>
      <c r="V590" s="201">
        <v>93</v>
      </c>
      <c r="W590" s="202">
        <v>0.15</v>
      </c>
      <c r="X590" s="201"/>
      <c r="Y590" s="201"/>
      <c r="Z590" s="243">
        <v>202</v>
      </c>
      <c r="AA590" s="202">
        <v>28.1</v>
      </c>
      <c r="AB590" s="26">
        <f t="shared" ref="AB590:AC652" si="198">Z590+R590</f>
        <v>400</v>
      </c>
      <c r="AC590" s="71">
        <f t="shared" si="198"/>
        <v>29.1</v>
      </c>
      <c r="AD590" s="243">
        <v>233</v>
      </c>
      <c r="AE590" s="27">
        <f t="shared" ref="AE590:AE653" si="199">AD590/G590*100</f>
        <v>100</v>
      </c>
      <c r="AF590" s="201">
        <v>1</v>
      </c>
      <c r="AG590" s="243">
        <v>3</v>
      </c>
      <c r="AH590" s="243">
        <v>3</v>
      </c>
      <c r="AI590" s="243"/>
      <c r="AJ590" s="243"/>
      <c r="AK590" s="565"/>
      <c r="AL590" s="243"/>
      <c r="AM590" s="202"/>
      <c r="AN590" s="243"/>
      <c r="AO590" s="202"/>
      <c r="AP590" s="201">
        <v>40</v>
      </c>
      <c r="AQ590" s="202">
        <v>11.5</v>
      </c>
      <c r="AR590" s="201">
        <f t="shared" ref="AR590:AS652" si="200">AP590+AN590+AL590+AJ590</f>
        <v>40</v>
      </c>
      <c r="AS590" s="202">
        <f t="shared" si="200"/>
        <v>11.5</v>
      </c>
      <c r="AT590" s="202"/>
      <c r="AU590" s="202">
        <v>4</v>
      </c>
      <c r="AV590" s="202"/>
      <c r="AW590" s="202"/>
      <c r="AX590" s="27">
        <f t="shared" ref="AX590:AX653" si="201">SUM(AT590:AW590)</f>
        <v>4</v>
      </c>
      <c r="AY590" s="39">
        <f t="shared" ref="AY590:AY653" si="202">AX590+AS590</f>
        <v>15.5</v>
      </c>
      <c r="AZ590" s="202">
        <v>0.5</v>
      </c>
      <c r="BA590" s="27">
        <f t="shared" ref="BA590:BA653" si="203">AZ590+AY590</f>
        <v>16</v>
      </c>
      <c r="BB590" s="201"/>
      <c r="BC590" s="202"/>
      <c r="BD590" s="202"/>
    </row>
    <row r="591" spans="1:56" s="181" customFormat="1" ht="16.5" customHeight="1">
      <c r="A591" s="613" t="s">
        <v>789</v>
      </c>
      <c r="B591" s="208" t="s">
        <v>213</v>
      </c>
      <c r="C591" s="244" t="s">
        <v>790</v>
      </c>
      <c r="D591" s="491" t="s">
        <v>791</v>
      </c>
      <c r="E591" s="492">
        <v>2</v>
      </c>
      <c r="F591" s="498" t="s">
        <v>794</v>
      </c>
      <c r="G591" s="242">
        <v>297</v>
      </c>
      <c r="H591" s="242">
        <v>1253.2170000000001</v>
      </c>
      <c r="I591" s="208">
        <v>108</v>
      </c>
      <c r="J591" s="243">
        <v>5</v>
      </c>
      <c r="K591" s="243">
        <v>3</v>
      </c>
      <c r="L591" s="243">
        <v>44</v>
      </c>
      <c r="M591" s="243">
        <v>0</v>
      </c>
      <c r="N591" s="243">
        <v>0</v>
      </c>
      <c r="O591" s="25">
        <f t="shared" si="195"/>
        <v>152</v>
      </c>
      <c r="P591" s="25">
        <f t="shared" si="196"/>
        <v>5</v>
      </c>
      <c r="Q591" s="25">
        <f t="shared" si="196"/>
        <v>3</v>
      </c>
      <c r="R591" s="25">
        <f t="shared" si="197"/>
        <v>160</v>
      </c>
      <c r="S591" s="202">
        <v>0.8</v>
      </c>
      <c r="T591" s="201">
        <v>60</v>
      </c>
      <c r="U591" s="202">
        <v>0.35</v>
      </c>
      <c r="V591" s="201">
        <v>92</v>
      </c>
      <c r="W591" s="202">
        <v>0.03</v>
      </c>
      <c r="X591" s="201"/>
      <c r="Y591" s="201"/>
      <c r="Z591" s="243">
        <v>220</v>
      </c>
      <c r="AA591" s="202">
        <v>26.82</v>
      </c>
      <c r="AB591" s="26">
        <f t="shared" si="198"/>
        <v>380</v>
      </c>
      <c r="AC591" s="71">
        <f t="shared" si="198"/>
        <v>27.62</v>
      </c>
      <c r="AD591" s="243">
        <v>297</v>
      </c>
      <c r="AE591" s="27">
        <f t="shared" si="199"/>
        <v>100</v>
      </c>
      <c r="AF591" s="201">
        <v>2</v>
      </c>
      <c r="AG591" s="243"/>
      <c r="AH591" s="243"/>
      <c r="AI591" s="243"/>
      <c r="AJ591" s="243"/>
      <c r="AK591" s="565"/>
      <c r="AL591" s="243"/>
      <c r="AM591" s="202"/>
      <c r="AN591" s="243"/>
      <c r="AO591" s="202"/>
      <c r="AP591" s="201">
        <v>41</v>
      </c>
      <c r="AQ591" s="202">
        <v>16.850000000000001</v>
      </c>
      <c r="AR591" s="201">
        <f t="shared" si="200"/>
        <v>41</v>
      </c>
      <c r="AS591" s="202">
        <f t="shared" si="200"/>
        <v>16.850000000000001</v>
      </c>
      <c r="AT591" s="202"/>
      <c r="AU591" s="202">
        <v>2</v>
      </c>
      <c r="AV591" s="202"/>
      <c r="AW591" s="202"/>
      <c r="AX591" s="27">
        <f t="shared" si="201"/>
        <v>2</v>
      </c>
      <c r="AY591" s="39">
        <f t="shared" si="202"/>
        <v>18.850000000000001</v>
      </c>
      <c r="AZ591" s="202">
        <v>0.6</v>
      </c>
      <c r="BA591" s="27">
        <f t="shared" si="203"/>
        <v>19.450000000000003</v>
      </c>
      <c r="BB591" s="201"/>
      <c r="BC591" s="202"/>
      <c r="BD591" s="202"/>
    </row>
    <row r="592" spans="1:56" s="181" customFormat="1" ht="16.5" customHeight="1">
      <c r="A592" s="613" t="s">
        <v>789</v>
      </c>
      <c r="B592" s="208" t="s">
        <v>213</v>
      </c>
      <c r="C592" s="154" t="s">
        <v>790</v>
      </c>
      <c r="D592" s="491" t="s">
        <v>791</v>
      </c>
      <c r="E592" s="492">
        <v>3</v>
      </c>
      <c r="F592" s="491" t="s">
        <v>793</v>
      </c>
      <c r="G592" s="242">
        <v>285</v>
      </c>
      <c r="H592" s="242">
        <v>766.45400000000006</v>
      </c>
      <c r="I592" s="208">
        <v>114</v>
      </c>
      <c r="J592" s="243">
        <v>5</v>
      </c>
      <c r="K592" s="243">
        <v>2</v>
      </c>
      <c r="L592" s="243">
        <v>39</v>
      </c>
      <c r="M592" s="243">
        <v>0</v>
      </c>
      <c r="N592" s="243">
        <v>0</v>
      </c>
      <c r="O592" s="25">
        <f t="shared" si="195"/>
        <v>153</v>
      </c>
      <c r="P592" s="25">
        <f t="shared" si="196"/>
        <v>5</v>
      </c>
      <c r="Q592" s="25">
        <f t="shared" si="196"/>
        <v>2</v>
      </c>
      <c r="R592" s="25">
        <f t="shared" si="197"/>
        <v>160</v>
      </c>
      <c r="S592" s="202">
        <v>0.8</v>
      </c>
      <c r="T592" s="201">
        <v>72</v>
      </c>
      <c r="U592" s="202">
        <v>0.45</v>
      </c>
      <c r="V592" s="201">
        <v>81</v>
      </c>
      <c r="W592" s="202">
        <v>0.25</v>
      </c>
      <c r="X592" s="201"/>
      <c r="Y592" s="201"/>
      <c r="Z592" s="243">
        <v>221</v>
      </c>
      <c r="AA592" s="202">
        <v>14.1</v>
      </c>
      <c r="AB592" s="26">
        <f t="shared" si="198"/>
        <v>381</v>
      </c>
      <c r="AC592" s="71">
        <f t="shared" si="198"/>
        <v>14.9</v>
      </c>
      <c r="AD592" s="243">
        <v>285</v>
      </c>
      <c r="AE592" s="27">
        <f t="shared" si="199"/>
        <v>100</v>
      </c>
      <c r="AF592" s="243">
        <v>3</v>
      </c>
      <c r="AG592" s="243"/>
      <c r="AH592" s="243"/>
      <c r="AI592" s="243"/>
      <c r="AJ592" s="243"/>
      <c r="AK592" s="565"/>
      <c r="AL592" s="243"/>
      <c r="AM592" s="202"/>
      <c r="AN592" s="243"/>
      <c r="AO592" s="202"/>
      <c r="AP592" s="201">
        <v>34</v>
      </c>
      <c r="AQ592" s="202">
        <v>11.1</v>
      </c>
      <c r="AR592" s="201">
        <f t="shared" si="200"/>
        <v>34</v>
      </c>
      <c r="AS592" s="202">
        <f t="shared" si="200"/>
        <v>11.1</v>
      </c>
      <c r="AT592" s="202"/>
      <c r="AU592" s="202">
        <v>5.5</v>
      </c>
      <c r="AV592" s="202"/>
      <c r="AW592" s="202"/>
      <c r="AX592" s="27">
        <f t="shared" si="201"/>
        <v>5.5</v>
      </c>
      <c r="AY592" s="39">
        <f t="shared" si="202"/>
        <v>16.600000000000001</v>
      </c>
      <c r="AZ592" s="202">
        <v>1.42</v>
      </c>
      <c r="BA592" s="27">
        <f t="shared" si="203"/>
        <v>18.020000000000003</v>
      </c>
      <c r="BB592" s="201"/>
      <c r="BC592" s="202"/>
      <c r="BD592" s="202"/>
    </row>
    <row r="593" spans="1:56" s="181" customFormat="1" ht="16.5" customHeight="1">
      <c r="A593" s="613" t="s">
        <v>789</v>
      </c>
      <c r="B593" s="208" t="s">
        <v>213</v>
      </c>
      <c r="C593" s="154" t="s">
        <v>790</v>
      </c>
      <c r="D593" s="491" t="s">
        <v>795</v>
      </c>
      <c r="E593" s="492">
        <v>4</v>
      </c>
      <c r="F593" s="491" t="s">
        <v>796</v>
      </c>
      <c r="G593" s="242">
        <v>437</v>
      </c>
      <c r="H593" s="242">
        <v>1330.15</v>
      </c>
      <c r="I593" s="208">
        <v>58</v>
      </c>
      <c r="J593" s="243">
        <v>37</v>
      </c>
      <c r="K593" s="243">
        <v>48</v>
      </c>
      <c r="L593" s="243">
        <v>0</v>
      </c>
      <c r="M593" s="243">
        <v>0</v>
      </c>
      <c r="N593" s="243">
        <v>0</v>
      </c>
      <c r="O593" s="25">
        <f t="shared" si="195"/>
        <v>58</v>
      </c>
      <c r="P593" s="25">
        <f t="shared" si="196"/>
        <v>37</v>
      </c>
      <c r="Q593" s="25">
        <f t="shared" si="196"/>
        <v>48</v>
      </c>
      <c r="R593" s="25">
        <f t="shared" si="197"/>
        <v>143</v>
      </c>
      <c r="S593" s="202">
        <v>3.5</v>
      </c>
      <c r="T593" s="201">
        <v>8</v>
      </c>
      <c r="U593" s="202">
        <v>0.04</v>
      </c>
      <c r="V593" s="201">
        <v>50</v>
      </c>
      <c r="W593" s="202">
        <v>3.46</v>
      </c>
      <c r="X593" s="201">
        <v>0</v>
      </c>
      <c r="Y593" s="201"/>
      <c r="Z593" s="243">
        <v>169</v>
      </c>
      <c r="AA593" s="202">
        <v>54.11</v>
      </c>
      <c r="AB593" s="26">
        <f t="shared" si="198"/>
        <v>312</v>
      </c>
      <c r="AC593" s="71">
        <f t="shared" si="198"/>
        <v>57.61</v>
      </c>
      <c r="AD593" s="243">
        <v>270</v>
      </c>
      <c r="AE593" s="27">
        <f t="shared" si="199"/>
        <v>61.784897025171624</v>
      </c>
      <c r="AF593" s="243"/>
      <c r="AG593" s="243"/>
      <c r="AH593" s="243"/>
      <c r="AI593" s="243"/>
      <c r="AJ593" s="621">
        <v>10</v>
      </c>
      <c r="AK593" s="565">
        <v>0</v>
      </c>
      <c r="AL593" s="243"/>
      <c r="AM593" s="202"/>
      <c r="AN593" s="243"/>
      <c r="AO593" s="202"/>
      <c r="AP593" s="243">
        <v>8</v>
      </c>
      <c r="AQ593" s="202">
        <v>7.28</v>
      </c>
      <c r="AR593" s="201">
        <f t="shared" si="200"/>
        <v>18</v>
      </c>
      <c r="AS593" s="202">
        <f t="shared" si="200"/>
        <v>7.28</v>
      </c>
      <c r="AT593" s="243">
        <v>1.85</v>
      </c>
      <c r="AU593" s="202"/>
      <c r="AV593" s="243"/>
      <c r="AW593" s="243"/>
      <c r="AX593" s="27">
        <f t="shared" si="201"/>
        <v>1.85</v>
      </c>
      <c r="AY593" s="39">
        <f t="shared" si="202"/>
        <v>9.1300000000000008</v>
      </c>
      <c r="AZ593" s="202"/>
      <c r="BA593" s="27">
        <f t="shared" si="203"/>
        <v>9.1300000000000008</v>
      </c>
      <c r="BB593" s="208"/>
      <c r="BC593" s="208"/>
      <c r="BD593" s="202"/>
    </row>
    <row r="594" spans="1:56" s="181" customFormat="1" ht="16.5" customHeight="1">
      <c r="A594" s="613" t="s">
        <v>789</v>
      </c>
      <c r="B594" s="208" t="s">
        <v>213</v>
      </c>
      <c r="C594" s="154" t="s">
        <v>790</v>
      </c>
      <c r="D594" s="491" t="s">
        <v>795</v>
      </c>
      <c r="E594" s="492">
        <v>5</v>
      </c>
      <c r="F594" s="499" t="s">
        <v>797</v>
      </c>
      <c r="G594" s="242">
        <v>253</v>
      </c>
      <c r="H594" s="242">
        <v>735.53700000000003</v>
      </c>
      <c r="I594" s="208">
        <v>7</v>
      </c>
      <c r="J594" s="243">
        <v>0</v>
      </c>
      <c r="K594" s="243">
        <v>0</v>
      </c>
      <c r="L594" s="243">
        <v>0</v>
      </c>
      <c r="M594" s="243">
        <v>0</v>
      </c>
      <c r="N594" s="243">
        <v>0</v>
      </c>
      <c r="O594" s="25">
        <f t="shared" si="195"/>
        <v>7</v>
      </c>
      <c r="P594" s="25">
        <f t="shared" si="196"/>
        <v>0</v>
      </c>
      <c r="Q594" s="25">
        <f t="shared" si="196"/>
        <v>0</v>
      </c>
      <c r="R594" s="25">
        <f t="shared" si="197"/>
        <v>7</v>
      </c>
      <c r="S594" s="202">
        <v>1.19</v>
      </c>
      <c r="T594" s="201">
        <v>5</v>
      </c>
      <c r="U594" s="202">
        <v>0.5</v>
      </c>
      <c r="V594" s="201">
        <v>2</v>
      </c>
      <c r="W594" s="202">
        <v>0.69</v>
      </c>
      <c r="X594" s="201">
        <v>0</v>
      </c>
      <c r="Y594" s="201"/>
      <c r="Z594" s="243">
        <v>21</v>
      </c>
      <c r="AA594" s="202">
        <v>15.72</v>
      </c>
      <c r="AB594" s="26">
        <f t="shared" si="198"/>
        <v>28</v>
      </c>
      <c r="AC594" s="71">
        <f t="shared" si="198"/>
        <v>16.91</v>
      </c>
      <c r="AD594" s="243">
        <v>20</v>
      </c>
      <c r="AE594" s="27">
        <f t="shared" si="199"/>
        <v>7.9051383399209492</v>
      </c>
      <c r="AF594" s="201"/>
      <c r="AG594" s="243"/>
      <c r="AH594" s="243"/>
      <c r="AI594" s="243"/>
      <c r="AJ594" s="621">
        <v>5</v>
      </c>
      <c r="AK594" s="565">
        <v>0</v>
      </c>
      <c r="AL594" s="243"/>
      <c r="AM594" s="202"/>
      <c r="AN594" s="243"/>
      <c r="AO594" s="202"/>
      <c r="AP594" s="243">
        <v>66</v>
      </c>
      <c r="AQ594" s="202">
        <v>3.47</v>
      </c>
      <c r="AR594" s="201">
        <f t="shared" si="200"/>
        <v>71</v>
      </c>
      <c r="AS594" s="202">
        <f t="shared" si="200"/>
        <v>3.47</v>
      </c>
      <c r="AT594" s="243"/>
      <c r="AU594" s="202"/>
      <c r="AV594" s="243"/>
      <c r="AW594" s="243">
        <v>0</v>
      </c>
      <c r="AX594" s="27">
        <f t="shared" si="201"/>
        <v>0</v>
      </c>
      <c r="AY594" s="39">
        <f t="shared" si="202"/>
        <v>3.47</v>
      </c>
      <c r="AZ594" s="202"/>
      <c r="BA594" s="27">
        <f t="shared" si="203"/>
        <v>3.47</v>
      </c>
      <c r="BB594" s="208"/>
      <c r="BC594" s="208"/>
      <c r="BD594" s="202"/>
    </row>
    <row r="595" spans="1:56" s="181" customFormat="1" ht="16.5" customHeight="1">
      <c r="A595" s="613" t="s">
        <v>789</v>
      </c>
      <c r="B595" s="208" t="s">
        <v>213</v>
      </c>
      <c r="C595" s="154" t="s">
        <v>790</v>
      </c>
      <c r="D595" s="491" t="s">
        <v>795</v>
      </c>
      <c r="E595" s="492">
        <v>6</v>
      </c>
      <c r="F595" s="499" t="s">
        <v>798</v>
      </c>
      <c r="G595" s="242">
        <v>312</v>
      </c>
      <c r="H595" s="242">
        <v>1264.721</v>
      </c>
      <c r="I595" s="208">
        <v>6</v>
      </c>
      <c r="J595" s="243">
        <v>1</v>
      </c>
      <c r="K595" s="243">
        <v>0</v>
      </c>
      <c r="L595" s="243">
        <v>0</v>
      </c>
      <c r="M595" s="243">
        <v>0</v>
      </c>
      <c r="N595" s="243">
        <v>0</v>
      </c>
      <c r="O595" s="25">
        <f t="shared" si="195"/>
        <v>6</v>
      </c>
      <c r="P595" s="25">
        <f t="shared" si="196"/>
        <v>1</v>
      </c>
      <c r="Q595" s="25">
        <f t="shared" si="196"/>
        <v>0</v>
      </c>
      <c r="R595" s="25">
        <f t="shared" si="197"/>
        <v>7</v>
      </c>
      <c r="S595" s="202">
        <v>0.87</v>
      </c>
      <c r="T595" s="201">
        <v>5</v>
      </c>
      <c r="U595" s="202">
        <v>0.02</v>
      </c>
      <c r="V595" s="201">
        <v>1</v>
      </c>
      <c r="W595" s="202">
        <v>0.85</v>
      </c>
      <c r="X595" s="201">
        <v>0</v>
      </c>
      <c r="Y595" s="201"/>
      <c r="Z595" s="243">
        <v>52</v>
      </c>
      <c r="AA595" s="202">
        <v>7.46</v>
      </c>
      <c r="AB595" s="26">
        <f t="shared" si="198"/>
        <v>59</v>
      </c>
      <c r="AC595" s="71">
        <f t="shared" si="198"/>
        <v>8.33</v>
      </c>
      <c r="AD595" s="243">
        <v>45</v>
      </c>
      <c r="AE595" s="27">
        <f t="shared" si="199"/>
        <v>14.423076923076922</v>
      </c>
      <c r="AF595" s="243"/>
      <c r="AG595" s="243"/>
      <c r="AH595" s="243"/>
      <c r="AI595" s="243"/>
      <c r="AJ595" s="621">
        <v>7</v>
      </c>
      <c r="AK595" s="565">
        <v>0</v>
      </c>
      <c r="AL595" s="243"/>
      <c r="AM595" s="202"/>
      <c r="AN595" s="243"/>
      <c r="AO595" s="202"/>
      <c r="AP595" s="243">
        <v>16</v>
      </c>
      <c r="AQ595" s="202">
        <v>6.18</v>
      </c>
      <c r="AR595" s="201">
        <f t="shared" si="200"/>
        <v>23</v>
      </c>
      <c r="AS595" s="202">
        <f t="shared" si="200"/>
        <v>6.18</v>
      </c>
      <c r="AT595" s="243">
        <v>0</v>
      </c>
      <c r="AU595" s="202"/>
      <c r="AV595" s="243"/>
      <c r="AW595" s="243">
        <v>0</v>
      </c>
      <c r="AX595" s="27">
        <f t="shared" si="201"/>
        <v>0</v>
      </c>
      <c r="AY595" s="39">
        <f t="shared" si="202"/>
        <v>6.18</v>
      </c>
      <c r="AZ595" s="202"/>
      <c r="BA595" s="27">
        <f t="shared" si="203"/>
        <v>6.18</v>
      </c>
      <c r="BB595" s="208"/>
      <c r="BC595" s="208"/>
      <c r="BD595" s="202"/>
    </row>
    <row r="596" spans="1:56" s="181" customFormat="1" ht="16.5" customHeight="1">
      <c r="A596" s="613" t="s">
        <v>789</v>
      </c>
      <c r="B596" s="208" t="s">
        <v>213</v>
      </c>
      <c r="C596" s="154" t="s">
        <v>790</v>
      </c>
      <c r="D596" s="491" t="s">
        <v>795</v>
      </c>
      <c r="E596" s="492">
        <v>7</v>
      </c>
      <c r="F596" s="499" t="s">
        <v>799</v>
      </c>
      <c r="G596" s="242">
        <v>244</v>
      </c>
      <c r="H596" s="242">
        <v>814.62700000000007</v>
      </c>
      <c r="I596" s="208">
        <v>11</v>
      </c>
      <c r="J596" s="243">
        <v>2</v>
      </c>
      <c r="K596" s="243">
        <v>1</v>
      </c>
      <c r="L596" s="243">
        <v>0</v>
      </c>
      <c r="M596" s="243">
        <v>0</v>
      </c>
      <c r="N596" s="243">
        <v>0</v>
      </c>
      <c r="O596" s="25">
        <f t="shared" si="195"/>
        <v>11</v>
      </c>
      <c r="P596" s="25">
        <f t="shared" si="196"/>
        <v>2</v>
      </c>
      <c r="Q596" s="25">
        <f t="shared" si="196"/>
        <v>1</v>
      </c>
      <c r="R596" s="25">
        <f t="shared" si="197"/>
        <v>14</v>
      </c>
      <c r="S596" s="202">
        <v>0.98</v>
      </c>
      <c r="T596" s="201">
        <v>10</v>
      </c>
      <c r="U596" s="202">
        <v>0.02</v>
      </c>
      <c r="V596" s="201">
        <v>1</v>
      </c>
      <c r="W596" s="202">
        <v>0.96</v>
      </c>
      <c r="X596" s="201">
        <v>0</v>
      </c>
      <c r="Y596" s="201"/>
      <c r="Z596" s="243">
        <v>45</v>
      </c>
      <c r="AA596" s="202">
        <v>9.34</v>
      </c>
      <c r="AB596" s="26">
        <f t="shared" si="198"/>
        <v>59</v>
      </c>
      <c r="AC596" s="71">
        <f t="shared" si="198"/>
        <v>10.32</v>
      </c>
      <c r="AD596" s="243">
        <v>41</v>
      </c>
      <c r="AE596" s="27">
        <f t="shared" si="199"/>
        <v>16.803278688524589</v>
      </c>
      <c r="AF596" s="201"/>
      <c r="AG596" s="243"/>
      <c r="AH596" s="243"/>
      <c r="AI596" s="243"/>
      <c r="AJ596" s="621">
        <v>8</v>
      </c>
      <c r="AK596" s="565">
        <v>0</v>
      </c>
      <c r="AL596" s="243"/>
      <c r="AM596" s="202"/>
      <c r="AN596" s="243"/>
      <c r="AO596" s="202"/>
      <c r="AP596" s="243">
        <v>15</v>
      </c>
      <c r="AQ596" s="202">
        <v>4.7</v>
      </c>
      <c r="AR596" s="201">
        <f t="shared" si="200"/>
        <v>23</v>
      </c>
      <c r="AS596" s="202">
        <f t="shared" si="200"/>
        <v>4.7</v>
      </c>
      <c r="AT596" s="243"/>
      <c r="AU596" s="202"/>
      <c r="AV596" s="243"/>
      <c r="AW596" s="243"/>
      <c r="AX596" s="27">
        <f t="shared" si="201"/>
        <v>0</v>
      </c>
      <c r="AY596" s="39">
        <f t="shared" si="202"/>
        <v>4.7</v>
      </c>
      <c r="AZ596" s="202"/>
      <c r="BA596" s="27">
        <f t="shared" si="203"/>
        <v>4.7</v>
      </c>
      <c r="BB596" s="208"/>
      <c r="BC596" s="208"/>
      <c r="BD596" s="202"/>
    </row>
    <row r="597" spans="1:56" s="181" customFormat="1" ht="16.5" customHeight="1">
      <c r="A597" s="613" t="s">
        <v>789</v>
      </c>
      <c r="B597" s="208" t="s">
        <v>213</v>
      </c>
      <c r="C597" s="154" t="s">
        <v>790</v>
      </c>
      <c r="D597" s="491" t="s">
        <v>795</v>
      </c>
      <c r="E597" s="492">
        <v>8</v>
      </c>
      <c r="F597" s="499" t="s">
        <v>800</v>
      </c>
      <c r="G597" s="242">
        <v>222</v>
      </c>
      <c r="H597" s="242">
        <v>729.06600000000014</v>
      </c>
      <c r="I597" s="208">
        <v>18</v>
      </c>
      <c r="J597" s="243">
        <v>20</v>
      </c>
      <c r="K597" s="243">
        <v>40</v>
      </c>
      <c r="L597" s="243">
        <v>0</v>
      </c>
      <c r="M597" s="243">
        <v>0</v>
      </c>
      <c r="N597" s="243">
        <v>0</v>
      </c>
      <c r="O597" s="25">
        <f t="shared" si="195"/>
        <v>18</v>
      </c>
      <c r="P597" s="25">
        <f t="shared" si="196"/>
        <v>20</v>
      </c>
      <c r="Q597" s="25">
        <f t="shared" si="196"/>
        <v>40</v>
      </c>
      <c r="R597" s="25">
        <f t="shared" si="197"/>
        <v>78</v>
      </c>
      <c r="S597" s="202">
        <v>0.76</v>
      </c>
      <c r="T597" s="201">
        <v>7</v>
      </c>
      <c r="U597" s="202">
        <v>0.03</v>
      </c>
      <c r="V597" s="201">
        <v>11</v>
      </c>
      <c r="W597" s="202">
        <v>0.73</v>
      </c>
      <c r="X597" s="201">
        <v>0</v>
      </c>
      <c r="Y597" s="201"/>
      <c r="Z597" s="243">
        <v>18</v>
      </c>
      <c r="AA597" s="202">
        <v>8.5500000000000007</v>
      </c>
      <c r="AB597" s="26">
        <f t="shared" si="198"/>
        <v>96</v>
      </c>
      <c r="AC597" s="71">
        <f t="shared" si="198"/>
        <v>9.31</v>
      </c>
      <c r="AD597" s="243">
        <v>86</v>
      </c>
      <c r="AE597" s="27">
        <f t="shared" si="199"/>
        <v>38.738738738738739</v>
      </c>
      <c r="AF597" s="243"/>
      <c r="AG597" s="243"/>
      <c r="AH597" s="243"/>
      <c r="AI597" s="243"/>
      <c r="AJ597" s="621">
        <v>12</v>
      </c>
      <c r="AK597" s="565">
        <v>0</v>
      </c>
      <c r="AL597" s="243"/>
      <c r="AM597" s="202"/>
      <c r="AN597" s="243"/>
      <c r="AO597" s="202"/>
      <c r="AP597" s="243">
        <v>18</v>
      </c>
      <c r="AQ597" s="202">
        <v>4.49</v>
      </c>
      <c r="AR597" s="201">
        <f t="shared" si="200"/>
        <v>30</v>
      </c>
      <c r="AS597" s="202">
        <f t="shared" si="200"/>
        <v>4.49</v>
      </c>
      <c r="AT597" s="243"/>
      <c r="AU597" s="202"/>
      <c r="AV597" s="243"/>
      <c r="AW597" s="243"/>
      <c r="AX597" s="27">
        <f t="shared" si="201"/>
        <v>0</v>
      </c>
      <c r="AY597" s="39">
        <f t="shared" si="202"/>
        <v>4.49</v>
      </c>
      <c r="AZ597" s="202"/>
      <c r="BA597" s="27">
        <f t="shared" si="203"/>
        <v>4.49</v>
      </c>
      <c r="BB597" s="208"/>
      <c r="BC597" s="208"/>
      <c r="BD597" s="202"/>
    </row>
    <row r="598" spans="1:56" s="181" customFormat="1" ht="16.5" customHeight="1">
      <c r="A598" s="613" t="s">
        <v>789</v>
      </c>
      <c r="B598" s="208" t="s">
        <v>213</v>
      </c>
      <c r="C598" s="154" t="s">
        <v>790</v>
      </c>
      <c r="D598" s="491" t="s">
        <v>795</v>
      </c>
      <c r="E598" s="492">
        <v>9</v>
      </c>
      <c r="F598" s="499" t="s">
        <v>801</v>
      </c>
      <c r="G598" s="242">
        <v>370</v>
      </c>
      <c r="H598" s="242">
        <v>961.303</v>
      </c>
      <c r="I598" s="208">
        <v>63</v>
      </c>
      <c r="J598" s="243">
        <v>80</v>
      </c>
      <c r="K598" s="243">
        <v>26</v>
      </c>
      <c r="L598" s="243">
        <v>0</v>
      </c>
      <c r="M598" s="243">
        <v>0</v>
      </c>
      <c r="N598" s="243">
        <v>0</v>
      </c>
      <c r="O598" s="25">
        <f t="shared" si="195"/>
        <v>63</v>
      </c>
      <c r="P598" s="25">
        <f t="shared" si="196"/>
        <v>80</v>
      </c>
      <c r="Q598" s="25">
        <f t="shared" si="196"/>
        <v>26</v>
      </c>
      <c r="R598" s="25">
        <f t="shared" si="197"/>
        <v>169</v>
      </c>
      <c r="S598" s="202">
        <v>2.97</v>
      </c>
      <c r="T598" s="201">
        <v>9</v>
      </c>
      <c r="U598" s="202">
        <v>0</v>
      </c>
      <c r="V598" s="201">
        <v>54</v>
      </c>
      <c r="W598" s="202">
        <v>2.97</v>
      </c>
      <c r="X598" s="201">
        <v>0</v>
      </c>
      <c r="Y598" s="201"/>
      <c r="Z598" s="243">
        <v>183</v>
      </c>
      <c r="AA598" s="202">
        <v>52.13</v>
      </c>
      <c r="AB598" s="26">
        <f t="shared" si="198"/>
        <v>352</v>
      </c>
      <c r="AC598" s="71">
        <f t="shared" si="198"/>
        <v>55.1</v>
      </c>
      <c r="AD598" s="243">
        <v>265</v>
      </c>
      <c r="AE598" s="27">
        <f t="shared" si="199"/>
        <v>71.621621621621628</v>
      </c>
      <c r="AF598" s="201"/>
      <c r="AG598" s="243"/>
      <c r="AH598" s="243"/>
      <c r="AI598" s="243"/>
      <c r="AJ598" s="621">
        <v>6</v>
      </c>
      <c r="AK598" s="565">
        <v>0</v>
      </c>
      <c r="AL598" s="243"/>
      <c r="AM598" s="202"/>
      <c r="AN598" s="243"/>
      <c r="AO598" s="202"/>
      <c r="AP598" s="243">
        <v>10</v>
      </c>
      <c r="AQ598" s="202">
        <v>8.57</v>
      </c>
      <c r="AR598" s="201">
        <f t="shared" si="200"/>
        <v>16</v>
      </c>
      <c r="AS598" s="202">
        <f t="shared" si="200"/>
        <v>8.57</v>
      </c>
      <c r="AT598" s="243"/>
      <c r="AU598" s="202"/>
      <c r="AV598" s="243"/>
      <c r="AW598" s="243"/>
      <c r="AX598" s="27">
        <f t="shared" si="201"/>
        <v>0</v>
      </c>
      <c r="AY598" s="39">
        <f t="shared" si="202"/>
        <v>8.57</v>
      </c>
      <c r="AZ598" s="202"/>
      <c r="BA598" s="27">
        <f t="shared" si="203"/>
        <v>8.57</v>
      </c>
      <c r="BB598" s="208">
        <v>1</v>
      </c>
      <c r="BC598" s="208">
        <v>0.97</v>
      </c>
      <c r="BD598" s="202"/>
    </row>
    <row r="599" spans="1:56" s="181" customFormat="1" ht="16.5" customHeight="1">
      <c r="A599" s="614" t="s">
        <v>789</v>
      </c>
      <c r="B599" s="208" t="s">
        <v>213</v>
      </c>
      <c r="C599" s="154" t="s">
        <v>790</v>
      </c>
      <c r="D599" s="491" t="s">
        <v>795</v>
      </c>
      <c r="E599" s="492">
        <v>10</v>
      </c>
      <c r="F599" s="491" t="s">
        <v>802</v>
      </c>
      <c r="G599" s="242">
        <v>233</v>
      </c>
      <c r="H599" s="242">
        <v>1064.8390000000002</v>
      </c>
      <c r="I599" s="208">
        <v>0</v>
      </c>
      <c r="J599" s="243">
        <v>1</v>
      </c>
      <c r="K599" s="243">
        <v>0</v>
      </c>
      <c r="L599" s="243">
        <v>0</v>
      </c>
      <c r="M599" s="243">
        <v>0</v>
      </c>
      <c r="N599" s="243">
        <v>0</v>
      </c>
      <c r="O599" s="25">
        <f t="shared" si="195"/>
        <v>0</v>
      </c>
      <c r="P599" s="25">
        <f t="shared" si="196"/>
        <v>1</v>
      </c>
      <c r="Q599" s="25">
        <f t="shared" si="196"/>
        <v>0</v>
      </c>
      <c r="R599" s="25">
        <f t="shared" si="197"/>
        <v>1</v>
      </c>
      <c r="S599" s="202">
        <v>0</v>
      </c>
      <c r="T599" s="201">
        <v>0</v>
      </c>
      <c r="U599" s="202">
        <v>0</v>
      </c>
      <c r="V599" s="201">
        <v>0</v>
      </c>
      <c r="W599" s="202">
        <v>0</v>
      </c>
      <c r="X599" s="201">
        <v>0</v>
      </c>
      <c r="Y599" s="201"/>
      <c r="Z599" s="243">
        <v>2</v>
      </c>
      <c r="AA599" s="202">
        <v>0.03</v>
      </c>
      <c r="AB599" s="26">
        <f t="shared" si="198"/>
        <v>3</v>
      </c>
      <c r="AC599" s="71">
        <f t="shared" si="198"/>
        <v>0.03</v>
      </c>
      <c r="AD599" s="243">
        <v>2</v>
      </c>
      <c r="AE599" s="27">
        <f t="shared" si="199"/>
        <v>0.85836909871244638</v>
      </c>
      <c r="AF599" s="201"/>
      <c r="AG599" s="243"/>
      <c r="AH599" s="243"/>
      <c r="AI599" s="243"/>
      <c r="AJ599" s="621"/>
      <c r="AK599" s="565"/>
      <c r="AL599" s="243"/>
      <c r="AM599" s="202"/>
      <c r="AN599" s="243"/>
      <c r="AO599" s="202"/>
      <c r="AP599" s="243"/>
      <c r="AQ599" s="202"/>
      <c r="AR599" s="201">
        <f t="shared" si="200"/>
        <v>0</v>
      </c>
      <c r="AS599" s="202">
        <f t="shared" si="200"/>
        <v>0</v>
      </c>
      <c r="AT599" s="243"/>
      <c r="AU599" s="202"/>
      <c r="AV599" s="243"/>
      <c r="AW599" s="243"/>
      <c r="AX599" s="27">
        <f t="shared" si="201"/>
        <v>0</v>
      </c>
      <c r="AY599" s="39">
        <f t="shared" si="202"/>
        <v>0</v>
      </c>
      <c r="AZ599" s="202"/>
      <c r="BA599" s="27">
        <f t="shared" si="203"/>
        <v>0</v>
      </c>
      <c r="BB599" s="208"/>
      <c r="BC599" s="208"/>
      <c r="BD599" s="202"/>
    </row>
    <row r="600" spans="1:56" s="181" customFormat="1" ht="16.5" customHeight="1">
      <c r="A600" s="614" t="s">
        <v>789</v>
      </c>
      <c r="B600" s="208" t="s">
        <v>213</v>
      </c>
      <c r="C600" s="154" t="s">
        <v>790</v>
      </c>
      <c r="D600" s="491" t="s">
        <v>795</v>
      </c>
      <c r="E600" s="492">
        <v>11</v>
      </c>
      <c r="F600" s="491" t="s">
        <v>803</v>
      </c>
      <c r="G600" s="242">
        <v>305</v>
      </c>
      <c r="H600" s="242">
        <v>1026.732</v>
      </c>
      <c r="I600" s="208">
        <v>33</v>
      </c>
      <c r="J600" s="243">
        <v>3</v>
      </c>
      <c r="K600" s="243">
        <v>3</v>
      </c>
      <c r="L600" s="243">
        <v>0</v>
      </c>
      <c r="M600" s="243">
        <v>0</v>
      </c>
      <c r="N600" s="243">
        <v>0</v>
      </c>
      <c r="O600" s="25">
        <f t="shared" si="195"/>
        <v>33</v>
      </c>
      <c r="P600" s="25">
        <f t="shared" si="196"/>
        <v>3</v>
      </c>
      <c r="Q600" s="25">
        <f t="shared" si="196"/>
        <v>3</v>
      </c>
      <c r="R600" s="25">
        <f t="shared" si="197"/>
        <v>39</v>
      </c>
      <c r="S600" s="202">
        <v>7.54</v>
      </c>
      <c r="T600" s="201">
        <v>31</v>
      </c>
      <c r="U600" s="202">
        <v>0</v>
      </c>
      <c r="V600" s="201">
        <v>2</v>
      </c>
      <c r="W600" s="202">
        <v>7.54</v>
      </c>
      <c r="X600" s="201">
        <v>0</v>
      </c>
      <c r="Y600" s="201"/>
      <c r="Z600" s="243">
        <v>48</v>
      </c>
      <c r="AA600" s="202">
        <v>27.13</v>
      </c>
      <c r="AB600" s="26">
        <f t="shared" si="198"/>
        <v>87</v>
      </c>
      <c r="AC600" s="71">
        <f t="shared" si="198"/>
        <v>34.67</v>
      </c>
      <c r="AD600" s="243">
        <v>64</v>
      </c>
      <c r="AE600" s="27">
        <f t="shared" si="199"/>
        <v>20.983606557377048</v>
      </c>
      <c r="AF600" s="243"/>
      <c r="AG600" s="243"/>
      <c r="AH600" s="243"/>
      <c r="AI600" s="243"/>
      <c r="AJ600" s="621">
        <v>5</v>
      </c>
      <c r="AK600" s="565">
        <v>0</v>
      </c>
      <c r="AL600" s="243"/>
      <c r="AM600" s="202"/>
      <c r="AN600" s="243"/>
      <c r="AO600" s="202"/>
      <c r="AP600" s="243">
        <v>1</v>
      </c>
      <c r="AQ600" s="202">
        <v>0.5</v>
      </c>
      <c r="AR600" s="201">
        <f t="shared" si="200"/>
        <v>6</v>
      </c>
      <c r="AS600" s="202">
        <f t="shared" si="200"/>
        <v>0.5</v>
      </c>
      <c r="AT600" s="243"/>
      <c r="AU600" s="202"/>
      <c r="AV600" s="243"/>
      <c r="AW600" s="243"/>
      <c r="AX600" s="27">
        <f t="shared" si="201"/>
        <v>0</v>
      </c>
      <c r="AY600" s="39">
        <f t="shared" si="202"/>
        <v>0.5</v>
      </c>
      <c r="AZ600" s="202"/>
      <c r="BA600" s="27">
        <f t="shared" si="203"/>
        <v>0.5</v>
      </c>
      <c r="BB600" s="208"/>
      <c r="BC600" s="208"/>
      <c r="BD600" s="202"/>
    </row>
    <row r="601" spans="1:56" s="181" customFormat="1" ht="16.5" customHeight="1">
      <c r="A601" s="613" t="s">
        <v>789</v>
      </c>
      <c r="B601" s="208" t="s">
        <v>213</v>
      </c>
      <c r="C601" s="154" t="s">
        <v>790</v>
      </c>
      <c r="D601" s="491" t="s">
        <v>804</v>
      </c>
      <c r="E601" s="492">
        <v>12</v>
      </c>
      <c r="F601" s="491" t="s">
        <v>805</v>
      </c>
      <c r="G601" s="242">
        <v>247</v>
      </c>
      <c r="H601" s="242">
        <v>875.74200000000008</v>
      </c>
      <c r="I601" s="208">
        <v>1</v>
      </c>
      <c r="J601" s="243">
        <v>0</v>
      </c>
      <c r="K601" s="243">
        <v>0</v>
      </c>
      <c r="L601" s="243">
        <v>0</v>
      </c>
      <c r="M601" s="243">
        <v>0</v>
      </c>
      <c r="N601" s="243">
        <v>0</v>
      </c>
      <c r="O601" s="25">
        <f t="shared" si="195"/>
        <v>1</v>
      </c>
      <c r="P601" s="25">
        <f t="shared" si="196"/>
        <v>0</v>
      </c>
      <c r="Q601" s="25">
        <f t="shared" si="196"/>
        <v>0</v>
      </c>
      <c r="R601" s="25">
        <f t="shared" si="197"/>
        <v>1</v>
      </c>
      <c r="S601" s="202">
        <v>0.01</v>
      </c>
      <c r="T601" s="201">
        <v>0</v>
      </c>
      <c r="U601" s="202"/>
      <c r="V601" s="201">
        <v>1</v>
      </c>
      <c r="W601" s="202">
        <v>0.01</v>
      </c>
      <c r="X601" s="201"/>
      <c r="Y601" s="201"/>
      <c r="Z601" s="243">
        <v>6</v>
      </c>
      <c r="AA601" s="202">
        <v>1.32</v>
      </c>
      <c r="AB601" s="26">
        <f t="shared" si="198"/>
        <v>7</v>
      </c>
      <c r="AC601" s="71">
        <f t="shared" si="198"/>
        <v>1.33</v>
      </c>
      <c r="AD601" s="243">
        <v>7</v>
      </c>
      <c r="AE601" s="27">
        <f t="shared" si="199"/>
        <v>2.834008097165992</v>
      </c>
      <c r="AF601" s="243"/>
      <c r="AG601" s="243"/>
      <c r="AH601" s="243"/>
      <c r="AI601" s="243"/>
      <c r="AJ601" s="243"/>
      <c r="AK601" s="565"/>
      <c r="AL601" s="243"/>
      <c r="AM601" s="202"/>
      <c r="AN601" s="243"/>
      <c r="AO601" s="202"/>
      <c r="AP601" s="243"/>
      <c r="AQ601" s="202"/>
      <c r="AR601" s="201">
        <f t="shared" si="200"/>
        <v>0</v>
      </c>
      <c r="AS601" s="202">
        <f t="shared" si="200"/>
        <v>0</v>
      </c>
      <c r="AT601" s="202"/>
      <c r="AU601" s="202"/>
      <c r="AV601" s="202"/>
      <c r="AW601" s="202"/>
      <c r="AX601" s="27">
        <f t="shared" si="201"/>
        <v>0</v>
      </c>
      <c r="AY601" s="39">
        <f t="shared" si="202"/>
        <v>0</v>
      </c>
      <c r="AZ601" s="202"/>
      <c r="BA601" s="27">
        <f t="shared" si="203"/>
        <v>0</v>
      </c>
      <c r="BB601" s="201"/>
      <c r="BC601" s="202"/>
      <c r="BD601" s="202"/>
    </row>
    <row r="602" spans="1:56" s="181" customFormat="1" ht="16.5" customHeight="1">
      <c r="A602" s="613" t="s">
        <v>789</v>
      </c>
      <c r="B602" s="208" t="s">
        <v>213</v>
      </c>
      <c r="C602" s="154" t="s">
        <v>790</v>
      </c>
      <c r="D602" s="491" t="s">
        <v>804</v>
      </c>
      <c r="E602" s="492">
        <v>13</v>
      </c>
      <c r="F602" s="491" t="s">
        <v>806</v>
      </c>
      <c r="G602" s="242">
        <v>243</v>
      </c>
      <c r="H602" s="242">
        <v>1371.8520000000001</v>
      </c>
      <c r="I602" s="208">
        <v>47</v>
      </c>
      <c r="J602" s="243">
        <v>21</v>
      </c>
      <c r="K602" s="243">
        <v>138</v>
      </c>
      <c r="L602" s="243">
        <v>0</v>
      </c>
      <c r="M602" s="243">
        <v>0</v>
      </c>
      <c r="N602" s="243">
        <v>0</v>
      </c>
      <c r="O602" s="25">
        <f t="shared" si="195"/>
        <v>47</v>
      </c>
      <c r="P602" s="25">
        <f t="shared" si="196"/>
        <v>21</v>
      </c>
      <c r="Q602" s="25">
        <f t="shared" si="196"/>
        <v>138</v>
      </c>
      <c r="R602" s="25">
        <f t="shared" si="197"/>
        <v>206</v>
      </c>
      <c r="S602" s="202">
        <v>6.32</v>
      </c>
      <c r="T602" s="201">
        <v>0</v>
      </c>
      <c r="U602" s="202"/>
      <c r="V602" s="201">
        <v>47</v>
      </c>
      <c r="W602" s="202">
        <v>6.32</v>
      </c>
      <c r="X602" s="201"/>
      <c r="Y602" s="201"/>
      <c r="Z602" s="243">
        <v>49</v>
      </c>
      <c r="AA602" s="202">
        <v>8.5</v>
      </c>
      <c r="AB602" s="26">
        <f t="shared" si="198"/>
        <v>255</v>
      </c>
      <c r="AC602" s="71">
        <f t="shared" si="198"/>
        <v>14.82</v>
      </c>
      <c r="AD602" s="243">
        <v>243</v>
      </c>
      <c r="AE602" s="27">
        <f t="shared" si="199"/>
        <v>100</v>
      </c>
      <c r="AF602" s="201">
        <v>4</v>
      </c>
      <c r="AG602" s="243">
        <v>1</v>
      </c>
      <c r="AH602" s="243">
        <v>1</v>
      </c>
      <c r="AI602" s="243"/>
      <c r="AJ602" s="243"/>
      <c r="AK602" s="565"/>
      <c r="AL602" s="243"/>
      <c r="AM602" s="202"/>
      <c r="AN602" s="243"/>
      <c r="AO602" s="202"/>
      <c r="AP602" s="243"/>
      <c r="AQ602" s="202"/>
      <c r="AR602" s="201">
        <f t="shared" si="200"/>
        <v>0</v>
      </c>
      <c r="AS602" s="202">
        <f t="shared" si="200"/>
        <v>0</v>
      </c>
      <c r="AT602" s="202"/>
      <c r="AU602" s="202"/>
      <c r="AV602" s="202"/>
      <c r="AW602" s="202"/>
      <c r="AX602" s="27">
        <f t="shared" si="201"/>
        <v>0</v>
      </c>
      <c r="AY602" s="39">
        <f t="shared" si="202"/>
        <v>0</v>
      </c>
      <c r="AZ602" s="202"/>
      <c r="BA602" s="27">
        <f t="shared" si="203"/>
        <v>0</v>
      </c>
      <c r="BB602" s="201"/>
      <c r="BC602" s="202"/>
      <c r="BD602" s="202"/>
    </row>
    <row r="603" spans="1:56" s="181" customFormat="1" ht="16.5" customHeight="1">
      <c r="A603" s="613" t="s">
        <v>789</v>
      </c>
      <c r="B603" s="208" t="s">
        <v>213</v>
      </c>
      <c r="C603" s="154" t="s">
        <v>790</v>
      </c>
      <c r="D603" s="491" t="s">
        <v>804</v>
      </c>
      <c r="E603" s="492">
        <v>14</v>
      </c>
      <c r="F603" s="491" t="s">
        <v>807</v>
      </c>
      <c r="G603" s="242">
        <v>364</v>
      </c>
      <c r="H603" s="242">
        <v>1281.258</v>
      </c>
      <c r="I603" s="208">
        <v>135</v>
      </c>
      <c r="J603" s="243">
        <v>23</v>
      </c>
      <c r="K603" s="243">
        <v>73</v>
      </c>
      <c r="L603" s="243">
        <v>0</v>
      </c>
      <c r="M603" s="243">
        <v>0</v>
      </c>
      <c r="N603" s="243">
        <v>0</v>
      </c>
      <c r="O603" s="25">
        <f t="shared" si="195"/>
        <v>135</v>
      </c>
      <c r="P603" s="25">
        <f t="shared" si="196"/>
        <v>23</v>
      </c>
      <c r="Q603" s="25">
        <f t="shared" si="196"/>
        <v>73</v>
      </c>
      <c r="R603" s="25">
        <f t="shared" si="197"/>
        <v>231</v>
      </c>
      <c r="S603" s="202">
        <v>6.8</v>
      </c>
      <c r="T603" s="201">
        <v>0</v>
      </c>
      <c r="U603" s="202"/>
      <c r="V603" s="201">
        <v>135</v>
      </c>
      <c r="W603" s="202">
        <v>6.8</v>
      </c>
      <c r="X603" s="201"/>
      <c r="Y603" s="201"/>
      <c r="Z603" s="243">
        <v>229</v>
      </c>
      <c r="AA603" s="202">
        <v>8.6199999999999992</v>
      </c>
      <c r="AB603" s="26">
        <f t="shared" si="198"/>
        <v>460</v>
      </c>
      <c r="AC603" s="71">
        <f t="shared" si="198"/>
        <v>15.419999999999998</v>
      </c>
      <c r="AD603" s="243">
        <v>364</v>
      </c>
      <c r="AE603" s="27">
        <f t="shared" si="199"/>
        <v>100</v>
      </c>
      <c r="AF603" s="243">
        <v>5</v>
      </c>
      <c r="AG603" s="243"/>
      <c r="AH603" s="243"/>
      <c r="AI603" s="243"/>
      <c r="AJ603" s="243"/>
      <c r="AK603" s="565"/>
      <c r="AL603" s="243"/>
      <c r="AM603" s="202"/>
      <c r="AN603" s="243"/>
      <c r="AO603" s="202"/>
      <c r="AP603" s="243">
        <v>2</v>
      </c>
      <c r="AQ603" s="202">
        <v>0.4</v>
      </c>
      <c r="AR603" s="201">
        <f t="shared" si="200"/>
        <v>2</v>
      </c>
      <c r="AS603" s="202">
        <f t="shared" si="200"/>
        <v>0.4</v>
      </c>
      <c r="AT603" s="202"/>
      <c r="AU603" s="202"/>
      <c r="AV603" s="202"/>
      <c r="AW603" s="202"/>
      <c r="AX603" s="27">
        <f t="shared" si="201"/>
        <v>0</v>
      </c>
      <c r="AY603" s="39">
        <f t="shared" si="202"/>
        <v>0.4</v>
      </c>
      <c r="AZ603" s="202"/>
      <c r="BA603" s="27">
        <f t="shared" si="203"/>
        <v>0.4</v>
      </c>
      <c r="BB603" s="201"/>
      <c r="BC603" s="202"/>
      <c r="BD603" s="202"/>
    </row>
    <row r="604" spans="1:56" s="181" customFormat="1" ht="16.5" customHeight="1">
      <c r="A604" s="613" t="s">
        <v>789</v>
      </c>
      <c r="B604" s="208" t="s">
        <v>213</v>
      </c>
      <c r="C604" s="154" t="s">
        <v>790</v>
      </c>
      <c r="D604" s="491" t="s">
        <v>804</v>
      </c>
      <c r="E604" s="492">
        <v>15</v>
      </c>
      <c r="F604" s="491" t="s">
        <v>808</v>
      </c>
      <c r="G604" s="242">
        <v>306</v>
      </c>
      <c r="H604" s="242">
        <v>1238.1179999999999</v>
      </c>
      <c r="I604" s="208">
        <v>253</v>
      </c>
      <c r="J604" s="243">
        <v>73</v>
      </c>
      <c r="K604" s="243">
        <v>149</v>
      </c>
      <c r="L604" s="243">
        <v>0</v>
      </c>
      <c r="M604" s="243">
        <v>0</v>
      </c>
      <c r="N604" s="243">
        <v>0</v>
      </c>
      <c r="O604" s="25">
        <f t="shared" si="195"/>
        <v>253</v>
      </c>
      <c r="P604" s="25">
        <f t="shared" si="196"/>
        <v>73</v>
      </c>
      <c r="Q604" s="25">
        <f t="shared" si="196"/>
        <v>149</v>
      </c>
      <c r="R604" s="25">
        <f t="shared" si="197"/>
        <v>475</v>
      </c>
      <c r="S604" s="202">
        <v>10.55</v>
      </c>
      <c r="T604" s="201">
        <v>0</v>
      </c>
      <c r="U604" s="202"/>
      <c r="V604" s="201">
        <v>253</v>
      </c>
      <c r="W604" s="202">
        <v>10.55</v>
      </c>
      <c r="X604" s="201"/>
      <c r="Y604" s="201"/>
      <c r="Z604" s="243">
        <v>636</v>
      </c>
      <c r="AA604" s="202">
        <v>1.22</v>
      </c>
      <c r="AB604" s="26">
        <f t="shared" si="198"/>
        <v>1111</v>
      </c>
      <c r="AC604" s="71">
        <f t="shared" si="198"/>
        <v>11.770000000000001</v>
      </c>
      <c r="AD604" s="243">
        <v>306</v>
      </c>
      <c r="AE604" s="27">
        <f t="shared" si="199"/>
        <v>100</v>
      </c>
      <c r="AF604" s="201">
        <v>6</v>
      </c>
      <c r="AG604" s="243"/>
      <c r="AH604" s="243"/>
      <c r="AI604" s="243"/>
      <c r="AJ604" s="243"/>
      <c r="AK604" s="565"/>
      <c r="AL604" s="243"/>
      <c r="AM604" s="202"/>
      <c r="AN604" s="243"/>
      <c r="AO604" s="202"/>
      <c r="AP604" s="243">
        <v>29</v>
      </c>
      <c r="AQ604" s="202">
        <v>18.96</v>
      </c>
      <c r="AR604" s="201">
        <f t="shared" si="200"/>
        <v>29</v>
      </c>
      <c r="AS604" s="202">
        <f t="shared" si="200"/>
        <v>18.96</v>
      </c>
      <c r="AT604" s="202"/>
      <c r="AU604" s="202"/>
      <c r="AV604" s="202"/>
      <c r="AW604" s="202"/>
      <c r="AX604" s="27">
        <f t="shared" si="201"/>
        <v>0</v>
      </c>
      <c r="AY604" s="39">
        <f t="shared" si="202"/>
        <v>18.96</v>
      </c>
      <c r="AZ604" s="202"/>
      <c r="BA604" s="27">
        <f t="shared" si="203"/>
        <v>18.96</v>
      </c>
      <c r="BB604" s="201"/>
      <c r="BC604" s="202"/>
      <c r="BD604" s="202"/>
    </row>
    <row r="605" spans="1:56" s="181" customFormat="1" ht="16.5" customHeight="1">
      <c r="A605" s="613" t="s">
        <v>789</v>
      </c>
      <c r="B605" s="208" t="s">
        <v>213</v>
      </c>
      <c r="C605" s="244" t="s">
        <v>790</v>
      </c>
      <c r="D605" s="244" t="s">
        <v>804</v>
      </c>
      <c r="E605" s="492">
        <v>16</v>
      </c>
      <c r="F605" s="498" t="s">
        <v>809</v>
      </c>
      <c r="G605" s="242">
        <v>324</v>
      </c>
      <c r="H605" s="242">
        <v>1266.8780000000002</v>
      </c>
      <c r="I605" s="208">
        <v>120</v>
      </c>
      <c r="J605" s="243">
        <v>0</v>
      </c>
      <c r="K605" s="243">
        <v>0</v>
      </c>
      <c r="L605" s="243">
        <v>0</v>
      </c>
      <c r="M605" s="243">
        <v>0</v>
      </c>
      <c r="N605" s="243">
        <v>0</v>
      </c>
      <c r="O605" s="25">
        <f t="shared" si="195"/>
        <v>120</v>
      </c>
      <c r="P605" s="25">
        <f t="shared" si="196"/>
        <v>0</v>
      </c>
      <c r="Q605" s="25">
        <f t="shared" si="196"/>
        <v>0</v>
      </c>
      <c r="R605" s="25">
        <f t="shared" si="197"/>
        <v>120</v>
      </c>
      <c r="S605" s="202">
        <v>5.2</v>
      </c>
      <c r="T605" s="201">
        <v>0</v>
      </c>
      <c r="U605" s="202"/>
      <c r="V605" s="201">
        <v>120</v>
      </c>
      <c r="W605" s="202">
        <v>5.2</v>
      </c>
      <c r="X605" s="201"/>
      <c r="Y605" s="201"/>
      <c r="Z605" s="243">
        <v>85</v>
      </c>
      <c r="AA605" s="202">
        <v>6.5</v>
      </c>
      <c r="AB605" s="26">
        <f t="shared" si="198"/>
        <v>205</v>
      </c>
      <c r="AC605" s="71">
        <f t="shared" si="198"/>
        <v>11.7</v>
      </c>
      <c r="AD605" s="243">
        <v>205</v>
      </c>
      <c r="AE605" s="27">
        <f t="shared" si="199"/>
        <v>63.271604938271608</v>
      </c>
      <c r="AF605" s="243"/>
      <c r="AG605" s="243"/>
      <c r="AH605" s="243"/>
      <c r="AI605" s="243"/>
      <c r="AJ605" s="243"/>
      <c r="AK605" s="565"/>
      <c r="AL605" s="243"/>
      <c r="AM605" s="202"/>
      <c r="AN605" s="243"/>
      <c r="AO605" s="202"/>
      <c r="AP605" s="243">
        <v>21</v>
      </c>
      <c r="AQ605" s="202">
        <v>5.93</v>
      </c>
      <c r="AR605" s="201">
        <f t="shared" si="200"/>
        <v>21</v>
      </c>
      <c r="AS605" s="202">
        <f t="shared" si="200"/>
        <v>5.93</v>
      </c>
      <c r="AT605" s="202"/>
      <c r="AU605" s="202"/>
      <c r="AV605" s="202"/>
      <c r="AW605" s="202"/>
      <c r="AX605" s="27">
        <f t="shared" si="201"/>
        <v>0</v>
      </c>
      <c r="AY605" s="39">
        <f t="shared" si="202"/>
        <v>5.93</v>
      </c>
      <c r="AZ605" s="202"/>
      <c r="BA605" s="27">
        <f t="shared" si="203"/>
        <v>5.93</v>
      </c>
      <c r="BB605" s="201"/>
      <c r="BC605" s="202"/>
      <c r="BD605" s="202"/>
    </row>
    <row r="606" spans="1:56" s="181" customFormat="1" ht="16.5" customHeight="1">
      <c r="A606" s="613" t="s">
        <v>789</v>
      </c>
      <c r="B606" s="208" t="s">
        <v>213</v>
      </c>
      <c r="C606" s="154" t="s">
        <v>790</v>
      </c>
      <c r="D606" s="491" t="s">
        <v>804</v>
      </c>
      <c r="E606" s="492">
        <v>17</v>
      </c>
      <c r="F606" s="491" t="s">
        <v>810</v>
      </c>
      <c r="G606" s="242">
        <v>318</v>
      </c>
      <c r="H606" s="242">
        <v>1095.037</v>
      </c>
      <c r="I606" s="208">
        <v>352</v>
      </c>
      <c r="J606" s="243">
        <v>95</v>
      </c>
      <c r="K606" s="243">
        <v>112</v>
      </c>
      <c r="L606" s="243">
        <v>0</v>
      </c>
      <c r="M606" s="243">
        <v>0</v>
      </c>
      <c r="N606" s="243">
        <v>0</v>
      </c>
      <c r="O606" s="25">
        <f t="shared" si="195"/>
        <v>352</v>
      </c>
      <c r="P606" s="25">
        <f t="shared" si="196"/>
        <v>95</v>
      </c>
      <c r="Q606" s="25">
        <f t="shared" si="196"/>
        <v>112</v>
      </c>
      <c r="R606" s="25">
        <f t="shared" si="197"/>
        <v>559</v>
      </c>
      <c r="S606" s="202">
        <v>21.15</v>
      </c>
      <c r="T606" s="201">
        <v>49</v>
      </c>
      <c r="U606" s="202">
        <v>2.6</v>
      </c>
      <c r="V606" s="201">
        <v>303</v>
      </c>
      <c r="W606" s="202">
        <v>18.55</v>
      </c>
      <c r="X606" s="201"/>
      <c r="Y606" s="201"/>
      <c r="Z606" s="243">
        <v>372</v>
      </c>
      <c r="AA606" s="202">
        <v>3.2</v>
      </c>
      <c r="AB606" s="26">
        <f t="shared" si="198"/>
        <v>931</v>
      </c>
      <c r="AC606" s="71">
        <f t="shared" si="198"/>
        <v>24.349999999999998</v>
      </c>
      <c r="AD606" s="243">
        <v>318</v>
      </c>
      <c r="AE606" s="27">
        <f t="shared" si="199"/>
        <v>100</v>
      </c>
      <c r="AF606" s="243">
        <v>7</v>
      </c>
      <c r="AG606" s="243">
        <v>32</v>
      </c>
      <c r="AH606" s="243">
        <v>31</v>
      </c>
      <c r="AI606" s="243"/>
      <c r="AJ606" s="243"/>
      <c r="AK606" s="565"/>
      <c r="AL606" s="243"/>
      <c r="AM606" s="202"/>
      <c r="AN606" s="243"/>
      <c r="AO606" s="202"/>
      <c r="AP606" s="243">
        <v>2</v>
      </c>
      <c r="AQ606" s="202">
        <v>1.4</v>
      </c>
      <c r="AR606" s="201">
        <f t="shared" si="200"/>
        <v>2</v>
      </c>
      <c r="AS606" s="202">
        <f t="shared" si="200"/>
        <v>1.4</v>
      </c>
      <c r="AT606" s="202"/>
      <c r="AU606" s="202"/>
      <c r="AV606" s="202"/>
      <c r="AW606" s="202"/>
      <c r="AX606" s="27">
        <f t="shared" si="201"/>
        <v>0</v>
      </c>
      <c r="AY606" s="39">
        <f t="shared" si="202"/>
        <v>1.4</v>
      </c>
      <c r="AZ606" s="202"/>
      <c r="BA606" s="27">
        <f t="shared" si="203"/>
        <v>1.4</v>
      </c>
      <c r="BB606" s="201"/>
      <c r="BC606" s="202"/>
      <c r="BD606" s="202"/>
    </row>
    <row r="607" spans="1:56" s="181" customFormat="1" ht="16.5" customHeight="1">
      <c r="A607" s="613" t="s">
        <v>789</v>
      </c>
      <c r="B607" s="208" t="s">
        <v>213</v>
      </c>
      <c r="C607" s="154" t="s">
        <v>790</v>
      </c>
      <c r="D607" s="491" t="s">
        <v>804</v>
      </c>
      <c r="E607" s="492">
        <v>18</v>
      </c>
      <c r="F607" s="491" t="s">
        <v>811</v>
      </c>
      <c r="G607" s="242">
        <v>256</v>
      </c>
      <c r="H607" s="242">
        <v>839.07300000000009</v>
      </c>
      <c r="I607" s="208">
        <v>61</v>
      </c>
      <c r="J607" s="243">
        <v>0</v>
      </c>
      <c r="K607" s="243">
        <v>0</v>
      </c>
      <c r="L607" s="243">
        <v>0</v>
      </c>
      <c r="M607" s="243">
        <v>0</v>
      </c>
      <c r="N607" s="243">
        <v>0</v>
      </c>
      <c r="O607" s="25">
        <f t="shared" si="195"/>
        <v>61</v>
      </c>
      <c r="P607" s="25">
        <f t="shared" si="196"/>
        <v>0</v>
      </c>
      <c r="Q607" s="25">
        <f t="shared" si="196"/>
        <v>0</v>
      </c>
      <c r="R607" s="25">
        <f t="shared" si="197"/>
        <v>61</v>
      </c>
      <c r="S607" s="202">
        <v>0.55000000000000004</v>
      </c>
      <c r="T607" s="201">
        <v>61</v>
      </c>
      <c r="U607" s="202">
        <v>0.55000000000000004</v>
      </c>
      <c r="V607" s="201"/>
      <c r="W607" s="202">
        <v>0</v>
      </c>
      <c r="X607" s="201"/>
      <c r="Y607" s="201"/>
      <c r="Z607" s="243">
        <v>12</v>
      </c>
      <c r="AA607" s="202">
        <v>1.3</v>
      </c>
      <c r="AB607" s="26">
        <f t="shared" si="198"/>
        <v>73</v>
      </c>
      <c r="AC607" s="71">
        <f t="shared" si="198"/>
        <v>1.85</v>
      </c>
      <c r="AD607" s="243">
        <v>73</v>
      </c>
      <c r="AE607" s="27">
        <f t="shared" si="199"/>
        <v>28.515625</v>
      </c>
      <c r="AF607" s="243"/>
      <c r="AG607" s="243">
        <v>31</v>
      </c>
      <c r="AH607" s="243">
        <v>30</v>
      </c>
      <c r="AI607" s="243"/>
      <c r="AJ607" s="243"/>
      <c r="AK607" s="565"/>
      <c r="AL607" s="243"/>
      <c r="AM607" s="202"/>
      <c r="AN607" s="243"/>
      <c r="AO607" s="202"/>
      <c r="AP607" s="243"/>
      <c r="AQ607" s="202"/>
      <c r="AR607" s="201">
        <f t="shared" si="200"/>
        <v>0</v>
      </c>
      <c r="AS607" s="202">
        <f t="shared" si="200"/>
        <v>0</v>
      </c>
      <c r="AT607" s="202"/>
      <c r="AU607" s="202"/>
      <c r="AV607" s="202"/>
      <c r="AW607" s="202"/>
      <c r="AX607" s="27">
        <f t="shared" si="201"/>
        <v>0</v>
      </c>
      <c r="AY607" s="39">
        <f t="shared" si="202"/>
        <v>0</v>
      </c>
      <c r="AZ607" s="202"/>
      <c r="BA607" s="27">
        <f t="shared" si="203"/>
        <v>0</v>
      </c>
      <c r="BB607" s="201"/>
      <c r="BC607" s="202"/>
      <c r="BD607" s="202"/>
    </row>
    <row r="608" spans="1:56" s="494" customFormat="1" ht="16.5">
      <c r="A608" s="614" t="s">
        <v>789</v>
      </c>
      <c r="B608" s="208" t="s">
        <v>213</v>
      </c>
      <c r="C608" s="154" t="s">
        <v>790</v>
      </c>
      <c r="D608" s="491" t="s">
        <v>804</v>
      </c>
      <c r="E608" s="492">
        <v>19</v>
      </c>
      <c r="F608" s="622" t="s">
        <v>812</v>
      </c>
      <c r="G608" s="242">
        <v>328</v>
      </c>
      <c r="H608" s="242">
        <v>632</v>
      </c>
      <c r="I608" s="208">
        <v>120</v>
      </c>
      <c r="J608" s="243">
        <v>0</v>
      </c>
      <c r="K608" s="243">
        <v>0</v>
      </c>
      <c r="L608" s="243">
        <v>0</v>
      </c>
      <c r="M608" s="243">
        <v>0</v>
      </c>
      <c r="N608" s="243">
        <v>0</v>
      </c>
      <c r="O608" s="25">
        <f t="shared" si="195"/>
        <v>120</v>
      </c>
      <c r="P608" s="25">
        <f t="shared" si="196"/>
        <v>0</v>
      </c>
      <c r="Q608" s="25">
        <f t="shared" si="196"/>
        <v>0</v>
      </c>
      <c r="R608" s="25">
        <f t="shared" si="197"/>
        <v>120</v>
      </c>
      <c r="S608" s="202">
        <v>11.8</v>
      </c>
      <c r="T608" s="201">
        <v>11</v>
      </c>
      <c r="U608" s="202">
        <v>3.2</v>
      </c>
      <c r="V608" s="201">
        <v>109</v>
      </c>
      <c r="W608" s="202">
        <v>8.6</v>
      </c>
      <c r="X608" s="201"/>
      <c r="Y608" s="201"/>
      <c r="Z608" s="243">
        <v>364</v>
      </c>
      <c r="AA608" s="202">
        <v>4.53</v>
      </c>
      <c r="AB608" s="26">
        <f t="shared" si="198"/>
        <v>484</v>
      </c>
      <c r="AC608" s="71">
        <f t="shared" si="198"/>
        <v>16.330000000000002</v>
      </c>
      <c r="AD608" s="243">
        <v>205</v>
      </c>
      <c r="AE608" s="27">
        <f t="shared" si="199"/>
        <v>62.5</v>
      </c>
      <c r="AF608" s="201"/>
      <c r="AG608" s="243">
        <v>80</v>
      </c>
      <c r="AH608" s="243">
        <v>79</v>
      </c>
      <c r="AI608" s="243"/>
      <c r="AJ608" s="243"/>
      <c r="AK608" s="565"/>
      <c r="AL608" s="243"/>
      <c r="AM608" s="202"/>
      <c r="AN608" s="243"/>
      <c r="AO608" s="202"/>
      <c r="AP608" s="243">
        <v>70</v>
      </c>
      <c r="AQ608" s="202">
        <v>31.79</v>
      </c>
      <c r="AR608" s="201">
        <f t="shared" si="200"/>
        <v>70</v>
      </c>
      <c r="AS608" s="202">
        <f t="shared" si="200"/>
        <v>31.79</v>
      </c>
      <c r="AT608" s="202">
        <v>2.6</v>
      </c>
      <c r="AU608" s="202">
        <v>44.56</v>
      </c>
      <c r="AV608" s="202">
        <v>1.2</v>
      </c>
      <c r="AW608" s="202"/>
      <c r="AX608" s="27">
        <f t="shared" si="201"/>
        <v>48.360000000000007</v>
      </c>
      <c r="AY608" s="39">
        <f t="shared" si="202"/>
        <v>80.150000000000006</v>
      </c>
      <c r="AZ608" s="202">
        <v>120.2</v>
      </c>
      <c r="BA608" s="27">
        <f t="shared" si="203"/>
        <v>200.35000000000002</v>
      </c>
      <c r="BB608" s="201"/>
      <c r="BC608" s="202"/>
      <c r="BD608" s="202"/>
    </row>
    <row r="609" spans="1:56" s="181" customFormat="1" ht="16.5" customHeight="1">
      <c r="A609" s="614" t="s">
        <v>789</v>
      </c>
      <c r="B609" s="208" t="s">
        <v>213</v>
      </c>
      <c r="C609" s="154" t="s">
        <v>790</v>
      </c>
      <c r="D609" s="491" t="s">
        <v>804</v>
      </c>
      <c r="E609" s="492">
        <v>20</v>
      </c>
      <c r="F609" s="491" t="s">
        <v>813</v>
      </c>
      <c r="G609" s="242">
        <v>227</v>
      </c>
      <c r="H609" s="242">
        <v>743.44600000000003</v>
      </c>
      <c r="I609" s="208">
        <v>78</v>
      </c>
      <c r="J609" s="243">
        <v>0</v>
      </c>
      <c r="K609" s="243">
        <v>0</v>
      </c>
      <c r="L609" s="243">
        <v>0</v>
      </c>
      <c r="M609" s="243">
        <v>0</v>
      </c>
      <c r="N609" s="243">
        <v>0</v>
      </c>
      <c r="O609" s="25">
        <f t="shared" si="195"/>
        <v>78</v>
      </c>
      <c r="P609" s="25">
        <f t="shared" si="196"/>
        <v>0</v>
      </c>
      <c r="Q609" s="25">
        <f t="shared" si="196"/>
        <v>0</v>
      </c>
      <c r="R609" s="25">
        <f t="shared" si="197"/>
        <v>78</v>
      </c>
      <c r="S609" s="202">
        <v>2.2599999999999998</v>
      </c>
      <c r="T609" s="201">
        <v>0</v>
      </c>
      <c r="U609" s="202"/>
      <c r="V609" s="201">
        <v>78</v>
      </c>
      <c r="W609" s="202">
        <v>2.2599999999999998</v>
      </c>
      <c r="X609" s="201"/>
      <c r="Y609" s="201"/>
      <c r="Z609" s="243">
        <v>56</v>
      </c>
      <c r="AA609" s="202">
        <v>6.86</v>
      </c>
      <c r="AB609" s="26">
        <f t="shared" si="198"/>
        <v>134</v>
      </c>
      <c r="AC609" s="71">
        <f t="shared" si="198"/>
        <v>9.120000000000001</v>
      </c>
      <c r="AD609" s="243">
        <v>134</v>
      </c>
      <c r="AE609" s="27">
        <f t="shared" si="199"/>
        <v>59.030837004405292</v>
      </c>
      <c r="AF609" s="243"/>
      <c r="AG609" s="243"/>
      <c r="AH609" s="243"/>
      <c r="AI609" s="243"/>
      <c r="AJ609" s="243"/>
      <c r="AK609" s="565"/>
      <c r="AL609" s="243"/>
      <c r="AM609" s="202"/>
      <c r="AN609" s="243"/>
      <c r="AO609" s="202"/>
      <c r="AP609" s="243">
        <v>5</v>
      </c>
      <c r="AQ609" s="202">
        <v>2.7</v>
      </c>
      <c r="AR609" s="201">
        <f t="shared" si="200"/>
        <v>5</v>
      </c>
      <c r="AS609" s="202">
        <f t="shared" si="200"/>
        <v>2.7</v>
      </c>
      <c r="AT609" s="202"/>
      <c r="AU609" s="202"/>
      <c r="AV609" s="202"/>
      <c r="AW609" s="202"/>
      <c r="AX609" s="27">
        <f t="shared" si="201"/>
        <v>0</v>
      </c>
      <c r="AY609" s="39">
        <f t="shared" si="202"/>
        <v>2.7</v>
      </c>
      <c r="AZ609" s="202"/>
      <c r="BA609" s="27">
        <f t="shared" si="203"/>
        <v>2.7</v>
      </c>
      <c r="BB609" s="201"/>
      <c r="BC609" s="202"/>
      <c r="BD609" s="202"/>
    </row>
    <row r="610" spans="1:56" s="181" customFormat="1" ht="16.5" customHeight="1">
      <c r="A610" s="614" t="s">
        <v>789</v>
      </c>
      <c r="B610" s="208" t="s">
        <v>213</v>
      </c>
      <c r="C610" s="154" t="s">
        <v>790</v>
      </c>
      <c r="D610" s="491" t="s">
        <v>814</v>
      </c>
      <c r="E610" s="492">
        <v>21</v>
      </c>
      <c r="F610" s="491" t="s">
        <v>815</v>
      </c>
      <c r="G610" s="242">
        <v>194</v>
      </c>
      <c r="H610" s="242">
        <v>775.80100000000004</v>
      </c>
      <c r="I610" s="208">
        <v>256</v>
      </c>
      <c r="J610" s="243">
        <v>0</v>
      </c>
      <c r="K610" s="243">
        <v>0</v>
      </c>
      <c r="L610" s="243">
        <v>0</v>
      </c>
      <c r="M610" s="243">
        <v>0</v>
      </c>
      <c r="N610" s="243">
        <v>0</v>
      </c>
      <c r="O610" s="25">
        <f t="shared" si="195"/>
        <v>256</v>
      </c>
      <c r="P610" s="25">
        <f t="shared" si="196"/>
        <v>0</v>
      </c>
      <c r="Q610" s="25">
        <f t="shared" si="196"/>
        <v>0</v>
      </c>
      <c r="R610" s="25">
        <f t="shared" si="197"/>
        <v>256</v>
      </c>
      <c r="S610" s="202"/>
      <c r="T610" s="201">
        <v>256</v>
      </c>
      <c r="U610" s="202"/>
      <c r="V610" s="201"/>
      <c r="W610" s="202"/>
      <c r="X610" s="201"/>
      <c r="Y610" s="201"/>
      <c r="Z610" s="243">
        <v>213</v>
      </c>
      <c r="AA610" s="202">
        <v>30.84</v>
      </c>
      <c r="AB610" s="26">
        <f t="shared" si="198"/>
        <v>469</v>
      </c>
      <c r="AC610" s="71">
        <f t="shared" si="198"/>
        <v>30.84</v>
      </c>
      <c r="AD610" s="243">
        <v>194</v>
      </c>
      <c r="AE610" s="27">
        <f t="shared" si="199"/>
        <v>100</v>
      </c>
      <c r="AF610" s="243">
        <v>8</v>
      </c>
      <c r="AG610" s="243"/>
      <c r="AH610" s="243"/>
      <c r="AI610" s="243"/>
      <c r="AJ610" s="243"/>
      <c r="AK610" s="565"/>
      <c r="AL610" s="243"/>
      <c r="AM610" s="202"/>
      <c r="AN610" s="243"/>
      <c r="AO610" s="202"/>
      <c r="AP610" s="243">
        <v>3</v>
      </c>
      <c r="AQ610" s="202">
        <v>0.6</v>
      </c>
      <c r="AR610" s="201">
        <f t="shared" si="200"/>
        <v>3</v>
      </c>
      <c r="AS610" s="202">
        <f t="shared" si="200"/>
        <v>0.6</v>
      </c>
      <c r="AT610" s="202">
        <v>0</v>
      </c>
      <c r="AU610" s="202">
        <v>0</v>
      </c>
      <c r="AV610" s="202">
        <v>0</v>
      </c>
      <c r="AW610" s="202">
        <v>0</v>
      </c>
      <c r="AX610" s="27">
        <f t="shared" si="201"/>
        <v>0</v>
      </c>
      <c r="AY610" s="39">
        <f t="shared" si="202"/>
        <v>0.6</v>
      </c>
      <c r="AZ610" s="202">
        <v>0</v>
      </c>
      <c r="BA610" s="27">
        <f t="shared" si="203"/>
        <v>0.6</v>
      </c>
      <c r="BB610" s="201"/>
      <c r="BC610" s="202"/>
      <c r="BD610" s="202"/>
    </row>
    <row r="611" spans="1:56" s="181" customFormat="1" ht="16.5" customHeight="1">
      <c r="A611" s="614" t="s">
        <v>789</v>
      </c>
      <c r="B611" s="208" t="s">
        <v>213</v>
      </c>
      <c r="C611" s="154" t="s">
        <v>790</v>
      </c>
      <c r="D611" s="491" t="s">
        <v>814</v>
      </c>
      <c r="E611" s="492">
        <v>22</v>
      </c>
      <c r="F611" s="491" t="s">
        <v>816</v>
      </c>
      <c r="G611" s="242">
        <v>264</v>
      </c>
      <c r="H611" s="242">
        <v>1015.9470000000001</v>
      </c>
      <c r="I611" s="208">
        <v>460</v>
      </c>
      <c r="J611" s="243">
        <v>0</v>
      </c>
      <c r="K611" s="243">
        <v>0</v>
      </c>
      <c r="L611" s="243">
        <v>0</v>
      </c>
      <c r="M611" s="243">
        <v>0</v>
      </c>
      <c r="N611" s="243">
        <v>0</v>
      </c>
      <c r="O611" s="25">
        <f t="shared" si="195"/>
        <v>460</v>
      </c>
      <c r="P611" s="25">
        <f t="shared" si="196"/>
        <v>0</v>
      </c>
      <c r="Q611" s="25">
        <f t="shared" si="196"/>
        <v>0</v>
      </c>
      <c r="R611" s="25">
        <f t="shared" si="197"/>
        <v>460</v>
      </c>
      <c r="S611" s="202"/>
      <c r="T611" s="201">
        <v>460</v>
      </c>
      <c r="U611" s="202"/>
      <c r="V611" s="201"/>
      <c r="W611" s="202"/>
      <c r="X611" s="201"/>
      <c r="Y611" s="201"/>
      <c r="Z611" s="243">
        <v>4</v>
      </c>
      <c r="AA611" s="202">
        <v>0.32</v>
      </c>
      <c r="AB611" s="26">
        <f t="shared" si="198"/>
        <v>464</v>
      </c>
      <c r="AC611" s="71">
        <f t="shared" si="198"/>
        <v>0.32</v>
      </c>
      <c r="AD611" s="243">
        <v>260</v>
      </c>
      <c r="AE611" s="27">
        <f t="shared" si="199"/>
        <v>98.484848484848484</v>
      </c>
      <c r="AF611" s="201"/>
      <c r="AG611" s="243"/>
      <c r="AH611" s="243"/>
      <c r="AI611" s="243"/>
      <c r="AJ611" s="243"/>
      <c r="AK611" s="565"/>
      <c r="AL611" s="243"/>
      <c r="AM611" s="202"/>
      <c r="AN611" s="243"/>
      <c r="AO611" s="202"/>
      <c r="AP611" s="243"/>
      <c r="AQ611" s="202"/>
      <c r="AR611" s="201">
        <f t="shared" si="200"/>
        <v>0</v>
      </c>
      <c r="AS611" s="202">
        <f t="shared" si="200"/>
        <v>0</v>
      </c>
      <c r="AT611" s="202">
        <v>0</v>
      </c>
      <c r="AU611" s="202">
        <v>0</v>
      </c>
      <c r="AV611" s="202">
        <v>0</v>
      </c>
      <c r="AW611" s="202">
        <v>0</v>
      </c>
      <c r="AX611" s="27">
        <f t="shared" si="201"/>
        <v>0</v>
      </c>
      <c r="AY611" s="39">
        <f t="shared" si="202"/>
        <v>0</v>
      </c>
      <c r="AZ611" s="202">
        <v>0</v>
      </c>
      <c r="BA611" s="27">
        <f t="shared" si="203"/>
        <v>0</v>
      </c>
      <c r="BB611" s="201">
        <v>2</v>
      </c>
      <c r="BC611" s="202">
        <v>0.88</v>
      </c>
      <c r="BD611" s="202">
        <v>0</v>
      </c>
    </row>
    <row r="612" spans="1:56" s="181" customFormat="1" ht="16.5" customHeight="1">
      <c r="A612" s="614" t="s">
        <v>789</v>
      </c>
      <c r="B612" s="208" t="s">
        <v>213</v>
      </c>
      <c r="C612" s="154" t="s">
        <v>790</v>
      </c>
      <c r="D612" s="491" t="s">
        <v>814</v>
      </c>
      <c r="E612" s="492">
        <v>23</v>
      </c>
      <c r="F612" s="491" t="s">
        <v>817</v>
      </c>
      <c r="G612" s="242">
        <v>176</v>
      </c>
      <c r="H612" s="242">
        <v>742.00800000000004</v>
      </c>
      <c r="I612" s="208">
        <v>20</v>
      </c>
      <c r="J612" s="243">
        <v>0</v>
      </c>
      <c r="K612" s="243">
        <v>2</v>
      </c>
      <c r="L612" s="243">
        <v>0</v>
      </c>
      <c r="M612" s="243">
        <v>0</v>
      </c>
      <c r="N612" s="243">
        <v>0</v>
      </c>
      <c r="O612" s="25">
        <f t="shared" si="195"/>
        <v>20</v>
      </c>
      <c r="P612" s="25">
        <f t="shared" si="196"/>
        <v>0</v>
      </c>
      <c r="Q612" s="25">
        <f t="shared" si="196"/>
        <v>2</v>
      </c>
      <c r="R612" s="25">
        <f t="shared" si="197"/>
        <v>22</v>
      </c>
      <c r="S612" s="202"/>
      <c r="T612" s="201">
        <v>20</v>
      </c>
      <c r="U612" s="202"/>
      <c r="V612" s="201"/>
      <c r="W612" s="202"/>
      <c r="X612" s="201"/>
      <c r="Y612" s="201"/>
      <c r="Z612" s="243">
        <v>13</v>
      </c>
      <c r="AA612" s="202">
        <v>0.13</v>
      </c>
      <c r="AB612" s="26">
        <f t="shared" si="198"/>
        <v>35</v>
      </c>
      <c r="AC612" s="71">
        <f t="shared" si="198"/>
        <v>0.13</v>
      </c>
      <c r="AD612" s="243">
        <v>35</v>
      </c>
      <c r="AE612" s="27">
        <f t="shared" si="199"/>
        <v>19.886363636363637</v>
      </c>
      <c r="AF612" s="243"/>
      <c r="AG612" s="243"/>
      <c r="AH612" s="243"/>
      <c r="AI612" s="243"/>
      <c r="AJ612" s="243"/>
      <c r="AK612" s="565"/>
      <c r="AL612" s="243"/>
      <c r="AM612" s="202"/>
      <c r="AN612" s="243"/>
      <c r="AO612" s="202"/>
      <c r="AP612" s="243"/>
      <c r="AQ612" s="202"/>
      <c r="AR612" s="201">
        <f t="shared" si="200"/>
        <v>0</v>
      </c>
      <c r="AS612" s="202">
        <f t="shared" si="200"/>
        <v>0</v>
      </c>
      <c r="AT612" s="202">
        <v>0</v>
      </c>
      <c r="AU612" s="202">
        <v>0</v>
      </c>
      <c r="AV612" s="202">
        <v>0</v>
      </c>
      <c r="AW612" s="202">
        <v>0</v>
      </c>
      <c r="AX612" s="27">
        <f t="shared" si="201"/>
        <v>0</v>
      </c>
      <c r="AY612" s="39">
        <f t="shared" si="202"/>
        <v>0</v>
      </c>
      <c r="AZ612" s="202">
        <v>0</v>
      </c>
      <c r="BA612" s="27">
        <f t="shared" si="203"/>
        <v>0</v>
      </c>
      <c r="BB612" s="201"/>
      <c r="BC612" s="202"/>
      <c r="BD612" s="202"/>
    </row>
    <row r="613" spans="1:56" s="181" customFormat="1" ht="16.5" customHeight="1">
      <c r="A613" s="614" t="s">
        <v>789</v>
      </c>
      <c r="B613" s="208" t="s">
        <v>213</v>
      </c>
      <c r="C613" s="154" t="s">
        <v>790</v>
      </c>
      <c r="D613" s="491" t="s">
        <v>814</v>
      </c>
      <c r="E613" s="492">
        <v>24</v>
      </c>
      <c r="F613" s="491" t="s">
        <v>818</v>
      </c>
      <c r="G613" s="242">
        <v>171</v>
      </c>
      <c r="H613" s="242">
        <v>729.06600000000014</v>
      </c>
      <c r="I613" s="208">
        <v>85</v>
      </c>
      <c r="J613" s="243">
        <v>0</v>
      </c>
      <c r="K613" s="243">
        <v>10</v>
      </c>
      <c r="L613" s="243">
        <v>0</v>
      </c>
      <c r="M613" s="243">
        <v>0</v>
      </c>
      <c r="N613" s="243">
        <v>0</v>
      </c>
      <c r="O613" s="25">
        <f t="shared" si="195"/>
        <v>85</v>
      </c>
      <c r="P613" s="25">
        <f t="shared" si="196"/>
        <v>0</v>
      </c>
      <c r="Q613" s="25">
        <f t="shared" si="196"/>
        <v>10</v>
      </c>
      <c r="R613" s="25">
        <f t="shared" si="197"/>
        <v>95</v>
      </c>
      <c r="S613" s="202"/>
      <c r="T613" s="201">
        <v>85</v>
      </c>
      <c r="U613" s="202"/>
      <c r="V613" s="201"/>
      <c r="W613" s="202"/>
      <c r="X613" s="201"/>
      <c r="Y613" s="201"/>
      <c r="Z613" s="243">
        <v>44</v>
      </c>
      <c r="AA613" s="202">
        <v>0.9</v>
      </c>
      <c r="AB613" s="26">
        <f t="shared" si="198"/>
        <v>139</v>
      </c>
      <c r="AC613" s="71">
        <f t="shared" si="198"/>
        <v>0.9</v>
      </c>
      <c r="AD613" s="243">
        <v>139</v>
      </c>
      <c r="AE613" s="27">
        <f t="shared" si="199"/>
        <v>81.286549707602347</v>
      </c>
      <c r="AF613" s="201"/>
      <c r="AG613" s="243"/>
      <c r="AH613" s="243"/>
      <c r="AI613" s="243"/>
      <c r="AJ613" s="243"/>
      <c r="AK613" s="565"/>
      <c r="AL613" s="243"/>
      <c r="AM613" s="202"/>
      <c r="AN613" s="243"/>
      <c r="AO613" s="202"/>
      <c r="AP613" s="243"/>
      <c r="AQ613" s="202"/>
      <c r="AR613" s="201">
        <f t="shared" si="200"/>
        <v>0</v>
      </c>
      <c r="AS613" s="202">
        <f t="shared" si="200"/>
        <v>0</v>
      </c>
      <c r="AT613" s="202">
        <v>0</v>
      </c>
      <c r="AU613" s="202">
        <v>0</v>
      </c>
      <c r="AV613" s="202">
        <v>0</v>
      </c>
      <c r="AW613" s="202">
        <v>0</v>
      </c>
      <c r="AX613" s="27">
        <f t="shared" si="201"/>
        <v>0</v>
      </c>
      <c r="AY613" s="39">
        <f t="shared" si="202"/>
        <v>0</v>
      </c>
      <c r="AZ613" s="202">
        <v>0</v>
      </c>
      <c r="BA613" s="27">
        <f t="shared" si="203"/>
        <v>0</v>
      </c>
      <c r="BB613" s="201"/>
      <c r="BC613" s="202"/>
      <c r="BD613" s="202"/>
    </row>
    <row r="614" spans="1:56" s="181" customFormat="1" ht="16.5" customHeight="1">
      <c r="A614" s="613" t="s">
        <v>789</v>
      </c>
      <c r="B614" s="208" t="s">
        <v>213</v>
      </c>
      <c r="C614" s="154" t="s">
        <v>790</v>
      </c>
      <c r="D614" s="491" t="s">
        <v>814</v>
      </c>
      <c r="E614" s="492">
        <v>25</v>
      </c>
      <c r="F614" s="491" t="s">
        <v>819</v>
      </c>
      <c r="G614" s="242">
        <v>327</v>
      </c>
      <c r="H614" s="242">
        <v>1284.134</v>
      </c>
      <c r="I614" s="208">
        <v>80</v>
      </c>
      <c r="J614" s="243">
        <v>21</v>
      </c>
      <c r="K614" s="243">
        <v>3</v>
      </c>
      <c r="L614" s="243">
        <v>0</v>
      </c>
      <c r="M614" s="243">
        <v>0</v>
      </c>
      <c r="N614" s="243">
        <v>0</v>
      </c>
      <c r="O614" s="25">
        <f t="shared" si="195"/>
        <v>80</v>
      </c>
      <c r="P614" s="25">
        <f t="shared" si="196"/>
        <v>21</v>
      </c>
      <c r="Q614" s="25">
        <f t="shared" si="196"/>
        <v>3</v>
      </c>
      <c r="R614" s="25">
        <f t="shared" si="197"/>
        <v>104</v>
      </c>
      <c r="S614" s="202"/>
      <c r="T614" s="201">
        <v>80</v>
      </c>
      <c r="U614" s="202"/>
      <c r="V614" s="201"/>
      <c r="W614" s="202"/>
      <c r="X614" s="201"/>
      <c r="Y614" s="201"/>
      <c r="Z614" s="243">
        <v>486</v>
      </c>
      <c r="AA614" s="202">
        <v>13.85</v>
      </c>
      <c r="AB614" s="26">
        <f t="shared" si="198"/>
        <v>590</v>
      </c>
      <c r="AC614" s="71">
        <f t="shared" si="198"/>
        <v>13.85</v>
      </c>
      <c r="AD614" s="243">
        <v>170</v>
      </c>
      <c r="AE614" s="27">
        <f t="shared" si="199"/>
        <v>51.987767584097853</v>
      </c>
      <c r="AF614" s="201"/>
      <c r="AG614" s="243"/>
      <c r="AH614" s="243"/>
      <c r="AI614" s="243"/>
      <c r="AJ614" s="243"/>
      <c r="AK614" s="565"/>
      <c r="AL614" s="243"/>
      <c r="AM614" s="202"/>
      <c r="AN614" s="243"/>
      <c r="AO614" s="202"/>
      <c r="AP614" s="243"/>
      <c r="AQ614" s="202"/>
      <c r="AR614" s="201">
        <f t="shared" si="200"/>
        <v>0</v>
      </c>
      <c r="AS614" s="202">
        <f t="shared" si="200"/>
        <v>0</v>
      </c>
      <c r="AT614" s="202">
        <v>0</v>
      </c>
      <c r="AU614" s="202">
        <v>0</v>
      </c>
      <c r="AV614" s="202">
        <v>0</v>
      </c>
      <c r="AW614" s="202">
        <v>0</v>
      </c>
      <c r="AX614" s="27">
        <f t="shared" si="201"/>
        <v>0</v>
      </c>
      <c r="AY614" s="39">
        <f t="shared" si="202"/>
        <v>0</v>
      </c>
      <c r="AZ614" s="202">
        <v>2.69</v>
      </c>
      <c r="BA614" s="27">
        <f t="shared" si="203"/>
        <v>2.69</v>
      </c>
      <c r="BB614" s="201"/>
      <c r="BC614" s="202"/>
      <c r="BD614" s="202"/>
    </row>
    <row r="615" spans="1:56" s="181" customFormat="1" ht="16.5" customHeight="1">
      <c r="A615" s="614" t="s">
        <v>789</v>
      </c>
      <c r="B615" s="208" t="s">
        <v>213</v>
      </c>
      <c r="C615" s="154" t="s">
        <v>790</v>
      </c>
      <c r="D615" s="491" t="s">
        <v>814</v>
      </c>
      <c r="E615" s="492">
        <v>26</v>
      </c>
      <c r="F615" s="623" t="s">
        <v>820</v>
      </c>
      <c r="G615" s="242">
        <v>181</v>
      </c>
      <c r="H615" s="242">
        <v>709</v>
      </c>
      <c r="I615" s="208">
        <v>127</v>
      </c>
      <c r="J615" s="243">
        <v>0</v>
      </c>
      <c r="K615" s="243">
        <v>0</v>
      </c>
      <c r="L615" s="243">
        <v>0</v>
      </c>
      <c r="M615" s="243">
        <v>0</v>
      </c>
      <c r="N615" s="243">
        <v>0</v>
      </c>
      <c r="O615" s="25">
        <f t="shared" si="195"/>
        <v>127</v>
      </c>
      <c r="P615" s="25">
        <f t="shared" si="196"/>
        <v>0</v>
      </c>
      <c r="Q615" s="25">
        <f t="shared" si="196"/>
        <v>0</v>
      </c>
      <c r="R615" s="25">
        <f t="shared" si="197"/>
        <v>127</v>
      </c>
      <c r="S615" s="202"/>
      <c r="T615" s="201">
        <v>127</v>
      </c>
      <c r="U615" s="202"/>
      <c r="V615" s="201"/>
      <c r="W615" s="202"/>
      <c r="X615" s="201"/>
      <c r="Y615" s="201"/>
      <c r="Z615" s="243">
        <v>506</v>
      </c>
      <c r="AA615" s="202"/>
      <c r="AB615" s="26">
        <f t="shared" si="198"/>
        <v>633</v>
      </c>
      <c r="AC615" s="71">
        <f t="shared" si="198"/>
        <v>0</v>
      </c>
      <c r="AD615" s="243">
        <v>181</v>
      </c>
      <c r="AE615" s="27">
        <f t="shared" si="199"/>
        <v>100</v>
      </c>
      <c r="AF615" s="243">
        <v>9</v>
      </c>
      <c r="AG615" s="243">
        <v>0</v>
      </c>
      <c r="AH615" s="243">
        <v>0</v>
      </c>
      <c r="AI615" s="243"/>
      <c r="AJ615" s="243"/>
      <c r="AK615" s="565"/>
      <c r="AL615" s="243"/>
      <c r="AM615" s="202"/>
      <c r="AN615" s="243"/>
      <c r="AO615" s="202"/>
      <c r="AP615" s="243"/>
      <c r="AQ615" s="202"/>
      <c r="AR615" s="201">
        <f t="shared" si="200"/>
        <v>0</v>
      </c>
      <c r="AS615" s="202">
        <f t="shared" si="200"/>
        <v>0</v>
      </c>
      <c r="AT615" s="202">
        <v>7</v>
      </c>
      <c r="AU615" s="202">
        <v>450</v>
      </c>
      <c r="AV615" s="202">
        <v>20.97</v>
      </c>
      <c r="AW615" s="202">
        <v>1075</v>
      </c>
      <c r="AX615" s="27">
        <f t="shared" si="201"/>
        <v>1552.97</v>
      </c>
      <c r="AY615" s="39">
        <f t="shared" si="202"/>
        <v>1552.97</v>
      </c>
      <c r="AZ615" s="202">
        <v>113</v>
      </c>
      <c r="BA615" s="27">
        <f t="shared" si="203"/>
        <v>1665.97</v>
      </c>
      <c r="BB615" s="201">
        <v>4</v>
      </c>
      <c r="BC615" s="202">
        <v>1.32</v>
      </c>
      <c r="BD615" s="202">
        <v>0</v>
      </c>
    </row>
    <row r="616" spans="1:56" s="181" customFormat="1" ht="16.5" customHeight="1">
      <c r="A616" s="613" t="s">
        <v>789</v>
      </c>
      <c r="B616" s="208" t="s">
        <v>213</v>
      </c>
      <c r="C616" s="244" t="s">
        <v>790</v>
      </c>
      <c r="D616" s="244" t="s">
        <v>814</v>
      </c>
      <c r="E616" s="492">
        <v>27</v>
      </c>
      <c r="F616" s="498" t="s">
        <v>821</v>
      </c>
      <c r="G616" s="242">
        <v>101</v>
      </c>
      <c r="H616" s="242">
        <v>840.51100000000008</v>
      </c>
      <c r="I616" s="208">
        <v>93</v>
      </c>
      <c r="J616" s="243">
        <v>0</v>
      </c>
      <c r="K616" s="243">
        <v>0</v>
      </c>
      <c r="L616" s="243">
        <v>0</v>
      </c>
      <c r="M616" s="243">
        <v>0</v>
      </c>
      <c r="N616" s="243">
        <v>0</v>
      </c>
      <c r="O616" s="25">
        <f t="shared" si="195"/>
        <v>93</v>
      </c>
      <c r="P616" s="25">
        <f t="shared" si="196"/>
        <v>0</v>
      </c>
      <c r="Q616" s="25">
        <f t="shared" si="196"/>
        <v>0</v>
      </c>
      <c r="R616" s="25">
        <f t="shared" si="197"/>
        <v>93</v>
      </c>
      <c r="S616" s="202"/>
      <c r="T616" s="201">
        <v>93</v>
      </c>
      <c r="U616" s="202"/>
      <c r="V616" s="201"/>
      <c r="W616" s="202"/>
      <c r="X616" s="201"/>
      <c r="Y616" s="201"/>
      <c r="Z616" s="243">
        <v>562</v>
      </c>
      <c r="AA616" s="202"/>
      <c r="AB616" s="26">
        <f t="shared" si="198"/>
        <v>655</v>
      </c>
      <c r="AC616" s="71">
        <f t="shared" si="198"/>
        <v>0</v>
      </c>
      <c r="AD616" s="243">
        <v>93</v>
      </c>
      <c r="AE616" s="27">
        <f t="shared" si="199"/>
        <v>92.079207920792086</v>
      </c>
      <c r="AF616" s="201"/>
      <c r="AG616" s="243"/>
      <c r="AH616" s="243"/>
      <c r="AI616" s="243"/>
      <c r="AJ616" s="243"/>
      <c r="AK616" s="565"/>
      <c r="AL616" s="243"/>
      <c r="AM616" s="202"/>
      <c r="AN616" s="243"/>
      <c r="AO616" s="202"/>
      <c r="AP616" s="243">
        <v>7</v>
      </c>
      <c r="AQ616" s="202">
        <v>0.77</v>
      </c>
      <c r="AR616" s="201">
        <f t="shared" si="200"/>
        <v>7</v>
      </c>
      <c r="AS616" s="202">
        <f t="shared" si="200"/>
        <v>0.77</v>
      </c>
      <c r="AT616" s="202">
        <v>0</v>
      </c>
      <c r="AU616" s="202">
        <v>0</v>
      </c>
      <c r="AV616" s="202">
        <v>0</v>
      </c>
      <c r="AW616" s="202">
        <v>0</v>
      </c>
      <c r="AX616" s="27">
        <f t="shared" si="201"/>
        <v>0</v>
      </c>
      <c r="AY616" s="39">
        <f t="shared" si="202"/>
        <v>0.77</v>
      </c>
      <c r="AZ616" s="202">
        <v>0</v>
      </c>
      <c r="BA616" s="27">
        <f t="shared" si="203"/>
        <v>0.77</v>
      </c>
      <c r="BB616" s="201"/>
      <c r="BC616" s="202"/>
      <c r="BD616" s="202"/>
    </row>
    <row r="617" spans="1:56" s="181" customFormat="1" ht="16.5" customHeight="1">
      <c r="A617" s="613" t="s">
        <v>789</v>
      </c>
      <c r="B617" s="208" t="s">
        <v>213</v>
      </c>
      <c r="C617" s="154" t="s">
        <v>790</v>
      </c>
      <c r="D617" s="491" t="s">
        <v>814</v>
      </c>
      <c r="E617" s="492">
        <v>28</v>
      </c>
      <c r="F617" s="491" t="s">
        <v>822</v>
      </c>
      <c r="G617" s="242">
        <v>121</v>
      </c>
      <c r="H617" s="242">
        <v>923.19600000000003</v>
      </c>
      <c r="I617" s="208">
        <v>37</v>
      </c>
      <c r="J617" s="243">
        <v>18</v>
      </c>
      <c r="K617" s="243">
        <v>6</v>
      </c>
      <c r="L617" s="243">
        <v>0</v>
      </c>
      <c r="M617" s="243">
        <v>0</v>
      </c>
      <c r="N617" s="243">
        <v>0</v>
      </c>
      <c r="O617" s="25">
        <f t="shared" si="195"/>
        <v>37</v>
      </c>
      <c r="P617" s="25">
        <f t="shared" si="196"/>
        <v>18</v>
      </c>
      <c r="Q617" s="25">
        <f t="shared" si="196"/>
        <v>6</v>
      </c>
      <c r="R617" s="25">
        <f t="shared" si="197"/>
        <v>61</v>
      </c>
      <c r="S617" s="202"/>
      <c r="T617" s="201">
        <v>37</v>
      </c>
      <c r="U617" s="202"/>
      <c r="V617" s="201"/>
      <c r="W617" s="202"/>
      <c r="X617" s="201"/>
      <c r="Y617" s="201"/>
      <c r="Z617" s="243">
        <v>486</v>
      </c>
      <c r="AA617" s="202">
        <v>12</v>
      </c>
      <c r="AB617" s="26">
        <f t="shared" si="198"/>
        <v>547</v>
      </c>
      <c r="AC617" s="71">
        <f t="shared" si="198"/>
        <v>12</v>
      </c>
      <c r="AD617" s="243">
        <v>68</v>
      </c>
      <c r="AE617" s="27">
        <f t="shared" si="199"/>
        <v>56.198347107438018</v>
      </c>
      <c r="AF617" s="201"/>
      <c r="AG617" s="243"/>
      <c r="AH617" s="243"/>
      <c r="AI617" s="243"/>
      <c r="AJ617" s="243"/>
      <c r="AK617" s="565"/>
      <c r="AL617" s="243"/>
      <c r="AM617" s="202"/>
      <c r="AN617" s="243"/>
      <c r="AO617" s="202"/>
      <c r="AP617" s="243"/>
      <c r="AQ617" s="202"/>
      <c r="AR617" s="201">
        <f t="shared" si="200"/>
        <v>0</v>
      </c>
      <c r="AS617" s="202">
        <f t="shared" si="200"/>
        <v>0</v>
      </c>
      <c r="AT617" s="202">
        <v>0</v>
      </c>
      <c r="AU617" s="202">
        <v>0</v>
      </c>
      <c r="AV617" s="202">
        <v>0</v>
      </c>
      <c r="AW617" s="202">
        <v>0</v>
      </c>
      <c r="AX617" s="27">
        <f t="shared" si="201"/>
        <v>0</v>
      </c>
      <c r="AY617" s="39">
        <f t="shared" si="202"/>
        <v>0</v>
      </c>
      <c r="AZ617" s="202">
        <v>16.36</v>
      </c>
      <c r="BA617" s="27">
        <f t="shared" si="203"/>
        <v>16.36</v>
      </c>
      <c r="BB617" s="201"/>
      <c r="BC617" s="202"/>
      <c r="BD617" s="202"/>
    </row>
    <row r="618" spans="1:56" s="181" customFormat="1" ht="16.5" customHeight="1">
      <c r="A618" s="613" t="s">
        <v>789</v>
      </c>
      <c r="B618" s="208" t="s">
        <v>213</v>
      </c>
      <c r="C618" s="154" t="s">
        <v>790</v>
      </c>
      <c r="D618" s="491" t="s">
        <v>814</v>
      </c>
      <c r="E618" s="492">
        <v>29</v>
      </c>
      <c r="F618" s="491" t="s">
        <v>823</v>
      </c>
      <c r="G618" s="242">
        <v>235</v>
      </c>
      <c r="H618" s="242">
        <v>854.17200000000014</v>
      </c>
      <c r="I618" s="208">
        <v>217</v>
      </c>
      <c r="J618" s="243">
        <v>0</v>
      </c>
      <c r="K618" s="243">
        <v>0</v>
      </c>
      <c r="L618" s="243">
        <v>0</v>
      </c>
      <c r="M618" s="243">
        <v>0</v>
      </c>
      <c r="N618" s="243">
        <v>0</v>
      </c>
      <c r="O618" s="25">
        <f t="shared" si="195"/>
        <v>217</v>
      </c>
      <c r="P618" s="25">
        <f t="shared" si="196"/>
        <v>0</v>
      </c>
      <c r="Q618" s="25">
        <f t="shared" si="196"/>
        <v>0</v>
      </c>
      <c r="R618" s="25">
        <f t="shared" si="197"/>
        <v>217</v>
      </c>
      <c r="S618" s="202"/>
      <c r="T618" s="201">
        <v>217</v>
      </c>
      <c r="U618" s="202"/>
      <c r="V618" s="201"/>
      <c r="W618" s="202"/>
      <c r="X618" s="201"/>
      <c r="Y618" s="201"/>
      <c r="Z618" s="243">
        <v>273</v>
      </c>
      <c r="AA618" s="202">
        <v>55.78</v>
      </c>
      <c r="AB618" s="26">
        <f t="shared" si="198"/>
        <v>490</v>
      </c>
      <c r="AC618" s="71">
        <f t="shared" si="198"/>
        <v>55.78</v>
      </c>
      <c r="AD618" s="243">
        <v>217</v>
      </c>
      <c r="AE618" s="27">
        <f t="shared" si="199"/>
        <v>92.340425531914889</v>
      </c>
      <c r="AF618" s="243"/>
      <c r="AG618" s="243"/>
      <c r="AH618" s="243"/>
      <c r="AI618" s="243"/>
      <c r="AJ618" s="243"/>
      <c r="AK618" s="565"/>
      <c r="AL618" s="243"/>
      <c r="AM618" s="202"/>
      <c r="AN618" s="243"/>
      <c r="AO618" s="202"/>
      <c r="AP618" s="243">
        <v>2</v>
      </c>
      <c r="AQ618" s="202">
        <v>0.2</v>
      </c>
      <c r="AR618" s="201">
        <f t="shared" si="200"/>
        <v>2</v>
      </c>
      <c r="AS618" s="202">
        <f t="shared" si="200"/>
        <v>0.2</v>
      </c>
      <c r="AT618" s="202">
        <v>0</v>
      </c>
      <c r="AU618" s="202">
        <v>0</v>
      </c>
      <c r="AV618" s="202">
        <v>0</v>
      </c>
      <c r="AW618" s="202">
        <v>0</v>
      </c>
      <c r="AX618" s="27">
        <f t="shared" si="201"/>
        <v>0</v>
      </c>
      <c r="AY618" s="39">
        <f t="shared" si="202"/>
        <v>0.2</v>
      </c>
      <c r="AZ618" s="202">
        <v>17.600000000000001</v>
      </c>
      <c r="BA618" s="27">
        <f t="shared" si="203"/>
        <v>17.8</v>
      </c>
      <c r="BB618" s="201"/>
      <c r="BC618" s="202"/>
      <c r="BD618" s="202"/>
    </row>
    <row r="619" spans="1:56" s="181" customFormat="1" ht="16.5" customHeight="1">
      <c r="A619" s="614" t="s">
        <v>789</v>
      </c>
      <c r="B619" s="208" t="s">
        <v>213</v>
      </c>
      <c r="C619" s="154" t="s">
        <v>790</v>
      </c>
      <c r="D619" s="491" t="s">
        <v>814</v>
      </c>
      <c r="E619" s="492">
        <v>30</v>
      </c>
      <c r="F619" s="491" t="s">
        <v>825</v>
      </c>
      <c r="G619" s="242">
        <v>223</v>
      </c>
      <c r="H619" s="242">
        <v>734.09900000000016</v>
      </c>
      <c r="I619" s="208">
        <v>0</v>
      </c>
      <c r="J619" s="243">
        <v>0</v>
      </c>
      <c r="K619" s="243">
        <v>0</v>
      </c>
      <c r="L619" s="243">
        <v>0</v>
      </c>
      <c r="M619" s="243">
        <v>0</v>
      </c>
      <c r="N619" s="243">
        <v>0</v>
      </c>
      <c r="O619" s="25">
        <f t="shared" si="195"/>
        <v>0</v>
      </c>
      <c r="P619" s="25">
        <f t="shared" si="196"/>
        <v>0</v>
      </c>
      <c r="Q619" s="25">
        <f t="shared" si="196"/>
        <v>0</v>
      </c>
      <c r="R619" s="25">
        <f t="shared" si="197"/>
        <v>0</v>
      </c>
      <c r="S619" s="202"/>
      <c r="T619" s="201"/>
      <c r="U619" s="202"/>
      <c r="V619" s="201"/>
      <c r="W619" s="202"/>
      <c r="X619" s="201"/>
      <c r="Y619" s="201"/>
      <c r="Z619" s="243">
        <v>15</v>
      </c>
      <c r="AA619" s="202"/>
      <c r="AB619" s="26">
        <f t="shared" si="198"/>
        <v>15</v>
      </c>
      <c r="AC619" s="71">
        <f t="shared" si="198"/>
        <v>0</v>
      </c>
      <c r="AD619" s="243">
        <v>5</v>
      </c>
      <c r="AE619" s="27">
        <f t="shared" si="199"/>
        <v>2.2421524663677128</v>
      </c>
      <c r="AF619" s="201"/>
      <c r="AG619" s="243"/>
      <c r="AH619" s="243"/>
      <c r="AI619" s="243"/>
      <c r="AJ619" s="243"/>
      <c r="AK619" s="565"/>
      <c r="AL619" s="243"/>
      <c r="AM619" s="202"/>
      <c r="AN619" s="243"/>
      <c r="AO619" s="202"/>
      <c r="AP619" s="243"/>
      <c r="AQ619" s="202"/>
      <c r="AR619" s="201">
        <f t="shared" si="200"/>
        <v>0</v>
      </c>
      <c r="AS619" s="202">
        <f t="shared" si="200"/>
        <v>0</v>
      </c>
      <c r="AT619" s="202">
        <v>0</v>
      </c>
      <c r="AU619" s="202">
        <v>0</v>
      </c>
      <c r="AV619" s="202">
        <v>0</v>
      </c>
      <c r="AW619" s="202">
        <v>0</v>
      </c>
      <c r="AX619" s="27">
        <f t="shared" si="201"/>
        <v>0</v>
      </c>
      <c r="AY619" s="39">
        <f t="shared" si="202"/>
        <v>0</v>
      </c>
      <c r="AZ619" s="202">
        <v>0</v>
      </c>
      <c r="BA619" s="27">
        <f t="shared" si="203"/>
        <v>0</v>
      </c>
      <c r="BB619" s="201"/>
      <c r="BC619" s="202"/>
      <c r="BD619" s="202"/>
    </row>
    <row r="620" spans="1:56" s="181" customFormat="1" ht="16.5" customHeight="1">
      <c r="A620" s="614" t="s">
        <v>789</v>
      </c>
      <c r="B620" s="208" t="s">
        <v>213</v>
      </c>
      <c r="C620" s="154" t="s">
        <v>790</v>
      </c>
      <c r="D620" s="491" t="s">
        <v>814</v>
      </c>
      <c r="E620" s="492">
        <v>31</v>
      </c>
      <c r="F620" s="491" t="s">
        <v>826</v>
      </c>
      <c r="G620" s="242">
        <v>342</v>
      </c>
      <c r="H620" s="242">
        <v>1146.8050000000001</v>
      </c>
      <c r="I620" s="208">
        <v>0</v>
      </c>
      <c r="J620" s="243">
        <v>0</v>
      </c>
      <c r="K620" s="243">
        <v>0</v>
      </c>
      <c r="L620" s="243">
        <v>0</v>
      </c>
      <c r="M620" s="243">
        <v>0</v>
      </c>
      <c r="N620" s="243">
        <v>0</v>
      </c>
      <c r="O620" s="25">
        <f t="shared" si="195"/>
        <v>0</v>
      </c>
      <c r="P620" s="25">
        <f t="shared" si="196"/>
        <v>0</v>
      </c>
      <c r="Q620" s="25">
        <f t="shared" si="196"/>
        <v>0</v>
      </c>
      <c r="R620" s="25">
        <f t="shared" si="197"/>
        <v>0</v>
      </c>
      <c r="S620" s="202"/>
      <c r="T620" s="201"/>
      <c r="U620" s="202"/>
      <c r="V620" s="201"/>
      <c r="W620" s="202"/>
      <c r="X620" s="201"/>
      <c r="Y620" s="201"/>
      <c r="Z620" s="243">
        <v>120</v>
      </c>
      <c r="AA620" s="202">
        <v>23</v>
      </c>
      <c r="AB620" s="26">
        <f t="shared" si="198"/>
        <v>120</v>
      </c>
      <c r="AC620" s="71">
        <f t="shared" si="198"/>
        <v>23</v>
      </c>
      <c r="AD620" s="243">
        <v>40</v>
      </c>
      <c r="AE620" s="27">
        <f t="shared" si="199"/>
        <v>11.695906432748536</v>
      </c>
      <c r="AF620" s="243"/>
      <c r="AG620" s="243"/>
      <c r="AH620" s="243"/>
      <c r="AI620" s="243"/>
      <c r="AJ620" s="243"/>
      <c r="AK620" s="565"/>
      <c r="AL620" s="243"/>
      <c r="AM620" s="202"/>
      <c r="AN620" s="243"/>
      <c r="AO620" s="202"/>
      <c r="AP620" s="243"/>
      <c r="AQ620" s="202"/>
      <c r="AR620" s="201">
        <f t="shared" si="200"/>
        <v>0</v>
      </c>
      <c r="AS620" s="202">
        <f t="shared" si="200"/>
        <v>0</v>
      </c>
      <c r="AT620" s="202">
        <v>0</v>
      </c>
      <c r="AU620" s="202">
        <v>0</v>
      </c>
      <c r="AV620" s="202">
        <v>0</v>
      </c>
      <c r="AW620" s="202">
        <v>0</v>
      </c>
      <c r="AX620" s="27">
        <f t="shared" si="201"/>
        <v>0</v>
      </c>
      <c r="AY620" s="39">
        <f t="shared" si="202"/>
        <v>0</v>
      </c>
      <c r="AZ620" s="202">
        <v>0</v>
      </c>
      <c r="BA620" s="27">
        <f t="shared" si="203"/>
        <v>0</v>
      </c>
      <c r="BB620" s="201"/>
      <c r="BC620" s="202"/>
      <c r="BD620" s="202"/>
    </row>
    <row r="621" spans="1:56" s="181" customFormat="1" ht="16.5" customHeight="1">
      <c r="A621" s="613" t="s">
        <v>789</v>
      </c>
      <c r="B621" s="208" t="s">
        <v>213</v>
      </c>
      <c r="C621" s="244" t="s">
        <v>790</v>
      </c>
      <c r="D621" s="244" t="s">
        <v>814</v>
      </c>
      <c r="E621" s="492">
        <v>32</v>
      </c>
      <c r="F621" s="498" t="s">
        <v>827</v>
      </c>
      <c r="G621" s="242">
        <v>332</v>
      </c>
      <c r="H621" s="242">
        <v>999.41000000000008</v>
      </c>
      <c r="I621" s="208">
        <v>0</v>
      </c>
      <c r="J621" s="243">
        <v>0</v>
      </c>
      <c r="K621" s="243">
        <v>0</v>
      </c>
      <c r="L621" s="243">
        <v>0</v>
      </c>
      <c r="M621" s="243">
        <v>0</v>
      </c>
      <c r="N621" s="243">
        <v>0</v>
      </c>
      <c r="O621" s="25">
        <f t="shared" si="195"/>
        <v>0</v>
      </c>
      <c r="P621" s="25">
        <f t="shared" si="196"/>
        <v>0</v>
      </c>
      <c r="Q621" s="25">
        <f t="shared" si="196"/>
        <v>0</v>
      </c>
      <c r="R621" s="25">
        <f t="shared" si="197"/>
        <v>0</v>
      </c>
      <c r="S621" s="202"/>
      <c r="T621" s="201"/>
      <c r="U621" s="202"/>
      <c r="V621" s="201"/>
      <c r="W621" s="202"/>
      <c r="X621" s="201"/>
      <c r="Y621" s="201"/>
      <c r="Z621" s="243">
        <v>0</v>
      </c>
      <c r="AA621" s="202"/>
      <c r="AB621" s="26">
        <f t="shared" si="198"/>
        <v>0</v>
      </c>
      <c r="AC621" s="71">
        <f t="shared" si="198"/>
        <v>0</v>
      </c>
      <c r="AD621" s="243"/>
      <c r="AE621" s="27">
        <f t="shared" si="199"/>
        <v>0</v>
      </c>
      <c r="AF621" s="201"/>
      <c r="AG621" s="243"/>
      <c r="AH621" s="243"/>
      <c r="AI621" s="243"/>
      <c r="AJ621" s="243"/>
      <c r="AK621" s="565"/>
      <c r="AL621" s="243"/>
      <c r="AM621" s="202"/>
      <c r="AN621" s="243"/>
      <c r="AO621" s="202"/>
      <c r="AP621" s="243"/>
      <c r="AQ621" s="202"/>
      <c r="AR621" s="201">
        <f t="shared" si="200"/>
        <v>0</v>
      </c>
      <c r="AS621" s="202">
        <f t="shared" si="200"/>
        <v>0</v>
      </c>
      <c r="AT621" s="202">
        <v>0</v>
      </c>
      <c r="AU621" s="202">
        <v>0</v>
      </c>
      <c r="AV621" s="202">
        <v>0</v>
      </c>
      <c r="AW621" s="202">
        <v>0</v>
      </c>
      <c r="AX621" s="27">
        <f t="shared" si="201"/>
        <v>0</v>
      </c>
      <c r="AY621" s="39">
        <f t="shared" si="202"/>
        <v>0</v>
      </c>
      <c r="AZ621" s="202">
        <v>0</v>
      </c>
      <c r="BA621" s="27">
        <f t="shared" si="203"/>
        <v>0</v>
      </c>
      <c r="BB621" s="201"/>
      <c r="BC621" s="202"/>
      <c r="BD621" s="202"/>
    </row>
    <row r="622" spans="1:56" s="181" customFormat="1" ht="16.5" customHeight="1">
      <c r="A622" s="613" t="s">
        <v>789</v>
      </c>
      <c r="B622" s="208" t="s">
        <v>213</v>
      </c>
      <c r="C622" s="154" t="s">
        <v>790</v>
      </c>
      <c r="D622" s="491" t="s">
        <v>828</v>
      </c>
      <c r="E622" s="492">
        <v>33</v>
      </c>
      <c r="F622" s="491" t="s">
        <v>829</v>
      </c>
      <c r="G622" s="242">
        <v>409</v>
      </c>
      <c r="H622" s="242">
        <v>1401.3309999999999</v>
      </c>
      <c r="I622" s="208">
        <v>61</v>
      </c>
      <c r="J622" s="243">
        <v>14</v>
      </c>
      <c r="K622" s="243">
        <v>0</v>
      </c>
      <c r="L622" s="243">
        <v>0</v>
      </c>
      <c r="M622" s="243">
        <v>0</v>
      </c>
      <c r="N622" s="243">
        <v>0</v>
      </c>
      <c r="O622" s="25">
        <f t="shared" si="195"/>
        <v>61</v>
      </c>
      <c r="P622" s="25">
        <f t="shared" si="196"/>
        <v>14</v>
      </c>
      <c r="Q622" s="25">
        <f t="shared" si="196"/>
        <v>0</v>
      </c>
      <c r="R622" s="25">
        <f t="shared" si="197"/>
        <v>75</v>
      </c>
      <c r="S622" s="202">
        <v>11</v>
      </c>
      <c r="T622" s="201">
        <v>20</v>
      </c>
      <c r="U622" s="202">
        <v>0.85</v>
      </c>
      <c r="V622" s="201">
        <v>41</v>
      </c>
      <c r="W622" s="202"/>
      <c r="X622" s="201"/>
      <c r="Y622" s="201"/>
      <c r="Z622" s="243">
        <v>132</v>
      </c>
      <c r="AA622" s="202">
        <v>20.51</v>
      </c>
      <c r="AB622" s="26">
        <f t="shared" si="198"/>
        <v>207</v>
      </c>
      <c r="AC622" s="71">
        <f t="shared" si="198"/>
        <v>31.51</v>
      </c>
      <c r="AD622" s="243">
        <v>154</v>
      </c>
      <c r="AE622" s="27">
        <f t="shared" si="199"/>
        <v>37.65281173594132</v>
      </c>
      <c r="AF622" s="201"/>
      <c r="AG622" s="243"/>
      <c r="AH622" s="243"/>
      <c r="AI622" s="243"/>
      <c r="AJ622" s="243">
        <v>11</v>
      </c>
      <c r="AK622" s="565">
        <v>5.5E-2</v>
      </c>
      <c r="AL622" s="243"/>
      <c r="AM622" s="202"/>
      <c r="AN622" s="243"/>
      <c r="AO622" s="202"/>
      <c r="AP622" s="243">
        <v>3</v>
      </c>
      <c r="AQ622" s="202">
        <v>1.89</v>
      </c>
      <c r="AR622" s="201">
        <f t="shared" si="200"/>
        <v>14</v>
      </c>
      <c r="AS622" s="202">
        <f t="shared" si="200"/>
        <v>1.9449999999999998</v>
      </c>
      <c r="AT622" s="202">
        <v>0</v>
      </c>
      <c r="AU622" s="202">
        <v>0</v>
      </c>
      <c r="AV622" s="202">
        <v>0</v>
      </c>
      <c r="AW622" s="202">
        <v>1.25</v>
      </c>
      <c r="AX622" s="27">
        <f t="shared" si="201"/>
        <v>1.25</v>
      </c>
      <c r="AY622" s="39">
        <f t="shared" si="202"/>
        <v>3.1949999999999998</v>
      </c>
      <c r="AZ622" s="202">
        <v>8.56</v>
      </c>
      <c r="BA622" s="27">
        <f t="shared" si="203"/>
        <v>11.755000000000001</v>
      </c>
      <c r="BB622" s="201">
        <v>7</v>
      </c>
      <c r="BC622" s="202">
        <v>4.0199999999999996</v>
      </c>
      <c r="BD622" s="202">
        <v>0</v>
      </c>
    </row>
    <row r="623" spans="1:56" s="181" customFormat="1" ht="16.5" customHeight="1">
      <c r="A623" s="613" t="s">
        <v>789</v>
      </c>
      <c r="B623" s="208" t="s">
        <v>213</v>
      </c>
      <c r="C623" s="154" t="s">
        <v>790</v>
      </c>
      <c r="D623" s="491" t="s">
        <v>828</v>
      </c>
      <c r="E623" s="492">
        <v>34</v>
      </c>
      <c r="F623" s="491" t="s">
        <v>830</v>
      </c>
      <c r="G623" s="242">
        <v>239</v>
      </c>
      <c r="H623" s="242">
        <v>859.92400000000009</v>
      </c>
      <c r="I623" s="208">
        <v>40</v>
      </c>
      <c r="J623" s="243">
        <v>17</v>
      </c>
      <c r="K623" s="243">
        <v>0</v>
      </c>
      <c r="L623" s="243">
        <v>0</v>
      </c>
      <c r="M623" s="243">
        <v>0</v>
      </c>
      <c r="N623" s="243">
        <v>0</v>
      </c>
      <c r="O623" s="25">
        <f t="shared" si="195"/>
        <v>40</v>
      </c>
      <c r="P623" s="25">
        <f t="shared" si="196"/>
        <v>17</v>
      </c>
      <c r="Q623" s="25">
        <f t="shared" si="196"/>
        <v>0</v>
      </c>
      <c r="R623" s="25">
        <f t="shared" si="197"/>
        <v>57</v>
      </c>
      <c r="S623" s="202">
        <v>9.02</v>
      </c>
      <c r="T623" s="201">
        <v>23</v>
      </c>
      <c r="U623" s="202">
        <v>0.02</v>
      </c>
      <c r="V623" s="201">
        <v>17</v>
      </c>
      <c r="W623" s="202"/>
      <c r="X623" s="201"/>
      <c r="Y623" s="201"/>
      <c r="Z623" s="243">
        <v>118</v>
      </c>
      <c r="AA623" s="202">
        <v>20.45</v>
      </c>
      <c r="AB623" s="26">
        <f t="shared" si="198"/>
        <v>175</v>
      </c>
      <c r="AC623" s="71">
        <f t="shared" si="198"/>
        <v>29.47</v>
      </c>
      <c r="AD623" s="243">
        <v>173</v>
      </c>
      <c r="AE623" s="27">
        <f t="shared" si="199"/>
        <v>72.38493723849372</v>
      </c>
      <c r="AF623" s="201"/>
      <c r="AG623" s="243"/>
      <c r="AH623" s="243"/>
      <c r="AI623" s="243"/>
      <c r="AJ623" s="243">
        <v>57</v>
      </c>
      <c r="AK623" s="565">
        <v>0.38</v>
      </c>
      <c r="AL623" s="243"/>
      <c r="AM623" s="202"/>
      <c r="AN623" s="243"/>
      <c r="AO623" s="202"/>
      <c r="AP623" s="243">
        <v>0</v>
      </c>
      <c r="AQ623" s="202">
        <v>0</v>
      </c>
      <c r="AR623" s="201">
        <f t="shared" si="200"/>
        <v>57</v>
      </c>
      <c r="AS623" s="202">
        <f t="shared" si="200"/>
        <v>0.38</v>
      </c>
      <c r="AT623" s="202">
        <v>0</v>
      </c>
      <c r="AU623" s="202">
        <v>0</v>
      </c>
      <c r="AV623" s="202">
        <v>0</v>
      </c>
      <c r="AW623" s="202">
        <v>4.1500000000000004</v>
      </c>
      <c r="AX623" s="27">
        <f t="shared" si="201"/>
        <v>4.1500000000000004</v>
      </c>
      <c r="AY623" s="39">
        <f t="shared" si="202"/>
        <v>4.53</v>
      </c>
      <c r="AZ623" s="202">
        <v>5.04</v>
      </c>
      <c r="BA623" s="27">
        <f t="shared" si="203"/>
        <v>9.57</v>
      </c>
      <c r="BB623" s="201"/>
      <c r="BC623" s="202"/>
      <c r="BD623" s="202">
        <v>0</v>
      </c>
    </row>
    <row r="624" spans="1:56" s="181" customFormat="1" ht="16.5" customHeight="1">
      <c r="A624" s="613" t="s">
        <v>789</v>
      </c>
      <c r="B624" s="208" t="s">
        <v>213</v>
      </c>
      <c r="C624" s="154" t="s">
        <v>790</v>
      </c>
      <c r="D624" s="491" t="s">
        <v>828</v>
      </c>
      <c r="E624" s="492">
        <v>35</v>
      </c>
      <c r="F624" s="499" t="s">
        <v>831</v>
      </c>
      <c r="G624" s="242">
        <v>263</v>
      </c>
      <c r="H624" s="242">
        <v>1106.5410000000002</v>
      </c>
      <c r="I624" s="208">
        <v>63</v>
      </c>
      <c r="J624" s="243">
        <v>89</v>
      </c>
      <c r="K624" s="243">
        <v>0</v>
      </c>
      <c r="L624" s="243">
        <v>0</v>
      </c>
      <c r="M624" s="243">
        <v>0</v>
      </c>
      <c r="N624" s="243">
        <v>0</v>
      </c>
      <c r="O624" s="25">
        <f t="shared" si="195"/>
        <v>63</v>
      </c>
      <c r="P624" s="25">
        <f t="shared" si="196"/>
        <v>89</v>
      </c>
      <c r="Q624" s="25">
        <f t="shared" si="196"/>
        <v>0</v>
      </c>
      <c r="R624" s="25">
        <f t="shared" si="197"/>
        <v>152</v>
      </c>
      <c r="S624" s="202">
        <v>35.92</v>
      </c>
      <c r="T624" s="201">
        <v>37</v>
      </c>
      <c r="U624" s="202">
        <v>15.2</v>
      </c>
      <c r="V624" s="201">
        <v>26</v>
      </c>
      <c r="W624" s="202"/>
      <c r="X624" s="201"/>
      <c r="Y624" s="201"/>
      <c r="Z624" s="243">
        <v>289</v>
      </c>
      <c r="AA624" s="202">
        <v>101.2</v>
      </c>
      <c r="AB624" s="26">
        <f t="shared" si="198"/>
        <v>441</v>
      </c>
      <c r="AC624" s="71">
        <f t="shared" si="198"/>
        <v>137.12</v>
      </c>
      <c r="AD624" s="243">
        <v>263</v>
      </c>
      <c r="AE624" s="27">
        <f t="shared" si="199"/>
        <v>100</v>
      </c>
      <c r="AF624" s="201">
        <v>10</v>
      </c>
      <c r="AG624" s="243">
        <v>1</v>
      </c>
      <c r="AH624" s="243"/>
      <c r="AI624" s="243"/>
      <c r="AJ624" s="243">
        <v>47</v>
      </c>
      <c r="AK624" s="565">
        <v>0.185</v>
      </c>
      <c r="AL624" s="243"/>
      <c r="AM624" s="202"/>
      <c r="AN624" s="243"/>
      <c r="AO624" s="202"/>
      <c r="AP624" s="243">
        <v>1</v>
      </c>
      <c r="AQ624" s="202">
        <v>2</v>
      </c>
      <c r="AR624" s="201">
        <f t="shared" si="200"/>
        <v>48</v>
      </c>
      <c r="AS624" s="202">
        <f t="shared" si="200"/>
        <v>2.1850000000000001</v>
      </c>
      <c r="AT624" s="202">
        <v>0.48</v>
      </c>
      <c r="AU624" s="202">
        <v>0</v>
      </c>
      <c r="AV624" s="202">
        <v>0</v>
      </c>
      <c r="AW624" s="202">
        <v>3.3</v>
      </c>
      <c r="AX624" s="27">
        <f t="shared" si="201"/>
        <v>3.78</v>
      </c>
      <c r="AY624" s="39">
        <f t="shared" si="202"/>
        <v>5.9649999999999999</v>
      </c>
      <c r="AZ624" s="202">
        <v>15.41</v>
      </c>
      <c r="BA624" s="27">
        <f t="shared" si="203"/>
        <v>21.375</v>
      </c>
      <c r="BB624" s="201"/>
      <c r="BC624" s="202"/>
      <c r="BD624" s="202">
        <v>0</v>
      </c>
    </row>
    <row r="625" spans="1:56" s="181" customFormat="1" ht="16.5" customHeight="1">
      <c r="A625" s="613" t="s">
        <v>789</v>
      </c>
      <c r="B625" s="208" t="s">
        <v>213</v>
      </c>
      <c r="C625" s="154" t="s">
        <v>790</v>
      </c>
      <c r="D625" s="491" t="s">
        <v>828</v>
      </c>
      <c r="E625" s="492">
        <v>36</v>
      </c>
      <c r="F625" s="499" t="s">
        <v>832</v>
      </c>
      <c r="G625" s="242">
        <v>201</v>
      </c>
      <c r="H625" s="242">
        <v>749.19800000000009</v>
      </c>
      <c r="I625" s="208">
        <v>40</v>
      </c>
      <c r="J625" s="243">
        <v>66</v>
      </c>
      <c r="K625" s="243">
        <v>0</v>
      </c>
      <c r="L625" s="243">
        <v>0</v>
      </c>
      <c r="M625" s="243">
        <v>0</v>
      </c>
      <c r="N625" s="243">
        <v>0</v>
      </c>
      <c r="O625" s="25">
        <f t="shared" si="195"/>
        <v>40</v>
      </c>
      <c r="P625" s="25">
        <f t="shared" si="196"/>
        <v>66</v>
      </c>
      <c r="Q625" s="25">
        <f t="shared" si="196"/>
        <v>0</v>
      </c>
      <c r="R625" s="25">
        <f t="shared" si="197"/>
        <v>106</v>
      </c>
      <c r="S625" s="202">
        <v>23.04</v>
      </c>
      <c r="T625" s="201">
        <v>22</v>
      </c>
      <c r="U625" s="202">
        <v>3.04</v>
      </c>
      <c r="V625" s="201">
        <v>18</v>
      </c>
      <c r="W625" s="202"/>
      <c r="X625" s="201"/>
      <c r="Y625" s="201"/>
      <c r="Z625" s="243">
        <v>252</v>
      </c>
      <c r="AA625" s="202">
        <v>51.2</v>
      </c>
      <c r="AB625" s="26">
        <f t="shared" si="198"/>
        <v>358</v>
      </c>
      <c r="AC625" s="71">
        <f t="shared" si="198"/>
        <v>74.240000000000009</v>
      </c>
      <c r="AD625" s="243">
        <v>201</v>
      </c>
      <c r="AE625" s="27">
        <f t="shared" si="199"/>
        <v>100</v>
      </c>
      <c r="AF625" s="243">
        <v>11</v>
      </c>
      <c r="AG625" s="243">
        <v>4</v>
      </c>
      <c r="AH625" s="243"/>
      <c r="AI625" s="243"/>
      <c r="AJ625" s="243">
        <v>28</v>
      </c>
      <c r="AK625" s="565">
        <v>0.14000000000000001</v>
      </c>
      <c r="AL625" s="243"/>
      <c r="AM625" s="202"/>
      <c r="AN625" s="243"/>
      <c r="AO625" s="202"/>
      <c r="AP625" s="243">
        <v>0</v>
      </c>
      <c r="AQ625" s="202">
        <v>0</v>
      </c>
      <c r="AR625" s="201">
        <f t="shared" si="200"/>
        <v>28</v>
      </c>
      <c r="AS625" s="202">
        <f t="shared" si="200"/>
        <v>0.14000000000000001</v>
      </c>
      <c r="AT625" s="202">
        <v>44.66</v>
      </c>
      <c r="AU625" s="202">
        <v>0</v>
      </c>
      <c r="AV625" s="202">
        <v>0</v>
      </c>
      <c r="AW625" s="202">
        <v>5.7</v>
      </c>
      <c r="AX625" s="27">
        <f t="shared" si="201"/>
        <v>50.36</v>
      </c>
      <c r="AY625" s="39">
        <f t="shared" si="202"/>
        <v>50.5</v>
      </c>
      <c r="AZ625" s="202">
        <v>13.97</v>
      </c>
      <c r="BA625" s="27">
        <f t="shared" si="203"/>
        <v>64.47</v>
      </c>
      <c r="BB625" s="201"/>
      <c r="BC625" s="202"/>
      <c r="BD625" s="202">
        <v>0</v>
      </c>
    </row>
    <row r="626" spans="1:56" s="181" customFormat="1" ht="16.5" customHeight="1">
      <c r="A626" s="613" t="s">
        <v>789</v>
      </c>
      <c r="B626" s="208" t="s">
        <v>213</v>
      </c>
      <c r="C626" s="154" t="s">
        <v>790</v>
      </c>
      <c r="D626" s="491" t="s">
        <v>828</v>
      </c>
      <c r="E626" s="492">
        <v>37</v>
      </c>
      <c r="F626" s="499" t="s">
        <v>833</v>
      </c>
      <c r="G626" s="242">
        <v>343</v>
      </c>
      <c r="H626" s="242">
        <v>1317.2080000000001</v>
      </c>
      <c r="I626" s="208">
        <v>9</v>
      </c>
      <c r="J626" s="243">
        <v>14</v>
      </c>
      <c r="K626" s="243">
        <v>0</v>
      </c>
      <c r="L626" s="243">
        <v>0</v>
      </c>
      <c r="M626" s="243">
        <v>0</v>
      </c>
      <c r="N626" s="243">
        <v>0</v>
      </c>
      <c r="O626" s="25">
        <f t="shared" si="195"/>
        <v>9</v>
      </c>
      <c r="P626" s="25">
        <f t="shared" si="196"/>
        <v>14</v>
      </c>
      <c r="Q626" s="25">
        <f t="shared" si="196"/>
        <v>0</v>
      </c>
      <c r="R626" s="25">
        <f t="shared" si="197"/>
        <v>23</v>
      </c>
      <c r="S626" s="202">
        <v>6.23</v>
      </c>
      <c r="T626" s="201">
        <v>7</v>
      </c>
      <c r="U626" s="202">
        <v>0.06</v>
      </c>
      <c r="V626" s="201">
        <v>2</v>
      </c>
      <c r="W626" s="202"/>
      <c r="X626" s="201"/>
      <c r="Y626" s="201"/>
      <c r="Z626" s="243">
        <v>17</v>
      </c>
      <c r="AA626" s="202">
        <v>10.23</v>
      </c>
      <c r="AB626" s="26">
        <f t="shared" si="198"/>
        <v>40</v>
      </c>
      <c r="AC626" s="71">
        <f t="shared" si="198"/>
        <v>16.46</v>
      </c>
      <c r="AD626" s="243">
        <v>33</v>
      </c>
      <c r="AE626" s="27">
        <f t="shared" si="199"/>
        <v>9.6209912536443145</v>
      </c>
      <c r="AF626" s="201"/>
      <c r="AG626" s="243">
        <v>20</v>
      </c>
      <c r="AH626" s="243">
        <v>10</v>
      </c>
      <c r="AI626" s="243"/>
      <c r="AJ626" s="243">
        <v>12</v>
      </c>
      <c r="AK626" s="565">
        <v>0.06</v>
      </c>
      <c r="AL626" s="243"/>
      <c r="AM626" s="202"/>
      <c r="AN626" s="243"/>
      <c r="AO626" s="202"/>
      <c r="AP626" s="243">
        <v>0</v>
      </c>
      <c r="AQ626" s="202">
        <v>0</v>
      </c>
      <c r="AR626" s="201">
        <f t="shared" si="200"/>
        <v>12</v>
      </c>
      <c r="AS626" s="202">
        <f t="shared" si="200"/>
        <v>0.06</v>
      </c>
      <c r="AT626" s="202">
        <v>0</v>
      </c>
      <c r="AU626" s="202">
        <v>0</v>
      </c>
      <c r="AV626" s="202">
        <v>0</v>
      </c>
      <c r="AW626" s="202">
        <v>5.0199999999999996</v>
      </c>
      <c r="AX626" s="27">
        <f t="shared" si="201"/>
        <v>5.0199999999999996</v>
      </c>
      <c r="AY626" s="39">
        <f t="shared" si="202"/>
        <v>5.0799999999999992</v>
      </c>
      <c r="AZ626" s="202">
        <v>7.0000000000000007E-2</v>
      </c>
      <c r="BA626" s="27">
        <f t="shared" si="203"/>
        <v>5.1499999999999995</v>
      </c>
      <c r="BB626" s="201"/>
      <c r="BC626" s="202"/>
      <c r="BD626" s="202">
        <v>0</v>
      </c>
    </row>
    <row r="627" spans="1:56" s="181" customFormat="1" ht="16.5" customHeight="1">
      <c r="A627" s="613" t="s">
        <v>789</v>
      </c>
      <c r="B627" s="208" t="s">
        <v>213</v>
      </c>
      <c r="C627" s="154" t="s">
        <v>790</v>
      </c>
      <c r="D627" s="491" t="s">
        <v>828</v>
      </c>
      <c r="E627" s="492">
        <v>38</v>
      </c>
      <c r="F627" s="499" t="s">
        <v>834</v>
      </c>
      <c r="G627" s="242">
        <v>249</v>
      </c>
      <c r="H627" s="242">
        <v>916.72500000000002</v>
      </c>
      <c r="I627" s="208">
        <v>13</v>
      </c>
      <c r="J627" s="243">
        <v>50</v>
      </c>
      <c r="K627" s="243">
        <v>0</v>
      </c>
      <c r="L627" s="243">
        <v>0</v>
      </c>
      <c r="M627" s="243">
        <v>0</v>
      </c>
      <c r="N627" s="243">
        <v>0</v>
      </c>
      <c r="O627" s="25">
        <f t="shared" si="195"/>
        <v>13</v>
      </c>
      <c r="P627" s="25">
        <f t="shared" si="196"/>
        <v>50</v>
      </c>
      <c r="Q627" s="25">
        <f t="shared" si="196"/>
        <v>0</v>
      </c>
      <c r="R627" s="25">
        <f t="shared" si="197"/>
        <v>63</v>
      </c>
      <c r="S627" s="202">
        <v>22.23</v>
      </c>
      <c r="T627" s="201">
        <v>10</v>
      </c>
      <c r="U627" s="202">
        <v>0.23</v>
      </c>
      <c r="V627" s="201">
        <v>3</v>
      </c>
      <c r="W627" s="202"/>
      <c r="X627" s="201"/>
      <c r="Y627" s="201"/>
      <c r="Z627" s="243">
        <v>127</v>
      </c>
      <c r="AA627" s="202">
        <v>61.25</v>
      </c>
      <c r="AB627" s="26">
        <f t="shared" si="198"/>
        <v>190</v>
      </c>
      <c r="AC627" s="71">
        <f t="shared" si="198"/>
        <v>83.48</v>
      </c>
      <c r="AD627" s="243">
        <v>189</v>
      </c>
      <c r="AE627" s="27">
        <f t="shared" si="199"/>
        <v>75.903614457831324</v>
      </c>
      <c r="AF627" s="243"/>
      <c r="AG627" s="243">
        <v>1</v>
      </c>
      <c r="AH627" s="243">
        <v>1</v>
      </c>
      <c r="AI627" s="243"/>
      <c r="AJ627" s="243">
        <v>24</v>
      </c>
      <c r="AK627" s="565">
        <v>0.12</v>
      </c>
      <c r="AL627" s="243"/>
      <c r="AM627" s="202"/>
      <c r="AN627" s="243"/>
      <c r="AO627" s="202"/>
      <c r="AP627" s="243">
        <v>1</v>
      </c>
      <c r="AQ627" s="202">
        <v>0</v>
      </c>
      <c r="AR627" s="201">
        <f t="shared" si="200"/>
        <v>25</v>
      </c>
      <c r="AS627" s="202">
        <f t="shared" si="200"/>
        <v>0.12</v>
      </c>
      <c r="AT627" s="202">
        <v>1.1200000000000001</v>
      </c>
      <c r="AU627" s="202">
        <v>6.25</v>
      </c>
      <c r="AV627" s="202">
        <v>0</v>
      </c>
      <c r="AW627" s="202">
        <v>8.23</v>
      </c>
      <c r="AX627" s="27">
        <f t="shared" si="201"/>
        <v>15.600000000000001</v>
      </c>
      <c r="AY627" s="39">
        <f t="shared" si="202"/>
        <v>15.72</v>
      </c>
      <c r="AZ627" s="202">
        <v>10.94</v>
      </c>
      <c r="BA627" s="27">
        <f t="shared" si="203"/>
        <v>26.66</v>
      </c>
      <c r="BB627" s="201"/>
      <c r="BC627" s="202"/>
      <c r="BD627" s="202">
        <v>0</v>
      </c>
    </row>
    <row r="628" spans="1:56" s="181" customFormat="1" ht="16.5" customHeight="1">
      <c r="A628" s="613" t="s">
        <v>789</v>
      </c>
      <c r="B628" s="208" t="s">
        <v>213</v>
      </c>
      <c r="C628" s="154" t="s">
        <v>790</v>
      </c>
      <c r="D628" s="491" t="s">
        <v>828</v>
      </c>
      <c r="E628" s="492">
        <v>39</v>
      </c>
      <c r="F628" s="624" t="s">
        <v>835</v>
      </c>
      <c r="G628" s="242">
        <v>297</v>
      </c>
      <c r="H628" s="242">
        <v>1110.136</v>
      </c>
      <c r="I628" s="208">
        <v>24</v>
      </c>
      <c r="J628" s="243">
        <v>1</v>
      </c>
      <c r="K628" s="243">
        <v>0</v>
      </c>
      <c r="L628" s="243">
        <v>0</v>
      </c>
      <c r="M628" s="243">
        <v>0</v>
      </c>
      <c r="N628" s="243">
        <v>0</v>
      </c>
      <c r="O628" s="25">
        <f t="shared" si="195"/>
        <v>24</v>
      </c>
      <c r="P628" s="25">
        <f t="shared" si="196"/>
        <v>1</v>
      </c>
      <c r="Q628" s="25">
        <f t="shared" si="196"/>
        <v>0</v>
      </c>
      <c r="R628" s="25">
        <f t="shared" si="197"/>
        <v>25</v>
      </c>
      <c r="S628" s="202">
        <v>2.5</v>
      </c>
      <c r="T628" s="201">
        <v>3</v>
      </c>
      <c r="U628" s="202">
        <v>0.5</v>
      </c>
      <c r="V628" s="201">
        <v>21</v>
      </c>
      <c r="W628" s="202"/>
      <c r="X628" s="201"/>
      <c r="Y628" s="201"/>
      <c r="Z628" s="243">
        <v>31</v>
      </c>
      <c r="AA628" s="202">
        <v>5.01</v>
      </c>
      <c r="AB628" s="26">
        <f t="shared" si="198"/>
        <v>56</v>
      </c>
      <c r="AC628" s="71">
        <f t="shared" si="198"/>
        <v>7.51</v>
      </c>
      <c r="AD628" s="243">
        <v>31</v>
      </c>
      <c r="AE628" s="27">
        <f t="shared" si="199"/>
        <v>10.437710437710438</v>
      </c>
      <c r="AF628" s="569"/>
      <c r="AG628" s="243">
        <v>23</v>
      </c>
      <c r="AH628" s="243">
        <v>19</v>
      </c>
      <c r="AI628" s="243"/>
      <c r="AJ628" s="243">
        <v>25</v>
      </c>
      <c r="AK628" s="565">
        <v>0.14000000000000001</v>
      </c>
      <c r="AL628" s="243"/>
      <c r="AM628" s="202"/>
      <c r="AN628" s="243"/>
      <c r="AO628" s="202"/>
      <c r="AP628" s="243">
        <v>1</v>
      </c>
      <c r="AQ628" s="202">
        <v>0.2</v>
      </c>
      <c r="AR628" s="201">
        <f t="shared" si="200"/>
        <v>26</v>
      </c>
      <c r="AS628" s="202">
        <f t="shared" si="200"/>
        <v>0.34</v>
      </c>
      <c r="AT628" s="202">
        <v>0</v>
      </c>
      <c r="AU628" s="202">
        <v>2.75</v>
      </c>
      <c r="AV628" s="202">
        <v>0</v>
      </c>
      <c r="AW628" s="202">
        <v>18.91</v>
      </c>
      <c r="AX628" s="27">
        <f t="shared" si="201"/>
        <v>21.66</v>
      </c>
      <c r="AY628" s="39">
        <f t="shared" si="202"/>
        <v>22</v>
      </c>
      <c r="AZ628" s="202">
        <v>42.35</v>
      </c>
      <c r="BA628" s="27">
        <f t="shared" si="203"/>
        <v>64.349999999999994</v>
      </c>
      <c r="BB628" s="201">
        <v>4</v>
      </c>
      <c r="BC628" s="202">
        <v>1.45</v>
      </c>
      <c r="BD628" s="202">
        <v>0</v>
      </c>
    </row>
    <row r="629" spans="1:56" s="181" customFormat="1" ht="16.5" customHeight="1">
      <c r="A629" s="613" t="s">
        <v>789</v>
      </c>
      <c r="B629" s="208" t="s">
        <v>213</v>
      </c>
      <c r="C629" s="154" t="s">
        <v>790</v>
      </c>
      <c r="D629" s="491" t="s">
        <v>828</v>
      </c>
      <c r="E629" s="492">
        <v>40</v>
      </c>
      <c r="F629" s="624" t="s">
        <v>836</v>
      </c>
      <c r="G629" s="242">
        <v>240</v>
      </c>
      <c r="H629" s="242">
        <v>969.2120000000001</v>
      </c>
      <c r="I629" s="208">
        <v>45</v>
      </c>
      <c r="J629" s="243">
        <v>1</v>
      </c>
      <c r="K629" s="243">
        <v>0</v>
      </c>
      <c r="L629" s="243">
        <v>0</v>
      </c>
      <c r="M629" s="243">
        <v>0</v>
      </c>
      <c r="N629" s="243">
        <v>0</v>
      </c>
      <c r="O629" s="25">
        <f t="shared" si="195"/>
        <v>45</v>
      </c>
      <c r="P629" s="25">
        <f t="shared" si="196"/>
        <v>1</v>
      </c>
      <c r="Q629" s="25">
        <f t="shared" si="196"/>
        <v>0</v>
      </c>
      <c r="R629" s="25">
        <f t="shared" si="197"/>
        <v>46</v>
      </c>
      <c r="S629" s="202">
        <v>0.12</v>
      </c>
      <c r="T629" s="201">
        <v>21</v>
      </c>
      <c r="U629" s="202">
        <v>0.03</v>
      </c>
      <c r="V629" s="201">
        <v>24</v>
      </c>
      <c r="W629" s="202"/>
      <c r="X629" s="201"/>
      <c r="Y629" s="201"/>
      <c r="Z629" s="243">
        <v>21</v>
      </c>
      <c r="AA629" s="202">
        <v>6.02</v>
      </c>
      <c r="AB629" s="26">
        <f t="shared" si="198"/>
        <v>67</v>
      </c>
      <c r="AC629" s="71">
        <f t="shared" si="198"/>
        <v>6.14</v>
      </c>
      <c r="AD629" s="243">
        <v>22</v>
      </c>
      <c r="AE629" s="27">
        <f t="shared" si="199"/>
        <v>9.1666666666666661</v>
      </c>
      <c r="AF629" s="567"/>
      <c r="AG629" s="243">
        <v>43</v>
      </c>
      <c r="AH629" s="243">
        <v>30</v>
      </c>
      <c r="AI629" s="243"/>
      <c r="AJ629" s="243">
        <v>41</v>
      </c>
      <c r="AK629" s="565">
        <v>0.20499999999999999</v>
      </c>
      <c r="AL629" s="243"/>
      <c r="AM629" s="202"/>
      <c r="AN629" s="243"/>
      <c r="AO629" s="202"/>
      <c r="AP629" s="243">
        <v>0</v>
      </c>
      <c r="AQ629" s="202">
        <v>0</v>
      </c>
      <c r="AR629" s="201">
        <f t="shared" si="200"/>
        <v>41</v>
      </c>
      <c r="AS629" s="202">
        <f t="shared" si="200"/>
        <v>0.20499999999999999</v>
      </c>
      <c r="AT629" s="202">
        <v>0</v>
      </c>
      <c r="AU629" s="202">
        <v>0</v>
      </c>
      <c r="AV629" s="202">
        <v>0</v>
      </c>
      <c r="AW629" s="202">
        <v>1.2</v>
      </c>
      <c r="AX629" s="27">
        <f t="shared" si="201"/>
        <v>1.2</v>
      </c>
      <c r="AY629" s="39">
        <f t="shared" si="202"/>
        <v>1.405</v>
      </c>
      <c r="AZ629" s="202">
        <v>5</v>
      </c>
      <c r="BA629" s="27">
        <f t="shared" si="203"/>
        <v>6.4050000000000002</v>
      </c>
      <c r="BB629" s="201">
        <v>7</v>
      </c>
      <c r="BC629" s="202">
        <v>2.09</v>
      </c>
      <c r="BD629" s="202">
        <v>0</v>
      </c>
    </row>
    <row r="630" spans="1:56" s="181" customFormat="1" ht="16.5" customHeight="1">
      <c r="A630" s="613" t="s">
        <v>789</v>
      </c>
      <c r="B630" s="208" t="s">
        <v>213</v>
      </c>
      <c r="C630" s="154" t="s">
        <v>790</v>
      </c>
      <c r="D630" s="491" t="s">
        <v>828</v>
      </c>
      <c r="E630" s="492">
        <v>41</v>
      </c>
      <c r="F630" s="499" t="s">
        <v>837</v>
      </c>
      <c r="G630" s="242">
        <v>273</v>
      </c>
      <c r="H630" s="242">
        <v>1058.3680000000002</v>
      </c>
      <c r="I630" s="208">
        <v>33</v>
      </c>
      <c r="J630" s="243">
        <v>6</v>
      </c>
      <c r="K630" s="243">
        <v>1</v>
      </c>
      <c r="L630" s="243">
        <v>0</v>
      </c>
      <c r="M630" s="243">
        <v>0</v>
      </c>
      <c r="N630" s="243">
        <v>0</v>
      </c>
      <c r="O630" s="25">
        <f t="shared" si="195"/>
        <v>33</v>
      </c>
      <c r="P630" s="25">
        <f t="shared" si="196"/>
        <v>6</v>
      </c>
      <c r="Q630" s="25">
        <f t="shared" si="196"/>
        <v>1</v>
      </c>
      <c r="R630" s="25">
        <f t="shared" si="197"/>
        <v>40</v>
      </c>
      <c r="S630" s="202">
        <v>12.32</v>
      </c>
      <c r="T630" s="201">
        <v>22</v>
      </c>
      <c r="U630" s="202">
        <v>0.2</v>
      </c>
      <c r="V630" s="201">
        <v>11</v>
      </c>
      <c r="W630" s="202"/>
      <c r="X630" s="201"/>
      <c r="Y630" s="201"/>
      <c r="Z630" s="243">
        <v>29</v>
      </c>
      <c r="AA630" s="202">
        <v>42.25</v>
      </c>
      <c r="AB630" s="26">
        <f t="shared" si="198"/>
        <v>69</v>
      </c>
      <c r="AC630" s="71">
        <f t="shared" si="198"/>
        <v>54.57</v>
      </c>
      <c r="AD630" s="243">
        <v>65</v>
      </c>
      <c r="AE630" s="27">
        <f t="shared" si="199"/>
        <v>23.809523809523807</v>
      </c>
      <c r="AF630" s="567"/>
      <c r="AG630" s="243">
        <v>34</v>
      </c>
      <c r="AH630" s="243">
        <v>23</v>
      </c>
      <c r="AI630" s="243"/>
      <c r="AJ630" s="243">
        <v>28</v>
      </c>
      <c r="AK630" s="565">
        <v>0.14000000000000001</v>
      </c>
      <c r="AL630" s="243"/>
      <c r="AM630" s="202"/>
      <c r="AN630" s="243"/>
      <c r="AO630" s="202"/>
      <c r="AP630" s="243">
        <v>0</v>
      </c>
      <c r="AQ630" s="202">
        <v>0</v>
      </c>
      <c r="AR630" s="201">
        <f t="shared" si="200"/>
        <v>28</v>
      </c>
      <c r="AS630" s="202">
        <f t="shared" si="200"/>
        <v>0.14000000000000001</v>
      </c>
      <c r="AT630" s="202">
        <v>0.86</v>
      </c>
      <c r="AU630" s="202">
        <v>0</v>
      </c>
      <c r="AV630" s="202">
        <v>3.96</v>
      </c>
      <c r="AW630" s="202">
        <v>1.23</v>
      </c>
      <c r="AX630" s="27">
        <f t="shared" si="201"/>
        <v>6.0500000000000007</v>
      </c>
      <c r="AY630" s="39">
        <f t="shared" si="202"/>
        <v>6.19</v>
      </c>
      <c r="AZ630" s="202">
        <v>9.7100000000000009</v>
      </c>
      <c r="BA630" s="27">
        <f t="shared" si="203"/>
        <v>15.900000000000002</v>
      </c>
      <c r="BB630" s="201"/>
      <c r="BC630" s="202"/>
      <c r="BD630" s="202">
        <v>0</v>
      </c>
    </row>
    <row r="631" spans="1:56" s="181" customFormat="1" ht="16.5" customHeight="1">
      <c r="A631" s="613" t="s">
        <v>789</v>
      </c>
      <c r="B631" s="208" t="s">
        <v>213</v>
      </c>
      <c r="C631" s="154" t="s">
        <v>790</v>
      </c>
      <c r="D631" s="491" t="s">
        <v>828</v>
      </c>
      <c r="E631" s="492">
        <v>42</v>
      </c>
      <c r="F631" s="499" t="s">
        <v>838</v>
      </c>
      <c r="G631" s="242">
        <v>296</v>
      </c>
      <c r="H631" s="242">
        <v>1179.1600000000001</v>
      </c>
      <c r="I631" s="208">
        <v>89</v>
      </c>
      <c r="J631" s="243">
        <v>82</v>
      </c>
      <c r="K631" s="243">
        <v>0</v>
      </c>
      <c r="L631" s="243">
        <v>0</v>
      </c>
      <c r="M631" s="243">
        <v>0</v>
      </c>
      <c r="N631" s="243">
        <v>0</v>
      </c>
      <c r="O631" s="25">
        <f t="shared" si="195"/>
        <v>89</v>
      </c>
      <c r="P631" s="25">
        <f t="shared" si="196"/>
        <v>82</v>
      </c>
      <c r="Q631" s="25">
        <f t="shared" si="196"/>
        <v>0</v>
      </c>
      <c r="R631" s="25">
        <f t="shared" si="197"/>
        <v>171</v>
      </c>
      <c r="S631" s="202">
        <v>35.119999999999997</v>
      </c>
      <c r="T631" s="201">
        <v>11</v>
      </c>
      <c r="U631" s="202">
        <v>0.3</v>
      </c>
      <c r="V631" s="201">
        <v>78</v>
      </c>
      <c r="W631" s="202"/>
      <c r="X631" s="201"/>
      <c r="Y631" s="201"/>
      <c r="Z631" s="243">
        <v>170</v>
      </c>
      <c r="AA631" s="202">
        <v>41</v>
      </c>
      <c r="AB631" s="26">
        <f t="shared" si="198"/>
        <v>341</v>
      </c>
      <c r="AC631" s="71">
        <f t="shared" si="198"/>
        <v>76.12</v>
      </c>
      <c r="AD631" s="243">
        <v>296</v>
      </c>
      <c r="AE631" s="27">
        <f t="shared" si="199"/>
        <v>100</v>
      </c>
      <c r="AF631" s="201">
        <v>12</v>
      </c>
      <c r="AG631" s="243">
        <v>32</v>
      </c>
      <c r="AH631" s="243">
        <v>10</v>
      </c>
      <c r="AI631" s="243"/>
      <c r="AJ631" s="243">
        <v>17</v>
      </c>
      <c r="AK631" s="565">
        <v>8.5000000000000006E-2</v>
      </c>
      <c r="AL631" s="243"/>
      <c r="AM631" s="202"/>
      <c r="AN631" s="243"/>
      <c r="AO631" s="202"/>
      <c r="AP631" s="243">
        <v>4</v>
      </c>
      <c r="AQ631" s="202">
        <v>0</v>
      </c>
      <c r="AR631" s="201">
        <f t="shared" si="200"/>
        <v>21</v>
      </c>
      <c r="AS631" s="202">
        <f t="shared" si="200"/>
        <v>8.5000000000000006E-2</v>
      </c>
      <c r="AT631" s="202">
        <v>0.22</v>
      </c>
      <c r="AU631" s="202">
        <v>49.2</v>
      </c>
      <c r="AV631" s="202">
        <v>0</v>
      </c>
      <c r="AW631" s="202">
        <v>2.12</v>
      </c>
      <c r="AX631" s="27">
        <f t="shared" si="201"/>
        <v>51.54</v>
      </c>
      <c r="AY631" s="39">
        <f t="shared" si="202"/>
        <v>51.625</v>
      </c>
      <c r="AZ631" s="202">
        <v>5.25</v>
      </c>
      <c r="BA631" s="27">
        <f t="shared" si="203"/>
        <v>56.875</v>
      </c>
      <c r="BB631" s="201"/>
      <c r="BC631" s="202"/>
      <c r="BD631" s="202">
        <v>0</v>
      </c>
    </row>
    <row r="632" spans="1:56" s="181" customFormat="1" ht="16.5" customHeight="1">
      <c r="A632" s="613" t="s">
        <v>789</v>
      </c>
      <c r="B632" s="208" t="s">
        <v>213</v>
      </c>
      <c r="C632" s="154" t="s">
        <v>790</v>
      </c>
      <c r="D632" s="491" t="s">
        <v>828</v>
      </c>
      <c r="E632" s="492">
        <v>43</v>
      </c>
      <c r="F632" s="499" t="s">
        <v>839</v>
      </c>
      <c r="G632" s="242">
        <v>288</v>
      </c>
      <c r="H632" s="242">
        <v>967.77400000000011</v>
      </c>
      <c r="I632" s="208">
        <v>82</v>
      </c>
      <c r="J632" s="243">
        <v>16</v>
      </c>
      <c r="K632" s="243">
        <v>0</v>
      </c>
      <c r="L632" s="243">
        <v>0</v>
      </c>
      <c r="M632" s="243">
        <v>0</v>
      </c>
      <c r="N632" s="243">
        <v>0</v>
      </c>
      <c r="O632" s="25">
        <f t="shared" si="195"/>
        <v>82</v>
      </c>
      <c r="P632" s="25">
        <f t="shared" si="196"/>
        <v>16</v>
      </c>
      <c r="Q632" s="25">
        <f t="shared" si="196"/>
        <v>0</v>
      </c>
      <c r="R632" s="25">
        <f t="shared" si="197"/>
        <v>98</v>
      </c>
      <c r="S632" s="202">
        <v>2.06</v>
      </c>
      <c r="T632" s="201">
        <v>14</v>
      </c>
      <c r="U632" s="202">
        <v>0.08</v>
      </c>
      <c r="V632" s="201">
        <v>68</v>
      </c>
      <c r="W632" s="202"/>
      <c r="X632" s="201"/>
      <c r="Y632" s="201"/>
      <c r="Z632" s="243">
        <v>47</v>
      </c>
      <c r="AA632" s="202">
        <v>4.12</v>
      </c>
      <c r="AB632" s="26">
        <f t="shared" si="198"/>
        <v>145</v>
      </c>
      <c r="AC632" s="71">
        <f t="shared" si="198"/>
        <v>6.18</v>
      </c>
      <c r="AD632" s="243">
        <v>131</v>
      </c>
      <c r="AE632" s="27">
        <f t="shared" si="199"/>
        <v>45.486111111111107</v>
      </c>
      <c r="AF632" s="243"/>
      <c r="AG632" s="243">
        <v>33</v>
      </c>
      <c r="AH632" s="243">
        <v>13</v>
      </c>
      <c r="AI632" s="243"/>
      <c r="AJ632" s="243">
        <v>1</v>
      </c>
      <c r="AK632" s="565">
        <v>5.0000000000000001E-3</v>
      </c>
      <c r="AL632" s="243"/>
      <c r="AM632" s="202"/>
      <c r="AN632" s="243"/>
      <c r="AO632" s="202"/>
      <c r="AP632" s="243">
        <v>1</v>
      </c>
      <c r="AQ632" s="202">
        <v>0.5</v>
      </c>
      <c r="AR632" s="201">
        <f t="shared" si="200"/>
        <v>2</v>
      </c>
      <c r="AS632" s="202">
        <f t="shared" si="200"/>
        <v>0.505</v>
      </c>
      <c r="AT632" s="202">
        <v>93.45</v>
      </c>
      <c r="AU632" s="202">
        <v>0</v>
      </c>
      <c r="AV632" s="202">
        <v>0</v>
      </c>
      <c r="AW632" s="202">
        <v>2.35</v>
      </c>
      <c r="AX632" s="27">
        <f t="shared" si="201"/>
        <v>95.8</v>
      </c>
      <c r="AY632" s="39">
        <f t="shared" si="202"/>
        <v>96.304999999999993</v>
      </c>
      <c r="AZ632" s="202">
        <v>3.5</v>
      </c>
      <c r="BA632" s="27">
        <f t="shared" si="203"/>
        <v>99.804999999999993</v>
      </c>
      <c r="BB632" s="201"/>
      <c r="BC632" s="202"/>
      <c r="BD632" s="202">
        <v>0</v>
      </c>
    </row>
    <row r="633" spans="1:56" s="181" customFormat="1" ht="16.5" customHeight="1">
      <c r="A633" s="614" t="s">
        <v>789</v>
      </c>
      <c r="B633" s="208" t="s">
        <v>213</v>
      </c>
      <c r="C633" s="154" t="s">
        <v>790</v>
      </c>
      <c r="D633" s="491" t="s">
        <v>828</v>
      </c>
      <c r="E633" s="492">
        <v>44</v>
      </c>
      <c r="F633" s="491" t="s">
        <v>840</v>
      </c>
      <c r="G633" s="242">
        <v>186</v>
      </c>
      <c r="H633" s="242">
        <v>747.7600000000001</v>
      </c>
      <c r="I633" s="208">
        <v>1</v>
      </c>
      <c r="J633" s="243">
        <v>0</v>
      </c>
      <c r="K633" s="243">
        <v>0</v>
      </c>
      <c r="L633" s="243">
        <v>0</v>
      </c>
      <c r="M633" s="243">
        <v>0</v>
      </c>
      <c r="N633" s="243">
        <v>0</v>
      </c>
      <c r="O633" s="25">
        <f t="shared" si="195"/>
        <v>1</v>
      </c>
      <c r="P633" s="25">
        <f t="shared" si="196"/>
        <v>0</v>
      </c>
      <c r="Q633" s="25">
        <f t="shared" si="196"/>
        <v>0</v>
      </c>
      <c r="R633" s="25">
        <f t="shared" si="197"/>
        <v>1</v>
      </c>
      <c r="S633" s="202">
        <v>0</v>
      </c>
      <c r="T633" s="201">
        <v>1</v>
      </c>
      <c r="U633" s="202">
        <v>0</v>
      </c>
      <c r="V633" s="201">
        <v>0</v>
      </c>
      <c r="W633" s="202"/>
      <c r="X633" s="201"/>
      <c r="Y633" s="201"/>
      <c r="Z633" s="243"/>
      <c r="AA633" s="202"/>
      <c r="AB633" s="26">
        <f t="shared" si="198"/>
        <v>1</v>
      </c>
      <c r="AC633" s="71">
        <f t="shared" si="198"/>
        <v>0</v>
      </c>
      <c r="AD633" s="243"/>
      <c r="AE633" s="27">
        <f t="shared" si="199"/>
        <v>0</v>
      </c>
      <c r="AF633" s="201"/>
      <c r="AG633" s="243"/>
      <c r="AH633" s="243"/>
      <c r="AI633" s="243"/>
      <c r="AJ633" s="243"/>
      <c r="AK633" s="565"/>
      <c r="AL633" s="243"/>
      <c r="AM633" s="202"/>
      <c r="AN633" s="243"/>
      <c r="AO633" s="202"/>
      <c r="AP633" s="243"/>
      <c r="AQ633" s="202"/>
      <c r="AR633" s="201">
        <f t="shared" si="200"/>
        <v>0</v>
      </c>
      <c r="AS633" s="202">
        <f t="shared" si="200"/>
        <v>0</v>
      </c>
      <c r="AT633" s="202"/>
      <c r="AU633" s="202"/>
      <c r="AV633" s="202"/>
      <c r="AW633" s="202"/>
      <c r="AX633" s="27">
        <f t="shared" si="201"/>
        <v>0</v>
      </c>
      <c r="AY633" s="39">
        <f t="shared" si="202"/>
        <v>0</v>
      </c>
      <c r="AZ633" s="202"/>
      <c r="BA633" s="27">
        <f t="shared" si="203"/>
        <v>0</v>
      </c>
      <c r="BB633" s="201"/>
      <c r="BC633" s="202"/>
      <c r="BD633" s="202"/>
    </row>
    <row r="634" spans="1:56" s="181" customFormat="1" ht="16.5" customHeight="1">
      <c r="A634" s="613" t="s">
        <v>789</v>
      </c>
      <c r="B634" s="208" t="s">
        <v>213</v>
      </c>
      <c r="C634" s="154" t="s">
        <v>790</v>
      </c>
      <c r="D634" s="491" t="s">
        <v>841</v>
      </c>
      <c r="E634" s="492">
        <v>45</v>
      </c>
      <c r="F634" s="491" t="s">
        <v>842</v>
      </c>
      <c r="G634" s="242">
        <v>227</v>
      </c>
      <c r="H634" s="242">
        <v>793.05700000000002</v>
      </c>
      <c r="I634" s="208">
        <v>88</v>
      </c>
      <c r="J634" s="243">
        <v>8</v>
      </c>
      <c r="K634" s="243">
        <v>8</v>
      </c>
      <c r="L634" s="243">
        <v>0</v>
      </c>
      <c r="M634" s="243">
        <v>0</v>
      </c>
      <c r="N634" s="243">
        <v>0</v>
      </c>
      <c r="O634" s="25">
        <f t="shared" si="195"/>
        <v>88</v>
      </c>
      <c r="P634" s="25">
        <f t="shared" si="196"/>
        <v>8</v>
      </c>
      <c r="Q634" s="25">
        <f t="shared" si="196"/>
        <v>8</v>
      </c>
      <c r="R634" s="25">
        <f t="shared" si="197"/>
        <v>104</v>
      </c>
      <c r="S634" s="202">
        <v>3.03</v>
      </c>
      <c r="T634" s="201">
        <v>40</v>
      </c>
      <c r="U634" s="202">
        <v>0.05</v>
      </c>
      <c r="V634" s="201">
        <v>48</v>
      </c>
      <c r="W634" s="202">
        <v>0.46</v>
      </c>
      <c r="X634" s="201"/>
      <c r="Y634" s="201"/>
      <c r="Z634" s="243">
        <v>221</v>
      </c>
      <c r="AA634" s="243">
        <v>50.67</v>
      </c>
      <c r="AB634" s="26">
        <f t="shared" si="198"/>
        <v>325</v>
      </c>
      <c r="AC634" s="71">
        <f t="shared" si="198"/>
        <v>53.7</v>
      </c>
      <c r="AD634" s="243">
        <v>227</v>
      </c>
      <c r="AE634" s="27">
        <f t="shared" si="199"/>
        <v>100</v>
      </c>
      <c r="AF634" s="201">
        <v>13</v>
      </c>
      <c r="AG634" s="243">
        <v>41</v>
      </c>
      <c r="AH634" s="243">
        <v>40</v>
      </c>
      <c r="AI634" s="243"/>
      <c r="AJ634" s="243"/>
      <c r="AK634" s="565"/>
      <c r="AL634" s="243"/>
      <c r="AM634" s="202"/>
      <c r="AN634" s="243"/>
      <c r="AO634" s="202"/>
      <c r="AP634" s="243">
        <v>25</v>
      </c>
      <c r="AQ634" s="202">
        <v>4.92</v>
      </c>
      <c r="AR634" s="201">
        <f t="shared" si="200"/>
        <v>25</v>
      </c>
      <c r="AS634" s="202">
        <f t="shared" si="200"/>
        <v>4.92</v>
      </c>
      <c r="AT634" s="202"/>
      <c r="AU634" s="202"/>
      <c r="AV634" s="202"/>
      <c r="AW634" s="202"/>
      <c r="AX634" s="27">
        <f t="shared" si="201"/>
        <v>0</v>
      </c>
      <c r="AY634" s="39">
        <f t="shared" si="202"/>
        <v>4.92</v>
      </c>
      <c r="AZ634" s="202"/>
      <c r="BA634" s="27">
        <f t="shared" si="203"/>
        <v>4.92</v>
      </c>
      <c r="BB634" s="201"/>
      <c r="BC634" s="202"/>
      <c r="BD634" s="202"/>
    </row>
    <row r="635" spans="1:56" s="181" customFormat="1" ht="16.5" customHeight="1">
      <c r="A635" s="614" t="s">
        <v>789</v>
      </c>
      <c r="B635" s="208" t="s">
        <v>213</v>
      </c>
      <c r="C635" s="154" t="s">
        <v>790</v>
      </c>
      <c r="D635" s="491" t="s">
        <v>841</v>
      </c>
      <c r="E635" s="492">
        <v>46</v>
      </c>
      <c r="F635" s="491" t="s">
        <v>843</v>
      </c>
      <c r="G635" s="242">
        <v>213</v>
      </c>
      <c r="H635" s="242">
        <v>759.26400000000012</v>
      </c>
      <c r="I635" s="208">
        <v>8</v>
      </c>
      <c r="J635" s="243">
        <v>3</v>
      </c>
      <c r="K635" s="243">
        <v>12</v>
      </c>
      <c r="L635" s="243">
        <v>0</v>
      </c>
      <c r="M635" s="243">
        <v>0</v>
      </c>
      <c r="N635" s="243">
        <v>0</v>
      </c>
      <c r="O635" s="25">
        <f t="shared" si="195"/>
        <v>8</v>
      </c>
      <c r="P635" s="25">
        <f t="shared" si="196"/>
        <v>3</v>
      </c>
      <c r="Q635" s="25">
        <f t="shared" si="196"/>
        <v>12</v>
      </c>
      <c r="R635" s="25">
        <f t="shared" si="197"/>
        <v>23</v>
      </c>
      <c r="S635" s="202">
        <v>0.11</v>
      </c>
      <c r="T635" s="201">
        <v>8</v>
      </c>
      <c r="U635" s="202">
        <v>0</v>
      </c>
      <c r="V635" s="201">
        <v>0</v>
      </c>
      <c r="W635" s="202">
        <v>0</v>
      </c>
      <c r="X635" s="201"/>
      <c r="Y635" s="201"/>
      <c r="Z635" s="243">
        <v>28</v>
      </c>
      <c r="AA635" s="243">
        <v>0.14000000000000001</v>
      </c>
      <c r="AB635" s="26">
        <f t="shared" si="198"/>
        <v>51</v>
      </c>
      <c r="AC635" s="71">
        <f t="shared" si="198"/>
        <v>0.25</v>
      </c>
      <c r="AD635" s="243">
        <v>51</v>
      </c>
      <c r="AE635" s="27">
        <f t="shared" si="199"/>
        <v>23.943661971830984</v>
      </c>
      <c r="AF635" s="243"/>
      <c r="AG635" s="243"/>
      <c r="AH635" s="243"/>
      <c r="AI635" s="243"/>
      <c r="AJ635" s="243"/>
      <c r="AK635" s="565"/>
      <c r="AL635" s="243"/>
      <c r="AM635" s="202"/>
      <c r="AN635" s="243"/>
      <c r="AO635" s="202"/>
      <c r="AP635" s="243">
        <v>1</v>
      </c>
      <c r="AQ635" s="202">
        <v>0</v>
      </c>
      <c r="AR635" s="201">
        <f t="shared" si="200"/>
        <v>1</v>
      </c>
      <c r="AS635" s="202">
        <f t="shared" si="200"/>
        <v>0</v>
      </c>
      <c r="AT635" s="202"/>
      <c r="AU635" s="202">
        <v>0.94</v>
      </c>
      <c r="AV635" s="202"/>
      <c r="AW635" s="202"/>
      <c r="AX635" s="27">
        <f t="shared" si="201"/>
        <v>0.94</v>
      </c>
      <c r="AY635" s="39">
        <f t="shared" si="202"/>
        <v>0.94</v>
      </c>
      <c r="AZ635" s="202"/>
      <c r="BA635" s="27">
        <f t="shared" si="203"/>
        <v>0.94</v>
      </c>
      <c r="BB635" s="201"/>
      <c r="BC635" s="202"/>
      <c r="BD635" s="202"/>
    </row>
    <row r="636" spans="1:56" s="181" customFormat="1" ht="16.5" customHeight="1">
      <c r="A636" s="614" t="s">
        <v>789</v>
      </c>
      <c r="B636" s="208" t="s">
        <v>213</v>
      </c>
      <c r="C636" s="154" t="s">
        <v>790</v>
      </c>
      <c r="D636" s="491" t="s">
        <v>841</v>
      </c>
      <c r="E636" s="492">
        <v>47</v>
      </c>
      <c r="F636" s="491" t="s">
        <v>844</v>
      </c>
      <c r="G636" s="242">
        <v>225</v>
      </c>
      <c r="H636" s="242">
        <v>838.35400000000004</v>
      </c>
      <c r="I636" s="208">
        <v>80</v>
      </c>
      <c r="J636" s="243">
        <v>17</v>
      </c>
      <c r="K636" s="243">
        <v>6</v>
      </c>
      <c r="L636" s="243">
        <v>0</v>
      </c>
      <c r="M636" s="243">
        <v>0</v>
      </c>
      <c r="N636" s="243">
        <v>0</v>
      </c>
      <c r="O636" s="25">
        <f t="shared" si="195"/>
        <v>80</v>
      </c>
      <c r="P636" s="25">
        <f t="shared" si="196"/>
        <v>17</v>
      </c>
      <c r="Q636" s="25">
        <f t="shared" si="196"/>
        <v>6</v>
      </c>
      <c r="R636" s="25">
        <f t="shared" si="197"/>
        <v>103</v>
      </c>
      <c r="S636" s="202">
        <v>1.59</v>
      </c>
      <c r="T636" s="201">
        <v>14</v>
      </c>
      <c r="U636" s="202">
        <v>0.03</v>
      </c>
      <c r="V636" s="201">
        <v>66</v>
      </c>
      <c r="W636" s="202">
        <v>0.24</v>
      </c>
      <c r="X636" s="201"/>
      <c r="Y636" s="201"/>
      <c r="Z636" s="243">
        <v>121</v>
      </c>
      <c r="AA636" s="243">
        <v>53.68</v>
      </c>
      <c r="AB636" s="26">
        <f t="shared" si="198"/>
        <v>224</v>
      </c>
      <c r="AC636" s="71">
        <f t="shared" si="198"/>
        <v>55.27</v>
      </c>
      <c r="AD636" s="243">
        <v>224</v>
      </c>
      <c r="AE636" s="27">
        <f t="shared" si="199"/>
        <v>99.555555555555557</v>
      </c>
      <c r="AF636" s="201"/>
      <c r="AG636" s="243">
        <v>11</v>
      </c>
      <c r="AH636" s="243">
        <v>11</v>
      </c>
      <c r="AI636" s="243"/>
      <c r="AJ636" s="243"/>
      <c r="AK636" s="565"/>
      <c r="AL636" s="243"/>
      <c r="AM636" s="202"/>
      <c r="AN636" s="243"/>
      <c r="AO636" s="202"/>
      <c r="AP636" s="243">
        <v>3</v>
      </c>
      <c r="AQ636" s="202">
        <v>2.0499999999999998</v>
      </c>
      <c r="AR636" s="201">
        <f t="shared" si="200"/>
        <v>3</v>
      </c>
      <c r="AS636" s="202">
        <f t="shared" si="200"/>
        <v>2.0499999999999998</v>
      </c>
      <c r="AT636" s="202"/>
      <c r="AU636" s="202"/>
      <c r="AV636" s="202">
        <v>1.1599999999999999</v>
      </c>
      <c r="AW636" s="202"/>
      <c r="AX636" s="27">
        <f t="shared" si="201"/>
        <v>1.1599999999999999</v>
      </c>
      <c r="AY636" s="39">
        <f t="shared" si="202"/>
        <v>3.21</v>
      </c>
      <c r="AZ636" s="202"/>
      <c r="BA636" s="27">
        <f t="shared" si="203"/>
        <v>3.21</v>
      </c>
      <c r="BB636" s="201"/>
      <c r="BC636" s="202"/>
      <c r="BD636" s="202"/>
    </row>
    <row r="637" spans="1:56" s="181" customFormat="1" ht="16.5" customHeight="1">
      <c r="A637" s="614" t="s">
        <v>789</v>
      </c>
      <c r="B637" s="208" t="s">
        <v>213</v>
      </c>
      <c r="C637" s="154" t="s">
        <v>790</v>
      </c>
      <c r="D637" s="491" t="s">
        <v>841</v>
      </c>
      <c r="E637" s="492">
        <v>48</v>
      </c>
      <c r="F637" s="491" t="s">
        <v>845</v>
      </c>
      <c r="G637" s="242">
        <v>272</v>
      </c>
      <c r="H637" s="242">
        <v>1002.2860000000001</v>
      </c>
      <c r="I637" s="208">
        <v>128</v>
      </c>
      <c r="J637" s="243">
        <v>2</v>
      </c>
      <c r="K637" s="243">
        <v>3</v>
      </c>
      <c r="L637" s="243">
        <v>0</v>
      </c>
      <c r="M637" s="243">
        <v>0</v>
      </c>
      <c r="N637" s="243">
        <v>0</v>
      </c>
      <c r="O637" s="25">
        <f t="shared" si="195"/>
        <v>128</v>
      </c>
      <c r="P637" s="25">
        <f t="shared" si="196"/>
        <v>2</v>
      </c>
      <c r="Q637" s="25">
        <f t="shared" si="196"/>
        <v>3</v>
      </c>
      <c r="R637" s="25">
        <f t="shared" si="197"/>
        <v>133</v>
      </c>
      <c r="S637" s="202">
        <v>0.65</v>
      </c>
      <c r="T637" s="201">
        <v>10</v>
      </c>
      <c r="U637" s="202">
        <v>0.02</v>
      </c>
      <c r="V637" s="201">
        <v>118</v>
      </c>
      <c r="W637" s="202">
        <v>0.3</v>
      </c>
      <c r="X637" s="201"/>
      <c r="Y637" s="201"/>
      <c r="Z637" s="243">
        <v>116</v>
      </c>
      <c r="AA637" s="243">
        <v>23.47</v>
      </c>
      <c r="AB637" s="26">
        <f t="shared" si="198"/>
        <v>249</v>
      </c>
      <c r="AC637" s="71">
        <f t="shared" si="198"/>
        <v>24.119999999999997</v>
      </c>
      <c r="AD637" s="243">
        <v>249</v>
      </c>
      <c r="AE637" s="27">
        <f t="shared" si="199"/>
        <v>91.544117647058826</v>
      </c>
      <c r="AF637" s="243"/>
      <c r="AG637" s="243">
        <v>1</v>
      </c>
      <c r="AH637" s="243">
        <v>1</v>
      </c>
      <c r="AI637" s="243"/>
      <c r="AJ637" s="243"/>
      <c r="AK637" s="565"/>
      <c r="AL637" s="243"/>
      <c r="AM637" s="202"/>
      <c r="AN637" s="243"/>
      <c r="AO637" s="202"/>
      <c r="AP637" s="243">
        <v>1</v>
      </c>
      <c r="AQ637" s="202">
        <v>0</v>
      </c>
      <c r="AR637" s="201">
        <f t="shared" si="200"/>
        <v>1</v>
      </c>
      <c r="AS637" s="202">
        <f t="shared" si="200"/>
        <v>0</v>
      </c>
      <c r="AT637" s="202"/>
      <c r="AU637" s="202"/>
      <c r="AV637" s="202"/>
      <c r="AW637" s="202"/>
      <c r="AX637" s="27">
        <f t="shared" si="201"/>
        <v>0</v>
      </c>
      <c r="AY637" s="39">
        <f t="shared" si="202"/>
        <v>0</v>
      </c>
      <c r="AZ637" s="202"/>
      <c r="BA637" s="27">
        <f t="shared" si="203"/>
        <v>0</v>
      </c>
      <c r="BB637" s="201"/>
      <c r="BC637" s="202"/>
      <c r="BD637" s="202"/>
    </row>
    <row r="638" spans="1:56" s="181" customFormat="1" ht="16.5" customHeight="1">
      <c r="A638" s="614" t="s">
        <v>789</v>
      </c>
      <c r="B638" s="208" t="s">
        <v>213</v>
      </c>
      <c r="C638" s="154" t="s">
        <v>790</v>
      </c>
      <c r="D638" s="491" t="s">
        <v>841</v>
      </c>
      <c r="E638" s="492">
        <v>49</v>
      </c>
      <c r="F638" s="491" t="s">
        <v>846</v>
      </c>
      <c r="G638" s="242">
        <v>252</v>
      </c>
      <c r="H638" s="242">
        <v>883.65099999999995</v>
      </c>
      <c r="I638" s="208">
        <v>69</v>
      </c>
      <c r="J638" s="243">
        <v>2</v>
      </c>
      <c r="K638" s="243">
        <v>2</v>
      </c>
      <c r="L638" s="243">
        <v>0</v>
      </c>
      <c r="M638" s="243">
        <v>0</v>
      </c>
      <c r="N638" s="243">
        <v>0</v>
      </c>
      <c r="O638" s="25">
        <f t="shared" si="195"/>
        <v>69</v>
      </c>
      <c r="P638" s="25">
        <f t="shared" si="196"/>
        <v>2</v>
      </c>
      <c r="Q638" s="25">
        <f t="shared" si="196"/>
        <v>2</v>
      </c>
      <c r="R638" s="25">
        <f t="shared" si="197"/>
        <v>73</v>
      </c>
      <c r="S638" s="202">
        <v>1.75</v>
      </c>
      <c r="T638" s="201"/>
      <c r="U638" s="202"/>
      <c r="V638" s="201">
        <v>69</v>
      </c>
      <c r="W638" s="202">
        <v>0.48</v>
      </c>
      <c r="X638" s="201"/>
      <c r="Y638" s="201"/>
      <c r="Z638" s="243">
        <v>74</v>
      </c>
      <c r="AA638" s="243">
        <v>82.85</v>
      </c>
      <c r="AB638" s="26">
        <f t="shared" si="198"/>
        <v>147</v>
      </c>
      <c r="AC638" s="71">
        <f t="shared" si="198"/>
        <v>84.6</v>
      </c>
      <c r="AD638" s="243">
        <v>147</v>
      </c>
      <c r="AE638" s="27">
        <f t="shared" si="199"/>
        <v>58.333333333333336</v>
      </c>
      <c r="AF638" s="201"/>
      <c r="AG638" s="243"/>
      <c r="AH638" s="243"/>
      <c r="AI638" s="243"/>
      <c r="AJ638" s="243"/>
      <c r="AK638" s="565"/>
      <c r="AL638" s="243"/>
      <c r="AM638" s="202"/>
      <c r="AN638" s="243"/>
      <c r="AO638" s="202"/>
      <c r="AP638" s="243">
        <v>5</v>
      </c>
      <c r="AQ638" s="202">
        <v>1.26</v>
      </c>
      <c r="AR638" s="201">
        <f t="shared" si="200"/>
        <v>5</v>
      </c>
      <c r="AS638" s="202">
        <f t="shared" si="200"/>
        <v>1.26</v>
      </c>
      <c r="AT638" s="202"/>
      <c r="AU638" s="202"/>
      <c r="AV638" s="202"/>
      <c r="AW638" s="202"/>
      <c r="AX638" s="27">
        <f t="shared" si="201"/>
        <v>0</v>
      </c>
      <c r="AY638" s="39">
        <f t="shared" si="202"/>
        <v>1.26</v>
      </c>
      <c r="AZ638" s="202"/>
      <c r="BA638" s="27">
        <f t="shared" si="203"/>
        <v>1.26</v>
      </c>
      <c r="BB638" s="201"/>
      <c r="BC638" s="202"/>
      <c r="BD638" s="202"/>
    </row>
    <row r="639" spans="1:56" s="181" customFormat="1" ht="16.5" customHeight="1">
      <c r="A639" s="613" t="s">
        <v>789</v>
      </c>
      <c r="B639" s="208" t="s">
        <v>213</v>
      </c>
      <c r="C639" s="244" t="s">
        <v>790</v>
      </c>
      <c r="D639" s="491" t="s">
        <v>841</v>
      </c>
      <c r="E639" s="492">
        <v>50</v>
      </c>
      <c r="F639" s="498" t="s">
        <v>847</v>
      </c>
      <c r="G639" s="242">
        <v>212</v>
      </c>
      <c r="H639" s="242">
        <v>782.9910000000001</v>
      </c>
      <c r="I639" s="208">
        <v>80</v>
      </c>
      <c r="J639" s="243">
        <v>3</v>
      </c>
      <c r="K639" s="243">
        <v>2</v>
      </c>
      <c r="L639" s="243">
        <v>0</v>
      </c>
      <c r="M639" s="243">
        <v>0</v>
      </c>
      <c r="N639" s="243">
        <v>0</v>
      </c>
      <c r="O639" s="25">
        <f t="shared" si="195"/>
        <v>80</v>
      </c>
      <c r="P639" s="25">
        <f t="shared" si="196"/>
        <v>3</v>
      </c>
      <c r="Q639" s="25">
        <f t="shared" si="196"/>
        <v>2</v>
      </c>
      <c r="R639" s="25">
        <f t="shared" si="197"/>
        <v>85</v>
      </c>
      <c r="S639" s="202">
        <v>0.66</v>
      </c>
      <c r="T639" s="201">
        <v>30</v>
      </c>
      <c r="U639" s="202">
        <v>0.17</v>
      </c>
      <c r="V639" s="201">
        <v>50</v>
      </c>
      <c r="W639" s="202">
        <v>0.49</v>
      </c>
      <c r="X639" s="201"/>
      <c r="Y639" s="201"/>
      <c r="Z639" s="243">
        <v>119</v>
      </c>
      <c r="AA639" s="243">
        <v>29.74</v>
      </c>
      <c r="AB639" s="26">
        <f t="shared" si="198"/>
        <v>204</v>
      </c>
      <c r="AC639" s="71">
        <f t="shared" si="198"/>
        <v>30.4</v>
      </c>
      <c r="AD639" s="243">
        <v>204</v>
      </c>
      <c r="AE639" s="27">
        <f t="shared" si="199"/>
        <v>96.226415094339629</v>
      </c>
      <c r="AF639" s="243"/>
      <c r="AG639" s="243"/>
      <c r="AH639" s="243"/>
      <c r="AI639" s="243"/>
      <c r="AJ639" s="243"/>
      <c r="AK639" s="565"/>
      <c r="AL639" s="243"/>
      <c r="AM639" s="202"/>
      <c r="AN639" s="243"/>
      <c r="AO639" s="202"/>
      <c r="AP639" s="243">
        <v>109</v>
      </c>
      <c r="AQ639" s="202">
        <v>16.829999999999998</v>
      </c>
      <c r="AR639" s="201">
        <f t="shared" si="200"/>
        <v>109</v>
      </c>
      <c r="AS639" s="202">
        <f t="shared" si="200"/>
        <v>16.829999999999998</v>
      </c>
      <c r="AT639" s="202"/>
      <c r="AU639" s="202">
        <v>0.41</v>
      </c>
      <c r="AV639" s="202"/>
      <c r="AW639" s="202"/>
      <c r="AX639" s="27">
        <f t="shared" si="201"/>
        <v>0.41</v>
      </c>
      <c r="AY639" s="39">
        <f t="shared" si="202"/>
        <v>17.239999999999998</v>
      </c>
      <c r="AZ639" s="202"/>
      <c r="BA639" s="27">
        <f t="shared" si="203"/>
        <v>17.239999999999998</v>
      </c>
      <c r="BB639" s="201"/>
      <c r="BC639" s="202"/>
      <c r="BD639" s="202"/>
    </row>
    <row r="640" spans="1:56" s="181" customFormat="1" ht="16.5" customHeight="1">
      <c r="A640" s="613" t="s">
        <v>789</v>
      </c>
      <c r="B640" s="208" t="s">
        <v>213</v>
      </c>
      <c r="C640" s="154" t="s">
        <v>790</v>
      </c>
      <c r="D640" s="491" t="s">
        <v>848</v>
      </c>
      <c r="E640" s="492">
        <v>51</v>
      </c>
      <c r="F640" s="491" t="s">
        <v>849</v>
      </c>
      <c r="G640" s="242">
        <v>282</v>
      </c>
      <c r="H640" s="242">
        <v>1148.2430000000002</v>
      </c>
      <c r="I640" s="208">
        <v>121</v>
      </c>
      <c r="J640" s="243">
        <v>0</v>
      </c>
      <c r="K640" s="243">
        <v>0</v>
      </c>
      <c r="L640" s="243">
        <v>0</v>
      </c>
      <c r="M640" s="243">
        <v>0</v>
      </c>
      <c r="N640" s="243">
        <v>0</v>
      </c>
      <c r="O640" s="25">
        <f t="shared" si="195"/>
        <v>121</v>
      </c>
      <c r="P640" s="25">
        <f t="shared" si="196"/>
        <v>0</v>
      </c>
      <c r="Q640" s="25">
        <f t="shared" si="196"/>
        <v>0</v>
      </c>
      <c r="R640" s="25">
        <f t="shared" si="197"/>
        <v>121</v>
      </c>
      <c r="S640" s="202"/>
      <c r="T640" s="201">
        <v>11</v>
      </c>
      <c r="U640" s="202"/>
      <c r="V640" s="201">
        <v>110</v>
      </c>
      <c r="W640" s="202"/>
      <c r="X640" s="201"/>
      <c r="Y640" s="201"/>
      <c r="Z640" s="243">
        <v>217</v>
      </c>
      <c r="AA640" s="202"/>
      <c r="AB640" s="26">
        <f t="shared" si="198"/>
        <v>338</v>
      </c>
      <c r="AC640" s="71">
        <f t="shared" si="198"/>
        <v>0</v>
      </c>
      <c r="AD640" s="243">
        <v>180</v>
      </c>
      <c r="AE640" s="27">
        <f t="shared" si="199"/>
        <v>63.829787234042556</v>
      </c>
      <c r="AF640" s="201"/>
      <c r="AG640" s="243">
        <v>40</v>
      </c>
      <c r="AH640" s="243">
        <v>40</v>
      </c>
      <c r="AI640" s="243"/>
      <c r="AJ640" s="243"/>
      <c r="AK640" s="565"/>
      <c r="AL640" s="243"/>
      <c r="AM640" s="202"/>
      <c r="AN640" s="243"/>
      <c r="AO640" s="202"/>
      <c r="AP640" s="243"/>
      <c r="AQ640" s="202"/>
      <c r="AR640" s="201">
        <f t="shared" si="200"/>
        <v>0</v>
      </c>
      <c r="AS640" s="202">
        <f t="shared" si="200"/>
        <v>0</v>
      </c>
      <c r="AT640" s="202"/>
      <c r="AU640" s="202"/>
      <c r="AV640" s="202"/>
      <c r="AW640" s="202"/>
      <c r="AX640" s="27">
        <f t="shared" si="201"/>
        <v>0</v>
      </c>
      <c r="AY640" s="39">
        <f t="shared" si="202"/>
        <v>0</v>
      </c>
      <c r="AZ640" s="202"/>
      <c r="BA640" s="27">
        <f t="shared" si="203"/>
        <v>0</v>
      </c>
      <c r="BB640" s="201"/>
      <c r="BC640" s="202"/>
      <c r="BD640" s="202"/>
    </row>
    <row r="641" spans="1:56" s="181" customFormat="1" ht="16.5" customHeight="1">
      <c r="A641" s="613" t="s">
        <v>789</v>
      </c>
      <c r="B641" s="208" t="s">
        <v>213</v>
      </c>
      <c r="C641" s="154" t="s">
        <v>790</v>
      </c>
      <c r="D641" s="491" t="s">
        <v>848</v>
      </c>
      <c r="E641" s="492">
        <v>52</v>
      </c>
      <c r="F641" s="491" t="s">
        <v>850</v>
      </c>
      <c r="G641" s="242">
        <v>216</v>
      </c>
      <c r="H641" s="242">
        <v>905.94</v>
      </c>
      <c r="I641" s="208">
        <v>213</v>
      </c>
      <c r="J641" s="243">
        <v>0</v>
      </c>
      <c r="K641" s="243">
        <v>0</v>
      </c>
      <c r="L641" s="243">
        <v>0</v>
      </c>
      <c r="M641" s="243">
        <v>0</v>
      </c>
      <c r="N641" s="243">
        <v>0</v>
      </c>
      <c r="O641" s="25">
        <f t="shared" si="195"/>
        <v>213</v>
      </c>
      <c r="P641" s="25">
        <f t="shared" si="196"/>
        <v>0</v>
      </c>
      <c r="Q641" s="25">
        <f t="shared" si="196"/>
        <v>0</v>
      </c>
      <c r="R641" s="25">
        <f t="shared" si="197"/>
        <v>213</v>
      </c>
      <c r="S641" s="202"/>
      <c r="T641" s="201"/>
      <c r="U641" s="202"/>
      <c r="V641" s="201">
        <v>213</v>
      </c>
      <c r="W641" s="202"/>
      <c r="X641" s="201"/>
      <c r="Y641" s="201"/>
      <c r="Z641" s="243">
        <v>111</v>
      </c>
      <c r="AA641" s="202"/>
      <c r="AB641" s="26">
        <f t="shared" si="198"/>
        <v>324</v>
      </c>
      <c r="AC641" s="71">
        <f t="shared" si="198"/>
        <v>0</v>
      </c>
      <c r="AD641" s="243">
        <v>165</v>
      </c>
      <c r="AE641" s="27">
        <f t="shared" si="199"/>
        <v>76.388888888888886</v>
      </c>
      <c r="AF641" s="243"/>
      <c r="AG641" s="243"/>
      <c r="AH641" s="243"/>
      <c r="AI641" s="243"/>
      <c r="AJ641" s="243"/>
      <c r="AK641" s="565"/>
      <c r="AL641" s="243"/>
      <c r="AM641" s="202"/>
      <c r="AN641" s="243"/>
      <c r="AO641" s="202"/>
      <c r="AP641" s="243"/>
      <c r="AQ641" s="202"/>
      <c r="AR641" s="201">
        <f t="shared" si="200"/>
        <v>0</v>
      </c>
      <c r="AS641" s="202">
        <f t="shared" si="200"/>
        <v>0</v>
      </c>
      <c r="AT641" s="202"/>
      <c r="AU641" s="202"/>
      <c r="AV641" s="202"/>
      <c r="AW641" s="202"/>
      <c r="AX641" s="27">
        <f t="shared" si="201"/>
        <v>0</v>
      </c>
      <c r="AY641" s="39">
        <f t="shared" si="202"/>
        <v>0</v>
      </c>
      <c r="AZ641" s="202"/>
      <c r="BA641" s="27">
        <f t="shared" si="203"/>
        <v>0</v>
      </c>
      <c r="BB641" s="201"/>
      <c r="BC641" s="202"/>
      <c r="BD641" s="202"/>
    </row>
    <row r="642" spans="1:56" s="181" customFormat="1" ht="16.5" customHeight="1">
      <c r="A642" s="613" t="s">
        <v>789</v>
      </c>
      <c r="B642" s="208" t="s">
        <v>213</v>
      </c>
      <c r="C642" s="154" t="s">
        <v>790</v>
      </c>
      <c r="D642" s="491" t="s">
        <v>851</v>
      </c>
      <c r="E642" s="492">
        <v>53</v>
      </c>
      <c r="F642" s="491" t="s">
        <v>852</v>
      </c>
      <c r="G642" s="242">
        <v>228</v>
      </c>
      <c r="H642" s="242">
        <v>904.50200000000007</v>
      </c>
      <c r="I642" s="208">
        <v>113</v>
      </c>
      <c r="J642" s="243">
        <v>57</v>
      </c>
      <c r="K642" s="243">
        <v>21</v>
      </c>
      <c r="L642" s="243">
        <v>0</v>
      </c>
      <c r="M642" s="243">
        <v>0</v>
      </c>
      <c r="N642" s="243">
        <v>0</v>
      </c>
      <c r="O642" s="25">
        <f t="shared" si="195"/>
        <v>113</v>
      </c>
      <c r="P642" s="25">
        <f t="shared" si="196"/>
        <v>57</v>
      </c>
      <c r="Q642" s="25">
        <f t="shared" si="196"/>
        <v>21</v>
      </c>
      <c r="R642" s="25">
        <f t="shared" si="197"/>
        <v>191</v>
      </c>
      <c r="S642" s="202">
        <v>7.5</v>
      </c>
      <c r="T642" s="201">
        <v>10</v>
      </c>
      <c r="U642" s="202">
        <v>0.02</v>
      </c>
      <c r="V642" s="201">
        <v>103</v>
      </c>
      <c r="W642" s="202">
        <v>3.43</v>
      </c>
      <c r="X642" s="201"/>
      <c r="Y642" s="201"/>
      <c r="Z642" s="243">
        <v>335</v>
      </c>
      <c r="AA642" s="202">
        <v>65.239999999999995</v>
      </c>
      <c r="AB642" s="26">
        <f t="shared" si="198"/>
        <v>526</v>
      </c>
      <c r="AC642" s="71">
        <f t="shared" si="198"/>
        <v>72.739999999999995</v>
      </c>
      <c r="AD642" s="243">
        <v>190</v>
      </c>
      <c r="AE642" s="27">
        <f t="shared" si="199"/>
        <v>83.333333333333343</v>
      </c>
      <c r="AF642" s="243"/>
      <c r="AG642" s="243"/>
      <c r="AH642" s="243"/>
      <c r="AI642" s="243"/>
      <c r="AJ642" s="243"/>
      <c r="AK642" s="565"/>
      <c r="AL642" s="243"/>
      <c r="AM642" s="202"/>
      <c r="AN642" s="243"/>
      <c r="AO642" s="202"/>
      <c r="AP642" s="243">
        <v>61</v>
      </c>
      <c r="AQ642" s="202">
        <v>5.52</v>
      </c>
      <c r="AR642" s="201">
        <f t="shared" si="200"/>
        <v>61</v>
      </c>
      <c r="AS642" s="202">
        <f t="shared" si="200"/>
        <v>5.52</v>
      </c>
      <c r="AT642" s="202">
        <v>28.84</v>
      </c>
      <c r="AU642" s="202">
        <v>32.44</v>
      </c>
      <c r="AV642" s="202">
        <v>0</v>
      </c>
      <c r="AW642" s="202">
        <v>5</v>
      </c>
      <c r="AX642" s="27">
        <f t="shared" si="201"/>
        <v>66.28</v>
      </c>
      <c r="AY642" s="39">
        <f t="shared" si="202"/>
        <v>71.8</v>
      </c>
      <c r="AZ642" s="202">
        <v>14.12</v>
      </c>
      <c r="BA642" s="27">
        <f t="shared" si="203"/>
        <v>85.92</v>
      </c>
      <c r="BB642" s="201"/>
      <c r="BC642" s="202"/>
      <c r="BD642" s="202"/>
    </row>
    <row r="643" spans="1:56" s="181" customFormat="1" ht="16.5" customHeight="1">
      <c r="A643" s="614" t="s">
        <v>789</v>
      </c>
      <c r="B643" s="208" t="s">
        <v>213</v>
      </c>
      <c r="C643" s="154" t="s">
        <v>790</v>
      </c>
      <c r="D643" s="491" t="s">
        <v>853</v>
      </c>
      <c r="E643" s="492">
        <v>54</v>
      </c>
      <c r="F643" s="491" t="s">
        <v>854</v>
      </c>
      <c r="G643" s="242">
        <v>206</v>
      </c>
      <c r="H643" s="242">
        <v>811.75099999999998</v>
      </c>
      <c r="I643" s="208">
        <v>143</v>
      </c>
      <c r="J643" s="243">
        <v>0</v>
      </c>
      <c r="K643" s="243">
        <v>0</v>
      </c>
      <c r="L643" s="243">
        <v>0</v>
      </c>
      <c r="M643" s="243">
        <v>0</v>
      </c>
      <c r="N643" s="243">
        <v>0</v>
      </c>
      <c r="O643" s="25">
        <f t="shared" si="195"/>
        <v>143</v>
      </c>
      <c r="P643" s="25">
        <f t="shared" si="196"/>
        <v>0</v>
      </c>
      <c r="Q643" s="25">
        <f t="shared" si="196"/>
        <v>0</v>
      </c>
      <c r="R643" s="25">
        <f t="shared" si="197"/>
        <v>143</v>
      </c>
      <c r="S643" s="202">
        <v>0.61</v>
      </c>
      <c r="T643" s="201">
        <v>117</v>
      </c>
      <c r="U643" s="202">
        <v>0.04</v>
      </c>
      <c r="V643" s="201">
        <v>26</v>
      </c>
      <c r="W643" s="202">
        <v>0.56999999999999995</v>
      </c>
      <c r="X643" s="201"/>
      <c r="Y643" s="201"/>
      <c r="Z643" s="243">
        <v>151</v>
      </c>
      <c r="AA643" s="202">
        <v>47.25</v>
      </c>
      <c r="AB643" s="26">
        <f t="shared" si="198"/>
        <v>294</v>
      </c>
      <c r="AC643" s="71">
        <f t="shared" si="198"/>
        <v>47.86</v>
      </c>
      <c r="AD643" s="243">
        <v>206</v>
      </c>
      <c r="AE643" s="27">
        <f t="shared" si="199"/>
        <v>100</v>
      </c>
      <c r="AF643" s="243">
        <v>14</v>
      </c>
      <c r="AG643" s="243">
        <v>112</v>
      </c>
      <c r="AH643" s="243">
        <v>80</v>
      </c>
      <c r="AI643" s="243">
        <v>64</v>
      </c>
      <c r="AJ643" s="243">
        <v>73</v>
      </c>
      <c r="AK643" s="565">
        <v>1.76</v>
      </c>
      <c r="AL643" s="243"/>
      <c r="AM643" s="202"/>
      <c r="AN643" s="243"/>
      <c r="AO643" s="202"/>
      <c r="AP643" s="243"/>
      <c r="AQ643" s="202"/>
      <c r="AR643" s="201">
        <f t="shared" si="200"/>
        <v>73</v>
      </c>
      <c r="AS643" s="202">
        <f t="shared" si="200"/>
        <v>1.76</v>
      </c>
      <c r="AT643" s="202"/>
      <c r="AU643" s="202"/>
      <c r="AV643" s="202"/>
      <c r="AW643" s="202"/>
      <c r="AX643" s="27">
        <f t="shared" si="201"/>
        <v>0</v>
      </c>
      <c r="AY643" s="39">
        <f t="shared" si="202"/>
        <v>1.76</v>
      </c>
      <c r="AZ643" s="202">
        <v>7.04</v>
      </c>
      <c r="BA643" s="27">
        <f t="shared" si="203"/>
        <v>8.8000000000000007</v>
      </c>
      <c r="BB643" s="201"/>
      <c r="BC643" s="202"/>
      <c r="BD643" s="202"/>
    </row>
    <row r="644" spans="1:56" s="181" customFormat="1" ht="16.5" customHeight="1">
      <c r="A644" s="614" t="s">
        <v>789</v>
      </c>
      <c r="B644" s="208" t="s">
        <v>213</v>
      </c>
      <c r="C644" s="154" t="s">
        <v>790</v>
      </c>
      <c r="D644" s="491" t="s">
        <v>853</v>
      </c>
      <c r="E644" s="492">
        <v>55</v>
      </c>
      <c r="F644" s="491" t="s">
        <v>856</v>
      </c>
      <c r="G644" s="242">
        <v>250</v>
      </c>
      <c r="H644" s="242">
        <v>959.14600000000007</v>
      </c>
      <c r="I644" s="208">
        <v>272</v>
      </c>
      <c r="J644" s="243">
        <v>0</v>
      </c>
      <c r="K644" s="243">
        <v>0</v>
      </c>
      <c r="L644" s="243">
        <v>0</v>
      </c>
      <c r="M644" s="243">
        <v>0</v>
      </c>
      <c r="N644" s="243">
        <v>0</v>
      </c>
      <c r="O644" s="25">
        <f t="shared" si="195"/>
        <v>272</v>
      </c>
      <c r="P644" s="25">
        <f t="shared" si="196"/>
        <v>0</v>
      </c>
      <c r="Q644" s="25">
        <f t="shared" si="196"/>
        <v>0</v>
      </c>
      <c r="R644" s="25">
        <f t="shared" si="197"/>
        <v>272</v>
      </c>
      <c r="S644" s="202">
        <v>6.97</v>
      </c>
      <c r="T644" s="201">
        <v>125</v>
      </c>
      <c r="U644" s="202"/>
      <c r="V644" s="201">
        <v>147</v>
      </c>
      <c r="W644" s="202">
        <v>6.97</v>
      </c>
      <c r="X644" s="201"/>
      <c r="Y644" s="201"/>
      <c r="Z644" s="243">
        <v>208</v>
      </c>
      <c r="AA644" s="202">
        <v>91.67</v>
      </c>
      <c r="AB644" s="26">
        <f t="shared" si="198"/>
        <v>480</v>
      </c>
      <c r="AC644" s="71">
        <f t="shared" si="198"/>
        <v>98.64</v>
      </c>
      <c r="AD644" s="243">
        <v>250</v>
      </c>
      <c r="AE644" s="27">
        <f t="shared" si="199"/>
        <v>100</v>
      </c>
      <c r="AF644" s="243">
        <v>15</v>
      </c>
      <c r="AG644" s="243">
        <v>122</v>
      </c>
      <c r="AH644" s="243">
        <v>122</v>
      </c>
      <c r="AI644" s="243">
        <v>104</v>
      </c>
      <c r="AJ644" s="243">
        <v>65</v>
      </c>
      <c r="AK644" s="565">
        <v>1.54</v>
      </c>
      <c r="AL644" s="243"/>
      <c r="AM644" s="202"/>
      <c r="AN644" s="243">
        <v>1</v>
      </c>
      <c r="AO644" s="202">
        <v>0.15</v>
      </c>
      <c r="AP644" s="243">
        <v>1</v>
      </c>
      <c r="AQ644" s="202">
        <v>0.65</v>
      </c>
      <c r="AR644" s="201">
        <f t="shared" si="200"/>
        <v>67</v>
      </c>
      <c r="AS644" s="202">
        <f t="shared" si="200"/>
        <v>2.34</v>
      </c>
      <c r="AT644" s="202"/>
      <c r="AU644" s="202"/>
      <c r="AV644" s="202"/>
      <c r="AW644" s="202"/>
      <c r="AX644" s="27">
        <f t="shared" si="201"/>
        <v>0</v>
      </c>
      <c r="AY644" s="39">
        <f t="shared" si="202"/>
        <v>2.34</v>
      </c>
      <c r="AZ644" s="202"/>
      <c r="BA644" s="27">
        <f t="shared" si="203"/>
        <v>2.34</v>
      </c>
      <c r="BB644" s="201"/>
      <c r="BC644" s="202"/>
      <c r="BD644" s="202"/>
    </row>
    <row r="645" spans="1:56" s="181" customFormat="1" ht="16.5" customHeight="1">
      <c r="A645" s="614" t="s">
        <v>789</v>
      </c>
      <c r="B645" s="208" t="s">
        <v>213</v>
      </c>
      <c r="C645" s="154" t="s">
        <v>790</v>
      </c>
      <c r="D645" s="491" t="s">
        <v>853</v>
      </c>
      <c r="E645" s="492">
        <v>56</v>
      </c>
      <c r="F645" s="491" t="s">
        <v>857</v>
      </c>
      <c r="G645" s="242">
        <v>353</v>
      </c>
      <c r="H645" s="242">
        <v>1238.1179999999999</v>
      </c>
      <c r="I645" s="208">
        <v>68</v>
      </c>
      <c r="J645" s="243">
        <v>0</v>
      </c>
      <c r="K645" s="243">
        <v>0</v>
      </c>
      <c r="L645" s="243">
        <v>0</v>
      </c>
      <c r="M645" s="243">
        <v>0</v>
      </c>
      <c r="N645" s="243">
        <v>0</v>
      </c>
      <c r="O645" s="25">
        <f t="shared" si="195"/>
        <v>68</v>
      </c>
      <c r="P645" s="25">
        <f t="shared" si="196"/>
        <v>0</v>
      </c>
      <c r="Q645" s="25">
        <f t="shared" si="196"/>
        <v>0</v>
      </c>
      <c r="R645" s="25">
        <f t="shared" si="197"/>
        <v>68</v>
      </c>
      <c r="S645" s="202"/>
      <c r="T645" s="201">
        <v>68</v>
      </c>
      <c r="U645" s="202"/>
      <c r="V645" s="201"/>
      <c r="W645" s="202"/>
      <c r="X645" s="201"/>
      <c r="Y645" s="201"/>
      <c r="Z645" s="243">
        <v>24</v>
      </c>
      <c r="AA645" s="202">
        <v>7.35</v>
      </c>
      <c r="AB645" s="26">
        <f t="shared" si="198"/>
        <v>92</v>
      </c>
      <c r="AC645" s="71">
        <f t="shared" si="198"/>
        <v>7.35</v>
      </c>
      <c r="AD645" s="243">
        <v>89</v>
      </c>
      <c r="AE645" s="27">
        <f t="shared" si="199"/>
        <v>25.212464589235129</v>
      </c>
      <c r="AF645" s="201"/>
      <c r="AG645" s="243">
        <v>68</v>
      </c>
      <c r="AH645" s="243">
        <v>68</v>
      </c>
      <c r="AI645" s="243">
        <v>12</v>
      </c>
      <c r="AJ645" s="243">
        <v>15</v>
      </c>
      <c r="AK645" s="565">
        <v>0.42</v>
      </c>
      <c r="AL645" s="243"/>
      <c r="AM645" s="202"/>
      <c r="AN645" s="243"/>
      <c r="AO645" s="202"/>
      <c r="AP645" s="243"/>
      <c r="AQ645" s="202"/>
      <c r="AR645" s="201">
        <f t="shared" si="200"/>
        <v>15</v>
      </c>
      <c r="AS645" s="202">
        <f t="shared" si="200"/>
        <v>0.42</v>
      </c>
      <c r="AT645" s="202"/>
      <c r="AU645" s="202"/>
      <c r="AV645" s="202"/>
      <c r="AW645" s="202"/>
      <c r="AX645" s="27">
        <f t="shared" si="201"/>
        <v>0</v>
      </c>
      <c r="AY645" s="39">
        <f t="shared" si="202"/>
        <v>0.42</v>
      </c>
      <c r="AZ645" s="202">
        <v>8.4499999999999993</v>
      </c>
      <c r="BA645" s="27">
        <f t="shared" si="203"/>
        <v>8.8699999999999992</v>
      </c>
      <c r="BB645" s="201"/>
      <c r="BC645" s="202"/>
      <c r="BD645" s="202"/>
    </row>
    <row r="646" spans="1:56" s="181" customFormat="1" ht="16.5" customHeight="1">
      <c r="A646" s="614" t="s">
        <v>789</v>
      </c>
      <c r="B646" s="208" t="s">
        <v>213</v>
      </c>
      <c r="C646" s="154" t="s">
        <v>790</v>
      </c>
      <c r="D646" s="491" t="s">
        <v>853</v>
      </c>
      <c r="E646" s="492">
        <v>57</v>
      </c>
      <c r="F646" s="491" t="s">
        <v>858</v>
      </c>
      <c r="G646" s="242">
        <v>211</v>
      </c>
      <c r="H646" s="242">
        <v>741.2890000000001</v>
      </c>
      <c r="I646" s="208">
        <v>52</v>
      </c>
      <c r="J646" s="243">
        <v>0</v>
      </c>
      <c r="K646" s="243">
        <v>0</v>
      </c>
      <c r="L646" s="243">
        <v>0</v>
      </c>
      <c r="M646" s="243">
        <v>0</v>
      </c>
      <c r="N646" s="243">
        <v>0</v>
      </c>
      <c r="O646" s="25">
        <f t="shared" si="195"/>
        <v>52</v>
      </c>
      <c r="P646" s="25">
        <f t="shared" si="196"/>
        <v>0</v>
      </c>
      <c r="Q646" s="25">
        <f t="shared" si="196"/>
        <v>0</v>
      </c>
      <c r="R646" s="25">
        <f t="shared" si="197"/>
        <v>52</v>
      </c>
      <c r="S646" s="202">
        <v>0.89</v>
      </c>
      <c r="T646" s="201"/>
      <c r="U646" s="202"/>
      <c r="V646" s="201">
        <v>52</v>
      </c>
      <c r="W646" s="202">
        <v>0.89</v>
      </c>
      <c r="X646" s="201"/>
      <c r="Y646" s="201"/>
      <c r="Z646" s="243">
        <v>62</v>
      </c>
      <c r="AA646" s="202">
        <v>35.28</v>
      </c>
      <c r="AB646" s="26">
        <f t="shared" si="198"/>
        <v>114</v>
      </c>
      <c r="AC646" s="71">
        <f t="shared" si="198"/>
        <v>36.17</v>
      </c>
      <c r="AD646" s="243">
        <v>96</v>
      </c>
      <c r="AE646" s="27">
        <f t="shared" si="199"/>
        <v>45.497630331753555</v>
      </c>
      <c r="AF646" s="243"/>
      <c r="AG646" s="243"/>
      <c r="AH646" s="243"/>
      <c r="AI646" s="243"/>
      <c r="AJ646" s="243">
        <v>27</v>
      </c>
      <c r="AK646" s="565">
        <v>0.48</v>
      </c>
      <c r="AL646" s="243"/>
      <c r="AM646" s="202"/>
      <c r="AN646" s="243"/>
      <c r="AO646" s="202"/>
      <c r="AP646" s="243"/>
      <c r="AQ646" s="202"/>
      <c r="AR646" s="201">
        <f t="shared" si="200"/>
        <v>27</v>
      </c>
      <c r="AS646" s="202">
        <f t="shared" si="200"/>
        <v>0.48</v>
      </c>
      <c r="AT646" s="202"/>
      <c r="AU646" s="202"/>
      <c r="AV646" s="202"/>
      <c r="AW646" s="202"/>
      <c r="AX646" s="27">
        <f t="shared" si="201"/>
        <v>0</v>
      </c>
      <c r="AY646" s="39">
        <f t="shared" si="202"/>
        <v>0.48</v>
      </c>
      <c r="AZ646" s="202">
        <v>8.99</v>
      </c>
      <c r="BA646" s="27">
        <f t="shared" si="203"/>
        <v>9.4700000000000006</v>
      </c>
      <c r="BB646" s="201"/>
      <c r="BC646" s="202"/>
      <c r="BD646" s="202"/>
    </row>
    <row r="647" spans="1:56" s="181" customFormat="1" ht="16.5" customHeight="1">
      <c r="A647" s="614" t="s">
        <v>789</v>
      </c>
      <c r="B647" s="208" t="s">
        <v>213</v>
      </c>
      <c r="C647" s="154" t="s">
        <v>790</v>
      </c>
      <c r="D647" s="491" t="s">
        <v>853</v>
      </c>
      <c r="E647" s="492">
        <v>58</v>
      </c>
      <c r="F647" s="491" t="s">
        <v>859</v>
      </c>
      <c r="G647" s="242">
        <v>360</v>
      </c>
      <c r="H647" s="242">
        <v>1261.8450000000003</v>
      </c>
      <c r="I647" s="208">
        <v>158</v>
      </c>
      <c r="J647" s="243">
        <v>0</v>
      </c>
      <c r="K647" s="243">
        <v>0</v>
      </c>
      <c r="L647" s="243">
        <v>0</v>
      </c>
      <c r="M647" s="243">
        <v>0</v>
      </c>
      <c r="N647" s="243">
        <v>0</v>
      </c>
      <c r="O647" s="25">
        <f t="shared" si="195"/>
        <v>158</v>
      </c>
      <c r="P647" s="25">
        <f t="shared" si="196"/>
        <v>0</v>
      </c>
      <c r="Q647" s="25">
        <f t="shared" si="196"/>
        <v>0</v>
      </c>
      <c r="R647" s="25">
        <f t="shared" si="197"/>
        <v>158</v>
      </c>
      <c r="S647" s="202">
        <v>0.5</v>
      </c>
      <c r="T647" s="201">
        <v>31</v>
      </c>
      <c r="U647" s="202"/>
      <c r="V647" s="201">
        <v>127</v>
      </c>
      <c r="W647" s="202">
        <v>0.5</v>
      </c>
      <c r="X647" s="201"/>
      <c r="Y647" s="201"/>
      <c r="Z647" s="243">
        <v>185</v>
      </c>
      <c r="AA647" s="202">
        <v>44.08</v>
      </c>
      <c r="AB647" s="26">
        <f t="shared" si="198"/>
        <v>343</v>
      </c>
      <c r="AC647" s="71">
        <f t="shared" si="198"/>
        <v>44.58</v>
      </c>
      <c r="AD647" s="243">
        <v>248</v>
      </c>
      <c r="AE647" s="27">
        <f t="shared" si="199"/>
        <v>68.888888888888886</v>
      </c>
      <c r="AF647" s="201"/>
      <c r="AG647" s="243">
        <v>31</v>
      </c>
      <c r="AH647" s="243"/>
      <c r="AI647" s="243"/>
      <c r="AJ647" s="243">
        <v>76</v>
      </c>
      <c r="AK647" s="565">
        <v>1.46</v>
      </c>
      <c r="AL647" s="243"/>
      <c r="AM647" s="202"/>
      <c r="AN647" s="243"/>
      <c r="AO647" s="202"/>
      <c r="AP647" s="243"/>
      <c r="AQ647" s="202"/>
      <c r="AR647" s="201">
        <f t="shared" si="200"/>
        <v>76</v>
      </c>
      <c r="AS647" s="202">
        <f t="shared" si="200"/>
        <v>1.46</v>
      </c>
      <c r="AT647" s="202"/>
      <c r="AU647" s="202"/>
      <c r="AV647" s="202"/>
      <c r="AW647" s="202"/>
      <c r="AX647" s="27">
        <f t="shared" si="201"/>
        <v>0</v>
      </c>
      <c r="AY647" s="39">
        <f t="shared" si="202"/>
        <v>1.46</v>
      </c>
      <c r="AZ647" s="202">
        <v>20.399999999999999</v>
      </c>
      <c r="BA647" s="27">
        <f t="shared" si="203"/>
        <v>21.86</v>
      </c>
      <c r="BB647" s="201"/>
      <c r="BC647" s="202"/>
      <c r="BD647" s="202"/>
    </row>
    <row r="648" spans="1:56" s="181" customFormat="1" ht="16.5" customHeight="1">
      <c r="A648" s="614" t="s">
        <v>789</v>
      </c>
      <c r="B648" s="208" t="s">
        <v>213</v>
      </c>
      <c r="C648" s="154" t="s">
        <v>790</v>
      </c>
      <c r="D648" s="491" t="s">
        <v>853</v>
      </c>
      <c r="E648" s="492">
        <v>59</v>
      </c>
      <c r="F648" s="491" t="s">
        <v>860</v>
      </c>
      <c r="G648" s="242">
        <v>264</v>
      </c>
      <c r="H648" s="242">
        <v>925.35300000000007</v>
      </c>
      <c r="I648" s="208">
        <v>168</v>
      </c>
      <c r="J648" s="243">
        <v>0</v>
      </c>
      <c r="K648" s="243">
        <v>0</v>
      </c>
      <c r="L648" s="243">
        <v>0</v>
      </c>
      <c r="M648" s="243">
        <v>0</v>
      </c>
      <c r="N648" s="243">
        <v>0</v>
      </c>
      <c r="O648" s="25">
        <f t="shared" si="195"/>
        <v>168</v>
      </c>
      <c r="P648" s="25">
        <f t="shared" si="196"/>
        <v>0</v>
      </c>
      <c r="Q648" s="25">
        <f t="shared" si="196"/>
        <v>0</v>
      </c>
      <c r="R648" s="25">
        <f t="shared" si="197"/>
        <v>168</v>
      </c>
      <c r="S648" s="202">
        <v>0.42</v>
      </c>
      <c r="T648" s="201">
        <v>148</v>
      </c>
      <c r="U648" s="202"/>
      <c r="V648" s="201">
        <v>20</v>
      </c>
      <c r="W648" s="202">
        <v>0.42</v>
      </c>
      <c r="X648" s="201"/>
      <c r="Y648" s="201"/>
      <c r="Z648" s="243">
        <v>52</v>
      </c>
      <c r="AA648" s="202">
        <v>17.850000000000001</v>
      </c>
      <c r="AB648" s="26">
        <f t="shared" si="198"/>
        <v>220</v>
      </c>
      <c r="AC648" s="71">
        <f t="shared" si="198"/>
        <v>18.270000000000003</v>
      </c>
      <c r="AD648" s="243">
        <v>142</v>
      </c>
      <c r="AE648" s="27">
        <f t="shared" si="199"/>
        <v>53.787878787878782</v>
      </c>
      <c r="AF648" s="243"/>
      <c r="AG648" s="243">
        <v>135</v>
      </c>
      <c r="AH648" s="243"/>
      <c r="AI648" s="243"/>
      <c r="AJ648" s="243">
        <v>20</v>
      </c>
      <c r="AK648" s="565">
        <v>0.6</v>
      </c>
      <c r="AL648" s="243"/>
      <c r="AM648" s="202"/>
      <c r="AN648" s="243"/>
      <c r="AO648" s="202"/>
      <c r="AP648" s="243"/>
      <c r="AQ648" s="202"/>
      <c r="AR648" s="201">
        <f t="shared" si="200"/>
        <v>20</v>
      </c>
      <c r="AS648" s="202">
        <f t="shared" si="200"/>
        <v>0.6</v>
      </c>
      <c r="AT648" s="202"/>
      <c r="AU648" s="202"/>
      <c r="AV648" s="202"/>
      <c r="AW648" s="202"/>
      <c r="AX648" s="27">
        <f t="shared" si="201"/>
        <v>0</v>
      </c>
      <c r="AY648" s="39">
        <f t="shared" si="202"/>
        <v>0.6</v>
      </c>
      <c r="AZ648" s="202">
        <v>1.64</v>
      </c>
      <c r="BA648" s="27">
        <f t="shared" si="203"/>
        <v>2.2399999999999998</v>
      </c>
      <c r="BB648" s="201"/>
      <c r="BC648" s="202"/>
      <c r="BD648" s="202"/>
    </row>
    <row r="649" spans="1:56" s="181" customFormat="1" ht="16.5" customHeight="1">
      <c r="A649" s="614" t="s">
        <v>789</v>
      </c>
      <c r="B649" s="208" t="s">
        <v>213</v>
      </c>
      <c r="C649" s="154" t="s">
        <v>790</v>
      </c>
      <c r="D649" s="244" t="s">
        <v>861</v>
      </c>
      <c r="E649" s="492">
        <v>60</v>
      </c>
      <c r="F649" s="491" t="s">
        <v>862</v>
      </c>
      <c r="G649" s="242">
        <v>323</v>
      </c>
      <c r="H649" s="242">
        <v>1133.144</v>
      </c>
      <c r="I649" s="208">
        <v>325</v>
      </c>
      <c r="J649" s="243">
        <v>73</v>
      </c>
      <c r="K649" s="243">
        <v>2</v>
      </c>
      <c r="L649" s="243">
        <v>0</v>
      </c>
      <c r="M649" s="243">
        <v>0</v>
      </c>
      <c r="N649" s="243">
        <v>0</v>
      </c>
      <c r="O649" s="25">
        <f t="shared" si="195"/>
        <v>325</v>
      </c>
      <c r="P649" s="25">
        <f t="shared" si="196"/>
        <v>73</v>
      </c>
      <c r="Q649" s="25">
        <f t="shared" si="196"/>
        <v>2</v>
      </c>
      <c r="R649" s="25">
        <f t="shared" si="197"/>
        <v>400</v>
      </c>
      <c r="S649" s="202">
        <v>9.27</v>
      </c>
      <c r="T649" s="201">
        <v>179</v>
      </c>
      <c r="U649" s="202">
        <v>1.3</v>
      </c>
      <c r="V649" s="201">
        <v>146</v>
      </c>
      <c r="W649" s="202">
        <v>7.44</v>
      </c>
      <c r="X649" s="201"/>
      <c r="Y649" s="201"/>
      <c r="Z649" s="243">
        <v>518</v>
      </c>
      <c r="AA649" s="202">
        <v>144.43</v>
      </c>
      <c r="AB649" s="26">
        <f t="shared" si="198"/>
        <v>918</v>
      </c>
      <c r="AC649" s="71">
        <f t="shared" si="198"/>
        <v>153.70000000000002</v>
      </c>
      <c r="AD649" s="243">
        <v>250</v>
      </c>
      <c r="AE649" s="27">
        <f t="shared" si="199"/>
        <v>77.399380804953566</v>
      </c>
      <c r="AF649" s="201"/>
      <c r="AG649" s="243">
        <v>43</v>
      </c>
      <c r="AH649" s="243">
        <v>43</v>
      </c>
      <c r="AI649" s="243">
        <v>15</v>
      </c>
      <c r="AJ649" s="243">
        <v>15</v>
      </c>
      <c r="AK649" s="565">
        <v>7.4999999999999997E-2</v>
      </c>
      <c r="AL649" s="243"/>
      <c r="AM649" s="202"/>
      <c r="AN649" s="243"/>
      <c r="AO649" s="202"/>
      <c r="AP649" s="243">
        <v>8</v>
      </c>
      <c r="AQ649" s="202">
        <v>8.26</v>
      </c>
      <c r="AR649" s="201">
        <f t="shared" si="200"/>
        <v>23</v>
      </c>
      <c r="AS649" s="202">
        <f t="shared" si="200"/>
        <v>8.3349999999999991</v>
      </c>
      <c r="AT649" s="202">
        <v>4.62</v>
      </c>
      <c r="AU649" s="202">
        <v>1.37</v>
      </c>
      <c r="AV649" s="202">
        <v>0</v>
      </c>
      <c r="AW649" s="202">
        <v>4.7</v>
      </c>
      <c r="AX649" s="27">
        <f t="shared" si="201"/>
        <v>10.690000000000001</v>
      </c>
      <c r="AY649" s="39">
        <f t="shared" si="202"/>
        <v>19.024999999999999</v>
      </c>
      <c r="AZ649" s="202">
        <v>22.75</v>
      </c>
      <c r="BA649" s="27">
        <f t="shared" si="203"/>
        <v>41.774999999999999</v>
      </c>
      <c r="BB649" s="201"/>
      <c r="BC649" s="202"/>
      <c r="BD649" s="202"/>
    </row>
    <row r="650" spans="1:56" s="181" customFormat="1" ht="16.5" customHeight="1">
      <c r="A650" s="614" t="s">
        <v>789</v>
      </c>
      <c r="B650" s="208" t="s">
        <v>213</v>
      </c>
      <c r="C650" s="154" t="s">
        <v>790</v>
      </c>
      <c r="D650" s="244" t="s">
        <v>861</v>
      </c>
      <c r="E650" s="492">
        <v>61</v>
      </c>
      <c r="F650" s="491" t="s">
        <v>863</v>
      </c>
      <c r="G650" s="242">
        <v>263</v>
      </c>
      <c r="H650" s="242">
        <v>921.0390000000001</v>
      </c>
      <c r="I650" s="208">
        <v>144</v>
      </c>
      <c r="J650" s="243">
        <v>0</v>
      </c>
      <c r="K650" s="243">
        <v>0</v>
      </c>
      <c r="L650" s="243">
        <v>0</v>
      </c>
      <c r="M650" s="243">
        <v>0</v>
      </c>
      <c r="N650" s="243">
        <v>0</v>
      </c>
      <c r="O650" s="25">
        <f t="shared" si="195"/>
        <v>144</v>
      </c>
      <c r="P650" s="25">
        <f t="shared" si="196"/>
        <v>0</v>
      </c>
      <c r="Q650" s="25">
        <f t="shared" si="196"/>
        <v>0</v>
      </c>
      <c r="R650" s="25">
        <f t="shared" si="197"/>
        <v>144</v>
      </c>
      <c r="S650" s="202">
        <v>5.21</v>
      </c>
      <c r="T650" s="201">
        <v>144</v>
      </c>
      <c r="U650" s="202">
        <v>5.21</v>
      </c>
      <c r="V650" s="201"/>
      <c r="W650" s="202"/>
      <c r="X650" s="201"/>
      <c r="Y650" s="201"/>
      <c r="Z650" s="243">
        <v>119</v>
      </c>
      <c r="AA650" s="202">
        <v>15.79</v>
      </c>
      <c r="AB650" s="26">
        <f t="shared" si="198"/>
        <v>263</v>
      </c>
      <c r="AC650" s="71">
        <f t="shared" si="198"/>
        <v>21</v>
      </c>
      <c r="AD650" s="243">
        <v>163</v>
      </c>
      <c r="AE650" s="27">
        <f t="shared" si="199"/>
        <v>61.977186311787072</v>
      </c>
      <c r="AF650" s="243"/>
      <c r="AG650" s="243">
        <v>38</v>
      </c>
      <c r="AH650" s="243">
        <v>38</v>
      </c>
      <c r="AI650" s="243">
        <v>27</v>
      </c>
      <c r="AJ650" s="243">
        <v>27</v>
      </c>
      <c r="AK650" s="565">
        <v>0.13500000000000001</v>
      </c>
      <c r="AL650" s="243"/>
      <c r="AM650" s="202"/>
      <c r="AN650" s="243"/>
      <c r="AO650" s="202"/>
      <c r="AP650" s="243"/>
      <c r="AQ650" s="202"/>
      <c r="AR650" s="201">
        <f t="shared" si="200"/>
        <v>27</v>
      </c>
      <c r="AS650" s="202">
        <f t="shared" si="200"/>
        <v>0.13500000000000001</v>
      </c>
      <c r="AT650" s="202">
        <v>1.87</v>
      </c>
      <c r="AU650" s="202">
        <v>1.1499999999999999</v>
      </c>
      <c r="AV650" s="202">
        <v>0</v>
      </c>
      <c r="AW650" s="202">
        <v>14.62</v>
      </c>
      <c r="AX650" s="27">
        <f t="shared" si="201"/>
        <v>17.64</v>
      </c>
      <c r="AY650" s="39">
        <f t="shared" si="202"/>
        <v>17.775000000000002</v>
      </c>
      <c r="AZ650" s="202">
        <v>24.62</v>
      </c>
      <c r="BA650" s="27">
        <f t="shared" si="203"/>
        <v>42.395000000000003</v>
      </c>
      <c r="BB650" s="201"/>
      <c r="BC650" s="202"/>
      <c r="BD650" s="202"/>
    </row>
    <row r="651" spans="1:56" s="181" customFormat="1" ht="16.5" customHeight="1">
      <c r="A651" s="614" t="s">
        <v>789</v>
      </c>
      <c r="B651" s="208" t="s">
        <v>213</v>
      </c>
      <c r="C651" s="154" t="s">
        <v>790</v>
      </c>
      <c r="D651" s="244" t="s">
        <v>861</v>
      </c>
      <c r="E651" s="492">
        <v>62</v>
      </c>
      <c r="F651" s="491" t="s">
        <v>864</v>
      </c>
      <c r="G651" s="242">
        <v>317</v>
      </c>
      <c r="H651" s="242">
        <v>1113.731</v>
      </c>
      <c r="I651" s="208">
        <v>73</v>
      </c>
      <c r="J651" s="243">
        <v>7</v>
      </c>
      <c r="K651" s="243">
        <v>0</v>
      </c>
      <c r="L651" s="243">
        <v>0</v>
      </c>
      <c r="M651" s="243">
        <v>0</v>
      </c>
      <c r="N651" s="243">
        <v>0</v>
      </c>
      <c r="O651" s="25">
        <f t="shared" si="195"/>
        <v>73</v>
      </c>
      <c r="P651" s="25">
        <f t="shared" si="196"/>
        <v>7</v>
      </c>
      <c r="Q651" s="25">
        <f t="shared" si="196"/>
        <v>0</v>
      </c>
      <c r="R651" s="25">
        <f t="shared" si="197"/>
        <v>80</v>
      </c>
      <c r="S651" s="202">
        <v>1.42</v>
      </c>
      <c r="T651" s="201">
        <v>39</v>
      </c>
      <c r="U651" s="202">
        <v>0.18</v>
      </c>
      <c r="V651" s="201">
        <v>34</v>
      </c>
      <c r="W651" s="202">
        <v>1.07</v>
      </c>
      <c r="X651" s="201"/>
      <c r="Y651" s="201"/>
      <c r="Z651" s="243">
        <v>83</v>
      </c>
      <c r="AA651" s="202">
        <v>21.97</v>
      </c>
      <c r="AB651" s="26">
        <f t="shared" si="198"/>
        <v>163</v>
      </c>
      <c r="AC651" s="71">
        <f t="shared" si="198"/>
        <v>23.39</v>
      </c>
      <c r="AD651" s="243">
        <v>70</v>
      </c>
      <c r="AE651" s="27">
        <f t="shared" si="199"/>
        <v>22.082018927444793</v>
      </c>
      <c r="AF651" s="201"/>
      <c r="AG651" s="243">
        <v>36</v>
      </c>
      <c r="AH651" s="243">
        <v>34</v>
      </c>
      <c r="AI651" s="243"/>
      <c r="AJ651" s="243"/>
      <c r="AK651" s="565"/>
      <c r="AL651" s="243"/>
      <c r="AM651" s="202"/>
      <c r="AN651" s="243"/>
      <c r="AO651" s="202"/>
      <c r="AP651" s="243">
        <v>34</v>
      </c>
      <c r="AQ651" s="202">
        <v>5.33</v>
      </c>
      <c r="AR651" s="201">
        <f t="shared" si="200"/>
        <v>34</v>
      </c>
      <c r="AS651" s="202">
        <f t="shared" si="200"/>
        <v>5.33</v>
      </c>
      <c r="AT651" s="202">
        <v>2.12</v>
      </c>
      <c r="AU651" s="202">
        <v>0.34</v>
      </c>
      <c r="AV651" s="202">
        <v>0</v>
      </c>
      <c r="AW651" s="202">
        <v>0</v>
      </c>
      <c r="AX651" s="27">
        <f t="shared" si="201"/>
        <v>2.46</v>
      </c>
      <c r="AY651" s="39">
        <f t="shared" si="202"/>
        <v>7.79</v>
      </c>
      <c r="AZ651" s="202">
        <v>3.23</v>
      </c>
      <c r="BA651" s="27">
        <f t="shared" si="203"/>
        <v>11.02</v>
      </c>
      <c r="BB651" s="201"/>
      <c r="BC651" s="202"/>
      <c r="BD651" s="202"/>
    </row>
    <row r="652" spans="1:56" s="181" customFormat="1" ht="16.5" customHeight="1">
      <c r="A652" s="613" t="s">
        <v>789</v>
      </c>
      <c r="B652" s="208" t="s">
        <v>213</v>
      </c>
      <c r="C652" s="154" t="s">
        <v>790</v>
      </c>
      <c r="D652" s="625" t="s">
        <v>1433</v>
      </c>
      <c r="E652" s="492">
        <v>63</v>
      </c>
      <c r="F652" s="491" t="s">
        <v>865</v>
      </c>
      <c r="G652" s="242">
        <v>313</v>
      </c>
      <c r="H652" s="242">
        <v>1219.4240000000002</v>
      </c>
      <c r="I652" s="208">
        <v>143</v>
      </c>
      <c r="J652" s="243">
        <v>56</v>
      </c>
      <c r="K652" s="243">
        <v>99</v>
      </c>
      <c r="L652" s="243">
        <v>10</v>
      </c>
      <c r="M652" s="243">
        <v>0</v>
      </c>
      <c r="N652" s="243">
        <v>0</v>
      </c>
      <c r="O652" s="25">
        <f t="shared" si="195"/>
        <v>153</v>
      </c>
      <c r="P652" s="25">
        <f t="shared" si="196"/>
        <v>56</v>
      </c>
      <c r="Q652" s="25">
        <f t="shared" si="196"/>
        <v>99</v>
      </c>
      <c r="R652" s="25">
        <f t="shared" si="197"/>
        <v>308</v>
      </c>
      <c r="S652" s="202">
        <v>6.84</v>
      </c>
      <c r="T652" s="201">
        <v>106</v>
      </c>
      <c r="U652" s="202">
        <v>0.05</v>
      </c>
      <c r="V652" s="201">
        <v>47</v>
      </c>
      <c r="W652" s="202">
        <v>0</v>
      </c>
      <c r="X652" s="201"/>
      <c r="Y652" s="201"/>
      <c r="Z652" s="243">
        <v>325</v>
      </c>
      <c r="AA652" s="202">
        <v>90.27</v>
      </c>
      <c r="AB652" s="26">
        <f t="shared" si="198"/>
        <v>633</v>
      </c>
      <c r="AC652" s="71">
        <f t="shared" si="198"/>
        <v>97.11</v>
      </c>
      <c r="AD652" s="243">
        <v>313</v>
      </c>
      <c r="AE652" s="27">
        <f t="shared" si="199"/>
        <v>100</v>
      </c>
      <c r="AF652" s="201">
        <v>16</v>
      </c>
      <c r="AG652" s="243"/>
      <c r="AH652" s="243"/>
      <c r="AI652" s="243"/>
      <c r="AJ652" s="243"/>
      <c r="AK652" s="565"/>
      <c r="AL652" s="243"/>
      <c r="AM652" s="202"/>
      <c r="AN652" s="243"/>
      <c r="AO652" s="202"/>
      <c r="AP652" s="243">
        <v>2</v>
      </c>
      <c r="AQ652" s="202">
        <v>0.65</v>
      </c>
      <c r="AR652" s="201">
        <f t="shared" si="200"/>
        <v>2</v>
      </c>
      <c r="AS652" s="202">
        <f t="shared" si="200"/>
        <v>0.65</v>
      </c>
      <c r="AT652" s="202"/>
      <c r="AU652" s="202"/>
      <c r="AV652" s="202"/>
      <c r="AW652" s="202"/>
      <c r="AX652" s="27">
        <f t="shared" si="201"/>
        <v>0</v>
      </c>
      <c r="AY652" s="39">
        <f t="shared" si="202"/>
        <v>0.65</v>
      </c>
      <c r="AZ652" s="202"/>
      <c r="BA652" s="27">
        <f t="shared" si="203"/>
        <v>0.65</v>
      </c>
      <c r="BB652" s="201"/>
      <c r="BC652" s="202"/>
      <c r="BD652" s="202"/>
    </row>
    <row r="653" spans="1:56" s="181" customFormat="1" ht="16.5" customHeight="1">
      <c r="A653" s="613" t="s">
        <v>789</v>
      </c>
      <c r="B653" s="208" t="s">
        <v>213</v>
      </c>
      <c r="C653" s="154" t="s">
        <v>790</v>
      </c>
      <c r="D653" s="625" t="s">
        <v>1433</v>
      </c>
      <c r="E653" s="492">
        <v>64</v>
      </c>
      <c r="F653" s="491" t="s">
        <v>866</v>
      </c>
      <c r="G653" s="242">
        <v>292</v>
      </c>
      <c r="H653" s="242">
        <v>1104.384</v>
      </c>
      <c r="I653" s="208">
        <v>19</v>
      </c>
      <c r="J653" s="243">
        <v>20</v>
      </c>
      <c r="K653" s="243">
        <v>4</v>
      </c>
      <c r="L653" s="243">
        <v>5</v>
      </c>
      <c r="M653" s="243">
        <v>0</v>
      </c>
      <c r="N653" s="243">
        <v>0</v>
      </c>
      <c r="O653" s="25">
        <f t="shared" si="195"/>
        <v>24</v>
      </c>
      <c r="P653" s="25">
        <f t="shared" ref="P653:Q686" si="204">M653+J653</f>
        <v>20</v>
      </c>
      <c r="Q653" s="25">
        <f t="shared" si="204"/>
        <v>4</v>
      </c>
      <c r="R653" s="25">
        <f t="shared" si="197"/>
        <v>48</v>
      </c>
      <c r="S653" s="202">
        <v>1.91</v>
      </c>
      <c r="T653" s="201">
        <v>24</v>
      </c>
      <c r="U653" s="202">
        <v>0.04</v>
      </c>
      <c r="V653" s="201">
        <v>0</v>
      </c>
      <c r="W653" s="202">
        <v>0</v>
      </c>
      <c r="X653" s="201"/>
      <c r="Y653" s="201"/>
      <c r="Z653" s="243">
        <v>76</v>
      </c>
      <c r="AA653" s="202">
        <v>13.71</v>
      </c>
      <c r="AB653" s="26">
        <f t="shared" ref="AB653:AC686" si="205">Z653+R653</f>
        <v>124</v>
      </c>
      <c r="AC653" s="71">
        <f t="shared" si="205"/>
        <v>15.620000000000001</v>
      </c>
      <c r="AD653" s="243">
        <v>124</v>
      </c>
      <c r="AE653" s="27">
        <f t="shared" si="199"/>
        <v>42.465753424657535</v>
      </c>
      <c r="AF653" s="243"/>
      <c r="AG653" s="243"/>
      <c r="AH653" s="243"/>
      <c r="AI653" s="243"/>
      <c r="AJ653" s="243"/>
      <c r="AK653" s="565"/>
      <c r="AL653" s="243"/>
      <c r="AM653" s="202"/>
      <c r="AN653" s="243">
        <v>4</v>
      </c>
      <c r="AO653" s="202">
        <v>0.57999999999999996</v>
      </c>
      <c r="AP653" s="243">
        <v>4</v>
      </c>
      <c r="AQ653" s="202">
        <v>4</v>
      </c>
      <c r="AR653" s="201">
        <f t="shared" ref="AR653:AS686" si="206">AP653+AN653+AL653+AJ653</f>
        <v>8</v>
      </c>
      <c r="AS653" s="202">
        <f t="shared" si="206"/>
        <v>4.58</v>
      </c>
      <c r="AT653" s="202"/>
      <c r="AU653" s="202"/>
      <c r="AV653" s="202"/>
      <c r="AW653" s="202"/>
      <c r="AX653" s="27">
        <f t="shared" si="201"/>
        <v>0</v>
      </c>
      <c r="AY653" s="39">
        <f t="shared" si="202"/>
        <v>4.58</v>
      </c>
      <c r="AZ653" s="202"/>
      <c r="BA653" s="27">
        <f t="shared" si="203"/>
        <v>4.58</v>
      </c>
      <c r="BB653" s="201"/>
      <c r="BC653" s="202"/>
      <c r="BD653" s="202"/>
    </row>
    <row r="654" spans="1:56" s="494" customFormat="1" ht="16.5">
      <c r="A654" s="626" t="s">
        <v>789</v>
      </c>
      <c r="B654" s="208" t="s">
        <v>213</v>
      </c>
      <c r="C654" s="500" t="s">
        <v>790</v>
      </c>
      <c r="D654" s="307" t="s">
        <v>867</v>
      </c>
      <c r="E654" s="492">
        <v>65</v>
      </c>
      <c r="F654" s="495" t="s">
        <v>868</v>
      </c>
      <c r="G654" s="242">
        <v>248</v>
      </c>
      <c r="H654" s="242">
        <v>708</v>
      </c>
      <c r="I654" s="208">
        <v>151</v>
      </c>
      <c r="J654" s="243">
        <v>6</v>
      </c>
      <c r="K654" s="243">
        <v>7</v>
      </c>
      <c r="L654" s="243">
        <v>0</v>
      </c>
      <c r="M654" s="243">
        <v>0</v>
      </c>
      <c r="N654" s="243">
        <v>0</v>
      </c>
      <c r="O654" s="25">
        <f t="shared" ref="O654:O686" si="207">I654+L654</f>
        <v>151</v>
      </c>
      <c r="P654" s="25">
        <f t="shared" si="204"/>
        <v>6</v>
      </c>
      <c r="Q654" s="25">
        <f t="shared" si="204"/>
        <v>7</v>
      </c>
      <c r="R654" s="25">
        <f t="shared" ref="R654:R686" si="208">SUM(O654:Q654)</f>
        <v>164</v>
      </c>
      <c r="S654" s="202">
        <v>4.91</v>
      </c>
      <c r="T654" s="201">
        <v>139</v>
      </c>
      <c r="U654" s="202">
        <v>2.5299999999999998</v>
      </c>
      <c r="V654" s="201">
        <v>12</v>
      </c>
      <c r="W654" s="202"/>
      <c r="X654" s="201"/>
      <c r="Y654" s="201"/>
      <c r="Z654" s="243">
        <v>135</v>
      </c>
      <c r="AA654" s="202">
        <v>44.36</v>
      </c>
      <c r="AB654" s="26">
        <f t="shared" si="205"/>
        <v>299</v>
      </c>
      <c r="AC654" s="71">
        <f t="shared" si="205"/>
        <v>49.269999999999996</v>
      </c>
      <c r="AD654" s="243">
        <v>248</v>
      </c>
      <c r="AE654" s="27">
        <f t="shared" ref="AE654:AE686" si="209">AD654/G654*100</f>
        <v>100</v>
      </c>
      <c r="AF654" s="201">
        <v>17</v>
      </c>
      <c r="AG654" s="243">
        <v>143</v>
      </c>
      <c r="AH654" s="243">
        <v>143</v>
      </c>
      <c r="AI654" s="243">
        <v>51</v>
      </c>
      <c r="AJ654" s="243">
        <v>126</v>
      </c>
      <c r="AK654" s="202">
        <v>0</v>
      </c>
      <c r="AL654" s="243"/>
      <c r="AM654" s="202"/>
      <c r="AN654" s="243">
        <v>1</v>
      </c>
      <c r="AO654" s="202">
        <v>0.15</v>
      </c>
      <c r="AP654" s="243">
        <v>30</v>
      </c>
      <c r="AQ654" s="202">
        <v>0</v>
      </c>
      <c r="AR654" s="201">
        <f t="shared" si="206"/>
        <v>157</v>
      </c>
      <c r="AS654" s="202">
        <f t="shared" si="206"/>
        <v>0.15</v>
      </c>
      <c r="AT654" s="202">
        <v>0</v>
      </c>
      <c r="AU654" s="202">
        <v>3.65</v>
      </c>
      <c r="AV654" s="202">
        <v>0</v>
      </c>
      <c r="AW654" s="202">
        <v>0</v>
      </c>
      <c r="AX654" s="27">
        <f t="shared" ref="AX654:AX686" si="210">SUM(AT654:AW654)</f>
        <v>3.65</v>
      </c>
      <c r="AY654" s="39">
        <f t="shared" ref="AY654:AY686" si="211">AX654+AS654</f>
        <v>3.8</v>
      </c>
      <c r="AZ654" s="202"/>
      <c r="BA654" s="27">
        <f t="shared" ref="BA654:BA686" si="212">AZ654+AY654</f>
        <v>3.8</v>
      </c>
      <c r="BB654" s="201"/>
      <c r="BC654" s="202"/>
      <c r="BD654" s="202"/>
    </row>
    <row r="655" spans="1:56" s="181" customFormat="1" ht="16.5" customHeight="1">
      <c r="A655" s="613" t="s">
        <v>789</v>
      </c>
      <c r="B655" s="208" t="s">
        <v>213</v>
      </c>
      <c r="C655" s="154" t="s">
        <v>790</v>
      </c>
      <c r="D655" s="491" t="s">
        <v>867</v>
      </c>
      <c r="E655" s="492">
        <v>66</v>
      </c>
      <c r="F655" s="491" t="s">
        <v>869</v>
      </c>
      <c r="G655" s="242">
        <v>194</v>
      </c>
      <c r="H655" s="242">
        <v>875.02300000000002</v>
      </c>
      <c r="I655" s="208">
        <v>24</v>
      </c>
      <c r="J655" s="243">
        <v>7</v>
      </c>
      <c r="K655" s="243">
        <v>10</v>
      </c>
      <c r="L655" s="243">
        <v>0</v>
      </c>
      <c r="M655" s="243">
        <v>0</v>
      </c>
      <c r="N655" s="243">
        <v>0</v>
      </c>
      <c r="O655" s="25">
        <f t="shared" si="207"/>
        <v>24</v>
      </c>
      <c r="P655" s="25">
        <f t="shared" si="204"/>
        <v>7</v>
      </c>
      <c r="Q655" s="25">
        <f t="shared" si="204"/>
        <v>10</v>
      </c>
      <c r="R655" s="25">
        <f t="shared" si="208"/>
        <v>41</v>
      </c>
      <c r="S655" s="202">
        <v>1.05</v>
      </c>
      <c r="T655" s="201">
        <v>20</v>
      </c>
      <c r="U655" s="202"/>
      <c r="V655" s="201">
        <v>4</v>
      </c>
      <c r="W655" s="202">
        <v>0.01</v>
      </c>
      <c r="X655" s="201"/>
      <c r="Y655" s="201"/>
      <c r="Z655" s="243">
        <v>47</v>
      </c>
      <c r="AA655" s="202">
        <v>10.27</v>
      </c>
      <c r="AB655" s="26">
        <f t="shared" si="205"/>
        <v>88</v>
      </c>
      <c r="AC655" s="71">
        <f t="shared" si="205"/>
        <v>11.32</v>
      </c>
      <c r="AD655" s="243">
        <v>65</v>
      </c>
      <c r="AE655" s="27">
        <f t="shared" si="209"/>
        <v>33.505154639175252</v>
      </c>
      <c r="AF655" s="243"/>
      <c r="AG655" s="243"/>
      <c r="AH655" s="243"/>
      <c r="AI655" s="243"/>
      <c r="AJ655" s="243">
        <v>36</v>
      </c>
      <c r="AK655" s="202">
        <v>0</v>
      </c>
      <c r="AL655" s="243"/>
      <c r="AM655" s="202"/>
      <c r="AN655" s="243"/>
      <c r="AO655" s="202"/>
      <c r="AP655" s="243">
        <v>0</v>
      </c>
      <c r="AQ655" s="202">
        <v>0</v>
      </c>
      <c r="AR655" s="201">
        <f t="shared" si="206"/>
        <v>36</v>
      </c>
      <c r="AS655" s="202">
        <f t="shared" si="206"/>
        <v>0</v>
      </c>
      <c r="AT655" s="202">
        <v>0</v>
      </c>
      <c r="AU655" s="202">
        <v>2.04</v>
      </c>
      <c r="AV655" s="202">
        <v>0</v>
      </c>
      <c r="AW655" s="202">
        <v>0</v>
      </c>
      <c r="AX655" s="27">
        <f t="shared" si="210"/>
        <v>2.04</v>
      </c>
      <c r="AY655" s="39">
        <f t="shared" si="211"/>
        <v>2.04</v>
      </c>
      <c r="AZ655" s="202"/>
      <c r="BA655" s="27">
        <f t="shared" si="212"/>
        <v>2.04</v>
      </c>
      <c r="BB655" s="201"/>
      <c r="BC655" s="202"/>
      <c r="BD655" s="202"/>
    </row>
    <row r="656" spans="1:56" s="181" customFormat="1" ht="16.5" customHeight="1">
      <c r="A656" s="613" t="s">
        <v>789</v>
      </c>
      <c r="B656" s="208" t="s">
        <v>213</v>
      </c>
      <c r="C656" s="154" t="s">
        <v>790</v>
      </c>
      <c r="D656" s="491" t="s">
        <v>867</v>
      </c>
      <c r="E656" s="492">
        <v>67</v>
      </c>
      <c r="F656" s="491" t="s">
        <v>870</v>
      </c>
      <c r="G656" s="242">
        <v>199</v>
      </c>
      <c r="H656" s="242">
        <v>782.9910000000001</v>
      </c>
      <c r="I656" s="208">
        <v>160</v>
      </c>
      <c r="J656" s="243">
        <v>10</v>
      </c>
      <c r="K656" s="243">
        <v>1</v>
      </c>
      <c r="L656" s="243">
        <v>0</v>
      </c>
      <c r="M656" s="243">
        <v>0</v>
      </c>
      <c r="N656" s="243">
        <v>0</v>
      </c>
      <c r="O656" s="25">
        <f t="shared" si="207"/>
        <v>160</v>
      </c>
      <c r="P656" s="25">
        <f t="shared" si="204"/>
        <v>10</v>
      </c>
      <c r="Q656" s="25">
        <f t="shared" si="204"/>
        <v>1</v>
      </c>
      <c r="R656" s="25">
        <f t="shared" si="208"/>
        <v>171</v>
      </c>
      <c r="S656" s="202">
        <v>4.38</v>
      </c>
      <c r="T656" s="201">
        <v>152</v>
      </c>
      <c r="U656" s="202">
        <v>2.35</v>
      </c>
      <c r="V656" s="201">
        <v>8</v>
      </c>
      <c r="W656" s="202"/>
      <c r="X656" s="201"/>
      <c r="Y656" s="201"/>
      <c r="Z656" s="243">
        <v>287</v>
      </c>
      <c r="AA656" s="202">
        <v>71.34</v>
      </c>
      <c r="AB656" s="26">
        <f t="shared" si="205"/>
        <v>458</v>
      </c>
      <c r="AC656" s="71">
        <f t="shared" si="205"/>
        <v>75.72</v>
      </c>
      <c r="AD656" s="243">
        <v>199</v>
      </c>
      <c r="AE656" s="27">
        <f t="shared" si="209"/>
        <v>100</v>
      </c>
      <c r="AF656" s="201">
        <v>18</v>
      </c>
      <c r="AG656" s="243">
        <v>142</v>
      </c>
      <c r="AH656" s="243">
        <v>135</v>
      </c>
      <c r="AI656" s="243">
        <v>55</v>
      </c>
      <c r="AJ656" s="243">
        <v>75</v>
      </c>
      <c r="AK656" s="202">
        <v>0</v>
      </c>
      <c r="AL656" s="243"/>
      <c r="AM656" s="202"/>
      <c r="AN656" s="243">
        <v>2</v>
      </c>
      <c r="AO656" s="202">
        <v>0.35</v>
      </c>
      <c r="AP656" s="243">
        <v>1</v>
      </c>
      <c r="AQ656" s="202">
        <v>0.4</v>
      </c>
      <c r="AR656" s="201">
        <f t="shared" si="206"/>
        <v>78</v>
      </c>
      <c r="AS656" s="202">
        <f t="shared" si="206"/>
        <v>0.75</v>
      </c>
      <c r="AT656" s="202">
        <v>0.4</v>
      </c>
      <c r="AU656" s="202">
        <v>14.25</v>
      </c>
      <c r="AV656" s="202">
        <v>0</v>
      </c>
      <c r="AW656" s="202">
        <v>0</v>
      </c>
      <c r="AX656" s="27">
        <f t="shared" si="210"/>
        <v>14.65</v>
      </c>
      <c r="AY656" s="39">
        <f t="shared" si="211"/>
        <v>15.4</v>
      </c>
      <c r="AZ656" s="202"/>
      <c r="BA656" s="27">
        <f t="shared" si="212"/>
        <v>15.4</v>
      </c>
      <c r="BB656" s="201"/>
      <c r="BC656" s="202"/>
      <c r="BD656" s="202"/>
    </row>
    <row r="657" spans="1:56" s="181" customFormat="1" ht="16.5" customHeight="1">
      <c r="A657" s="613" t="s">
        <v>789</v>
      </c>
      <c r="B657" s="208" t="s">
        <v>213</v>
      </c>
      <c r="C657" s="154" t="s">
        <v>790</v>
      </c>
      <c r="D657" s="491" t="s">
        <v>867</v>
      </c>
      <c r="E657" s="492">
        <v>68</v>
      </c>
      <c r="F657" s="491" t="s">
        <v>871</v>
      </c>
      <c r="G657" s="242">
        <v>246</v>
      </c>
      <c r="H657" s="242">
        <v>911.69200000000001</v>
      </c>
      <c r="I657" s="208">
        <v>112</v>
      </c>
      <c r="J657" s="243">
        <v>0</v>
      </c>
      <c r="K657" s="243">
        <v>7</v>
      </c>
      <c r="L657" s="243">
        <v>0</v>
      </c>
      <c r="M657" s="243">
        <v>0</v>
      </c>
      <c r="N657" s="243">
        <v>0</v>
      </c>
      <c r="O657" s="25">
        <f t="shared" si="207"/>
        <v>112</v>
      </c>
      <c r="P657" s="25">
        <f t="shared" si="204"/>
        <v>0</v>
      </c>
      <c r="Q657" s="25">
        <f t="shared" si="204"/>
        <v>7</v>
      </c>
      <c r="R657" s="25">
        <f t="shared" si="208"/>
        <v>119</v>
      </c>
      <c r="S657" s="202">
        <v>0.46</v>
      </c>
      <c r="T657" s="201">
        <v>103</v>
      </c>
      <c r="U657" s="202">
        <v>0.46</v>
      </c>
      <c r="V657" s="201">
        <v>9</v>
      </c>
      <c r="W657" s="202">
        <v>0</v>
      </c>
      <c r="X657" s="201"/>
      <c r="Y657" s="201"/>
      <c r="Z657" s="243">
        <v>119</v>
      </c>
      <c r="AA657" s="202">
        <v>33.94</v>
      </c>
      <c r="AB657" s="26">
        <f t="shared" si="205"/>
        <v>238</v>
      </c>
      <c r="AC657" s="71">
        <f t="shared" si="205"/>
        <v>34.4</v>
      </c>
      <c r="AD657" s="243">
        <v>238</v>
      </c>
      <c r="AE657" s="27">
        <f t="shared" si="209"/>
        <v>96.747967479674799</v>
      </c>
      <c r="AF657" s="243"/>
      <c r="AG657" s="243">
        <v>95</v>
      </c>
      <c r="AH657" s="243">
        <v>95</v>
      </c>
      <c r="AI657" s="243"/>
      <c r="AJ657" s="243">
        <v>85</v>
      </c>
      <c r="AK657" s="202">
        <v>0</v>
      </c>
      <c r="AL657" s="243"/>
      <c r="AM657" s="202"/>
      <c r="AN657" s="243"/>
      <c r="AO657" s="202"/>
      <c r="AP657" s="243">
        <v>0</v>
      </c>
      <c r="AQ657" s="202">
        <v>0</v>
      </c>
      <c r="AR657" s="201">
        <f t="shared" si="206"/>
        <v>85</v>
      </c>
      <c r="AS657" s="202">
        <f t="shared" si="206"/>
        <v>0</v>
      </c>
      <c r="AT657" s="202">
        <v>1.1299999999999999</v>
      </c>
      <c r="AU657" s="202">
        <v>0</v>
      </c>
      <c r="AV657" s="202">
        <v>0</v>
      </c>
      <c r="AW657" s="202">
        <v>0</v>
      </c>
      <c r="AX657" s="27">
        <f t="shared" si="210"/>
        <v>1.1299999999999999</v>
      </c>
      <c r="AY657" s="39">
        <f t="shared" si="211"/>
        <v>1.1299999999999999</v>
      </c>
      <c r="AZ657" s="202"/>
      <c r="BA657" s="27">
        <f t="shared" si="212"/>
        <v>1.1299999999999999</v>
      </c>
      <c r="BB657" s="201"/>
      <c r="BC657" s="202"/>
      <c r="BD657" s="202"/>
    </row>
    <row r="658" spans="1:56" s="181" customFormat="1" ht="16.5" customHeight="1">
      <c r="A658" s="626" t="s">
        <v>789</v>
      </c>
      <c r="B658" s="208" t="s">
        <v>213</v>
      </c>
      <c r="C658" s="244" t="s">
        <v>790</v>
      </c>
      <c r="D658" s="502" t="s">
        <v>872</v>
      </c>
      <c r="E658" s="492">
        <v>69</v>
      </c>
      <c r="F658" s="627" t="s">
        <v>873</v>
      </c>
      <c r="G658" s="242">
        <v>266</v>
      </c>
      <c r="H658" s="242">
        <v>1076.3430000000001</v>
      </c>
      <c r="I658" s="208">
        <v>70</v>
      </c>
      <c r="J658" s="243">
        <v>0</v>
      </c>
      <c r="K658" s="243">
        <v>0</v>
      </c>
      <c r="L658" s="243">
        <v>0</v>
      </c>
      <c r="M658" s="243">
        <v>0</v>
      </c>
      <c r="N658" s="243">
        <v>0</v>
      </c>
      <c r="O658" s="25">
        <f t="shared" si="207"/>
        <v>70</v>
      </c>
      <c r="P658" s="25">
        <f t="shared" si="204"/>
        <v>0</v>
      </c>
      <c r="Q658" s="25">
        <f t="shared" si="204"/>
        <v>0</v>
      </c>
      <c r="R658" s="25">
        <f t="shared" si="208"/>
        <v>70</v>
      </c>
      <c r="S658" s="202">
        <v>0.23</v>
      </c>
      <c r="T658" s="201">
        <v>43</v>
      </c>
      <c r="U658" s="202">
        <v>7.0000000000000007E-2</v>
      </c>
      <c r="V658" s="201">
        <v>27</v>
      </c>
      <c r="W658" s="202">
        <v>0.13</v>
      </c>
      <c r="X658" s="201"/>
      <c r="Y658" s="201"/>
      <c r="Z658" s="243">
        <v>6</v>
      </c>
      <c r="AA658" s="202">
        <v>1</v>
      </c>
      <c r="AB658" s="26">
        <f t="shared" si="205"/>
        <v>76</v>
      </c>
      <c r="AC658" s="71">
        <f t="shared" si="205"/>
        <v>1.23</v>
      </c>
      <c r="AD658" s="243">
        <v>72</v>
      </c>
      <c r="AE658" s="27">
        <f t="shared" si="209"/>
        <v>27.06766917293233</v>
      </c>
      <c r="AF658" s="243"/>
      <c r="AG658" s="243"/>
      <c r="AH658" s="243"/>
      <c r="AI658" s="243"/>
      <c r="AJ658" s="243"/>
      <c r="AK658" s="565"/>
      <c r="AL658" s="243"/>
      <c r="AM658" s="202"/>
      <c r="AN658" s="243"/>
      <c r="AO658" s="202"/>
      <c r="AP658" s="243"/>
      <c r="AQ658" s="202"/>
      <c r="AR658" s="201">
        <f t="shared" si="206"/>
        <v>0</v>
      </c>
      <c r="AS658" s="202">
        <f t="shared" si="206"/>
        <v>0</v>
      </c>
      <c r="AT658" s="202"/>
      <c r="AU658" s="202"/>
      <c r="AV658" s="202"/>
      <c r="AW658" s="202"/>
      <c r="AX658" s="27">
        <f t="shared" si="210"/>
        <v>0</v>
      </c>
      <c r="AY658" s="39">
        <f t="shared" si="211"/>
        <v>0</v>
      </c>
      <c r="AZ658" s="202"/>
      <c r="BA658" s="27">
        <f t="shared" si="212"/>
        <v>0</v>
      </c>
      <c r="BB658" s="201"/>
      <c r="BC658" s="202"/>
      <c r="BD658" s="202"/>
    </row>
    <row r="659" spans="1:56" s="181" customFormat="1" ht="16.5" customHeight="1">
      <c r="A659" s="626" t="s">
        <v>789</v>
      </c>
      <c r="B659" s="208" t="s">
        <v>213</v>
      </c>
      <c r="C659" s="244" t="s">
        <v>790</v>
      </c>
      <c r="D659" s="499" t="s">
        <v>872</v>
      </c>
      <c r="E659" s="492">
        <v>70</v>
      </c>
      <c r="F659" s="624" t="s">
        <v>874</v>
      </c>
      <c r="G659" s="242">
        <v>554</v>
      </c>
      <c r="H659" s="242">
        <v>1353.1580000000001</v>
      </c>
      <c r="I659" s="208">
        <v>53</v>
      </c>
      <c r="J659" s="243">
        <v>0</v>
      </c>
      <c r="K659" s="243">
        <v>0</v>
      </c>
      <c r="L659" s="243">
        <v>0</v>
      </c>
      <c r="M659" s="243">
        <v>0</v>
      </c>
      <c r="N659" s="243">
        <v>0</v>
      </c>
      <c r="O659" s="25">
        <f t="shared" si="207"/>
        <v>53</v>
      </c>
      <c r="P659" s="25">
        <f t="shared" si="204"/>
        <v>0</v>
      </c>
      <c r="Q659" s="25">
        <f t="shared" si="204"/>
        <v>0</v>
      </c>
      <c r="R659" s="25">
        <f t="shared" si="208"/>
        <v>53</v>
      </c>
      <c r="S659" s="202">
        <v>0.02</v>
      </c>
      <c r="T659" s="201">
        <v>53</v>
      </c>
      <c r="U659" s="202">
        <v>0.02</v>
      </c>
      <c r="V659" s="201"/>
      <c r="W659" s="202"/>
      <c r="X659" s="243"/>
      <c r="Y659" s="243"/>
      <c r="Z659" s="243"/>
      <c r="AA659" s="202"/>
      <c r="AB659" s="26">
        <f t="shared" si="205"/>
        <v>53</v>
      </c>
      <c r="AC659" s="71">
        <f t="shared" si="205"/>
        <v>0.02</v>
      </c>
      <c r="AD659" s="243">
        <v>53</v>
      </c>
      <c r="AE659" s="27">
        <f t="shared" si="209"/>
        <v>9.5667870036101075</v>
      </c>
      <c r="AF659" s="201"/>
      <c r="AG659" s="243"/>
      <c r="AH659" s="243"/>
      <c r="AI659" s="243"/>
      <c r="AJ659" s="243"/>
      <c r="AK659" s="565"/>
      <c r="AL659" s="243"/>
      <c r="AM659" s="202"/>
      <c r="AN659" s="243"/>
      <c r="AO659" s="202"/>
      <c r="AP659" s="243"/>
      <c r="AQ659" s="202"/>
      <c r="AR659" s="201">
        <f t="shared" si="206"/>
        <v>0</v>
      </c>
      <c r="AS659" s="202">
        <f t="shared" si="206"/>
        <v>0</v>
      </c>
      <c r="AT659" s="202"/>
      <c r="AU659" s="202"/>
      <c r="AV659" s="202"/>
      <c r="AW659" s="202"/>
      <c r="AX659" s="27">
        <f t="shared" si="210"/>
        <v>0</v>
      </c>
      <c r="AY659" s="39">
        <f t="shared" si="211"/>
        <v>0</v>
      </c>
      <c r="AZ659" s="202"/>
      <c r="BA659" s="27">
        <f t="shared" si="212"/>
        <v>0</v>
      </c>
      <c r="BB659" s="243"/>
      <c r="BC659" s="202"/>
      <c r="BD659" s="202"/>
    </row>
    <row r="660" spans="1:56" s="181" customFormat="1" ht="16.5" customHeight="1">
      <c r="A660" s="614" t="s">
        <v>789</v>
      </c>
      <c r="B660" s="208" t="s">
        <v>213</v>
      </c>
      <c r="C660" s="154" t="s">
        <v>790</v>
      </c>
      <c r="D660" s="491" t="s">
        <v>875</v>
      </c>
      <c r="E660" s="492">
        <v>71</v>
      </c>
      <c r="F660" s="491" t="s">
        <v>876</v>
      </c>
      <c r="G660" s="242">
        <v>213</v>
      </c>
      <c r="H660" s="242">
        <v>747.7600000000001</v>
      </c>
      <c r="I660" s="208">
        <v>81</v>
      </c>
      <c r="J660" s="243">
        <v>18</v>
      </c>
      <c r="K660" s="243">
        <v>26</v>
      </c>
      <c r="L660" s="243">
        <v>1</v>
      </c>
      <c r="M660" s="243">
        <v>0</v>
      </c>
      <c r="N660" s="243">
        <v>0</v>
      </c>
      <c r="O660" s="25">
        <f t="shared" si="207"/>
        <v>82</v>
      </c>
      <c r="P660" s="25">
        <f t="shared" si="204"/>
        <v>18</v>
      </c>
      <c r="Q660" s="25">
        <f t="shared" si="204"/>
        <v>26</v>
      </c>
      <c r="R660" s="25">
        <f t="shared" si="208"/>
        <v>126</v>
      </c>
      <c r="S660" s="202">
        <v>0.23</v>
      </c>
      <c r="T660" s="201">
        <v>29</v>
      </c>
      <c r="U660" s="202">
        <v>0</v>
      </c>
      <c r="V660" s="201">
        <v>53</v>
      </c>
      <c r="W660" s="202">
        <v>0.08</v>
      </c>
      <c r="X660" s="201"/>
      <c r="Y660" s="201"/>
      <c r="Z660" s="243">
        <v>177</v>
      </c>
      <c r="AA660" s="243">
        <v>3.26</v>
      </c>
      <c r="AB660" s="26">
        <f t="shared" si="205"/>
        <v>303</v>
      </c>
      <c r="AC660" s="71">
        <f t="shared" si="205"/>
        <v>3.4899999999999998</v>
      </c>
      <c r="AD660" s="243">
        <v>171</v>
      </c>
      <c r="AE660" s="27">
        <f t="shared" si="209"/>
        <v>80.281690140845072</v>
      </c>
      <c r="AF660" s="243"/>
      <c r="AG660" s="243">
        <v>16</v>
      </c>
      <c r="AH660" s="243"/>
      <c r="AI660" s="243"/>
      <c r="AJ660" s="243"/>
      <c r="AK660" s="565"/>
      <c r="AL660" s="243"/>
      <c r="AM660" s="202"/>
      <c r="AN660" s="243"/>
      <c r="AO660" s="202"/>
      <c r="AP660" s="243">
        <v>0</v>
      </c>
      <c r="AQ660" s="202">
        <v>0</v>
      </c>
      <c r="AR660" s="201">
        <f t="shared" si="206"/>
        <v>0</v>
      </c>
      <c r="AS660" s="202">
        <f t="shared" si="206"/>
        <v>0</v>
      </c>
      <c r="AT660" s="202">
        <v>0</v>
      </c>
      <c r="AU660" s="202"/>
      <c r="AV660" s="202"/>
      <c r="AW660" s="202">
        <v>0</v>
      </c>
      <c r="AX660" s="27">
        <f t="shared" si="210"/>
        <v>0</v>
      </c>
      <c r="AY660" s="39">
        <f t="shared" si="211"/>
        <v>0</v>
      </c>
      <c r="AZ660" s="202"/>
      <c r="BA660" s="27">
        <f t="shared" si="212"/>
        <v>0</v>
      </c>
      <c r="BB660" s="201"/>
      <c r="BC660" s="202"/>
      <c r="BD660" s="202"/>
    </row>
    <row r="661" spans="1:56" s="181" customFormat="1" ht="16.5" customHeight="1">
      <c r="A661" s="614" t="s">
        <v>789</v>
      </c>
      <c r="B661" s="208" t="s">
        <v>213</v>
      </c>
      <c r="C661" s="154" t="s">
        <v>790</v>
      </c>
      <c r="D661" s="491" t="s">
        <v>875</v>
      </c>
      <c r="E661" s="492">
        <v>72</v>
      </c>
      <c r="F661" s="491" t="s">
        <v>877</v>
      </c>
      <c r="G661" s="242">
        <v>368</v>
      </c>
      <c r="H661" s="242">
        <v>1290.605</v>
      </c>
      <c r="I661" s="208">
        <v>165</v>
      </c>
      <c r="J661" s="243">
        <v>18</v>
      </c>
      <c r="K661" s="243">
        <v>38</v>
      </c>
      <c r="L661" s="243">
        <v>0</v>
      </c>
      <c r="M661" s="243">
        <v>0</v>
      </c>
      <c r="N661" s="243">
        <v>0</v>
      </c>
      <c r="O661" s="25">
        <f t="shared" si="207"/>
        <v>165</v>
      </c>
      <c r="P661" s="25">
        <f t="shared" si="204"/>
        <v>18</v>
      </c>
      <c r="Q661" s="25">
        <f t="shared" si="204"/>
        <v>38</v>
      </c>
      <c r="R661" s="25">
        <f t="shared" si="208"/>
        <v>221</v>
      </c>
      <c r="S661" s="202">
        <v>0.62</v>
      </c>
      <c r="T661" s="201">
        <v>130</v>
      </c>
      <c r="U661" s="202">
        <v>0</v>
      </c>
      <c r="V661" s="201">
        <v>35</v>
      </c>
      <c r="W661" s="202">
        <v>0.34</v>
      </c>
      <c r="X661" s="201"/>
      <c r="Y661" s="201"/>
      <c r="Z661" s="243">
        <v>89</v>
      </c>
      <c r="AA661" s="243">
        <v>17.86</v>
      </c>
      <c r="AB661" s="26">
        <f t="shared" si="205"/>
        <v>310</v>
      </c>
      <c r="AC661" s="71">
        <f t="shared" si="205"/>
        <v>18.48</v>
      </c>
      <c r="AD661" s="243">
        <v>163</v>
      </c>
      <c r="AE661" s="27">
        <f t="shared" si="209"/>
        <v>44.29347826086957</v>
      </c>
      <c r="AF661" s="201"/>
      <c r="AG661" s="243">
        <v>37</v>
      </c>
      <c r="AH661" s="243"/>
      <c r="AI661" s="243"/>
      <c r="AJ661" s="243"/>
      <c r="AK661" s="565"/>
      <c r="AL661" s="243"/>
      <c r="AM661" s="202"/>
      <c r="AN661" s="243"/>
      <c r="AO661" s="202"/>
      <c r="AP661" s="243">
        <v>0</v>
      </c>
      <c r="AQ661" s="202">
        <v>0</v>
      </c>
      <c r="AR661" s="201">
        <f t="shared" si="206"/>
        <v>0</v>
      </c>
      <c r="AS661" s="202">
        <f t="shared" si="206"/>
        <v>0</v>
      </c>
      <c r="AT661" s="202">
        <v>0</v>
      </c>
      <c r="AU661" s="202">
        <v>0</v>
      </c>
      <c r="AV661" s="202">
        <v>0</v>
      </c>
      <c r="AW661" s="202">
        <v>0</v>
      </c>
      <c r="AX661" s="27">
        <f t="shared" si="210"/>
        <v>0</v>
      </c>
      <c r="AY661" s="39">
        <f t="shared" si="211"/>
        <v>0</v>
      </c>
      <c r="AZ661" s="202"/>
      <c r="BA661" s="27">
        <f t="shared" si="212"/>
        <v>0</v>
      </c>
      <c r="BB661" s="201"/>
      <c r="BC661" s="202"/>
      <c r="BD661" s="202"/>
    </row>
    <row r="662" spans="1:56" s="181" customFormat="1" ht="16.5" customHeight="1">
      <c r="A662" s="614" t="s">
        <v>789</v>
      </c>
      <c r="B662" s="208" t="s">
        <v>213</v>
      </c>
      <c r="C662" s="154" t="s">
        <v>790</v>
      </c>
      <c r="D662" s="491" t="s">
        <v>875</v>
      </c>
      <c r="E662" s="492">
        <v>73</v>
      </c>
      <c r="F662" s="491" t="s">
        <v>878</v>
      </c>
      <c r="G662" s="242">
        <v>402</v>
      </c>
      <c r="H662" s="242">
        <v>1409.9590000000001</v>
      </c>
      <c r="I662" s="208">
        <v>184</v>
      </c>
      <c r="J662" s="243">
        <v>22</v>
      </c>
      <c r="K662" s="243">
        <v>32</v>
      </c>
      <c r="L662" s="243">
        <v>0</v>
      </c>
      <c r="M662" s="243">
        <v>0</v>
      </c>
      <c r="N662" s="243">
        <v>0</v>
      </c>
      <c r="O662" s="25">
        <f t="shared" si="207"/>
        <v>184</v>
      </c>
      <c r="P662" s="25">
        <f t="shared" si="204"/>
        <v>22</v>
      </c>
      <c r="Q662" s="25">
        <f t="shared" si="204"/>
        <v>32</v>
      </c>
      <c r="R662" s="25">
        <f t="shared" si="208"/>
        <v>238</v>
      </c>
      <c r="S662" s="202">
        <v>2.1</v>
      </c>
      <c r="T662" s="201">
        <v>68</v>
      </c>
      <c r="U662" s="202">
        <v>0</v>
      </c>
      <c r="V662" s="201">
        <v>116</v>
      </c>
      <c r="W662" s="202">
        <v>0.67</v>
      </c>
      <c r="X662" s="201"/>
      <c r="Y662" s="201"/>
      <c r="Z662" s="243">
        <v>552</v>
      </c>
      <c r="AA662" s="243">
        <v>156.02000000000001</v>
      </c>
      <c r="AB662" s="26">
        <f t="shared" si="205"/>
        <v>790</v>
      </c>
      <c r="AC662" s="71">
        <f t="shared" si="205"/>
        <v>158.12</v>
      </c>
      <c r="AD662" s="243">
        <v>259</v>
      </c>
      <c r="AE662" s="27">
        <f t="shared" si="209"/>
        <v>64.427860696517413</v>
      </c>
      <c r="AF662" s="243"/>
      <c r="AG662" s="243"/>
      <c r="AH662" s="243"/>
      <c r="AI662" s="243"/>
      <c r="AJ662" s="243"/>
      <c r="AK662" s="565"/>
      <c r="AL662" s="243"/>
      <c r="AM662" s="202"/>
      <c r="AN662" s="243"/>
      <c r="AO662" s="202"/>
      <c r="AP662" s="243">
        <v>0</v>
      </c>
      <c r="AQ662" s="202">
        <v>0</v>
      </c>
      <c r="AR662" s="201">
        <f t="shared" si="206"/>
        <v>0</v>
      </c>
      <c r="AS662" s="202">
        <f t="shared" si="206"/>
        <v>0</v>
      </c>
      <c r="AT662" s="202">
        <v>0</v>
      </c>
      <c r="AU662" s="202">
        <v>0</v>
      </c>
      <c r="AV662" s="202">
        <v>0</v>
      </c>
      <c r="AW662" s="202">
        <v>0</v>
      </c>
      <c r="AX662" s="27">
        <f t="shared" si="210"/>
        <v>0</v>
      </c>
      <c r="AY662" s="39">
        <f t="shared" si="211"/>
        <v>0</v>
      </c>
      <c r="AZ662" s="202"/>
      <c r="BA662" s="27">
        <f t="shared" si="212"/>
        <v>0</v>
      </c>
      <c r="BB662" s="201"/>
      <c r="BC662" s="202"/>
      <c r="BD662" s="202"/>
    </row>
    <row r="663" spans="1:56" s="181" customFormat="1" ht="16.5" customHeight="1">
      <c r="A663" s="614" t="s">
        <v>789</v>
      </c>
      <c r="B663" s="208" t="s">
        <v>213</v>
      </c>
      <c r="C663" s="154" t="s">
        <v>790</v>
      </c>
      <c r="D663" s="491" t="s">
        <v>875</v>
      </c>
      <c r="E663" s="492">
        <v>74</v>
      </c>
      <c r="F663" s="491" t="s">
        <v>879</v>
      </c>
      <c r="G663" s="242">
        <v>242</v>
      </c>
      <c r="H663" s="242">
        <v>849.13900000000012</v>
      </c>
      <c r="I663" s="208">
        <v>105</v>
      </c>
      <c r="J663" s="243">
        <v>18</v>
      </c>
      <c r="K663" s="243">
        <v>23</v>
      </c>
      <c r="L663" s="243">
        <v>2</v>
      </c>
      <c r="M663" s="243">
        <v>1</v>
      </c>
      <c r="N663" s="243">
        <v>0</v>
      </c>
      <c r="O663" s="25">
        <f t="shared" si="207"/>
        <v>107</v>
      </c>
      <c r="P663" s="25">
        <f t="shared" si="204"/>
        <v>19</v>
      </c>
      <c r="Q663" s="25">
        <f t="shared" si="204"/>
        <v>23</v>
      </c>
      <c r="R663" s="25">
        <f t="shared" si="208"/>
        <v>149</v>
      </c>
      <c r="S663" s="202">
        <v>20.81</v>
      </c>
      <c r="T663" s="201">
        <v>29</v>
      </c>
      <c r="U663" s="202">
        <v>0</v>
      </c>
      <c r="V663" s="201">
        <v>78</v>
      </c>
      <c r="W663" s="202">
        <v>1.95</v>
      </c>
      <c r="X663" s="201"/>
      <c r="Y663" s="201"/>
      <c r="Z663" s="243">
        <v>51</v>
      </c>
      <c r="AA663" s="243">
        <v>4.9000000000000004</v>
      </c>
      <c r="AB663" s="26">
        <f t="shared" si="205"/>
        <v>200</v>
      </c>
      <c r="AC663" s="71">
        <f t="shared" si="205"/>
        <v>25.71</v>
      </c>
      <c r="AD663" s="243">
        <v>58</v>
      </c>
      <c r="AE663" s="27">
        <f t="shared" si="209"/>
        <v>23.966942148760332</v>
      </c>
      <c r="AF663" s="201"/>
      <c r="AG663" s="243"/>
      <c r="AH663" s="243"/>
      <c r="AI663" s="243"/>
      <c r="AJ663" s="243"/>
      <c r="AK663" s="565"/>
      <c r="AL663" s="243"/>
      <c r="AM663" s="202"/>
      <c r="AN663" s="243"/>
      <c r="AO663" s="202"/>
      <c r="AP663" s="243">
        <v>0</v>
      </c>
      <c r="AQ663" s="202">
        <v>0</v>
      </c>
      <c r="AR663" s="201">
        <f t="shared" si="206"/>
        <v>0</v>
      </c>
      <c r="AS663" s="202">
        <f t="shared" si="206"/>
        <v>0</v>
      </c>
      <c r="AT663" s="202">
        <v>0</v>
      </c>
      <c r="AU663" s="202">
        <v>0</v>
      </c>
      <c r="AV663" s="202">
        <v>0</v>
      </c>
      <c r="AW663" s="202">
        <v>0</v>
      </c>
      <c r="AX663" s="27">
        <f t="shared" si="210"/>
        <v>0</v>
      </c>
      <c r="AY663" s="39">
        <f t="shared" si="211"/>
        <v>0</v>
      </c>
      <c r="AZ663" s="202"/>
      <c r="BA663" s="27">
        <f t="shared" si="212"/>
        <v>0</v>
      </c>
      <c r="BB663" s="201"/>
      <c r="BC663" s="202"/>
      <c r="BD663" s="202"/>
    </row>
    <row r="664" spans="1:56" s="181" customFormat="1" ht="16.5" customHeight="1">
      <c r="A664" s="614" t="s">
        <v>789</v>
      </c>
      <c r="B664" s="208" t="s">
        <v>213</v>
      </c>
      <c r="C664" s="154" t="s">
        <v>790</v>
      </c>
      <c r="D664" s="491" t="s">
        <v>1434</v>
      </c>
      <c r="E664" s="492">
        <v>75</v>
      </c>
      <c r="F664" s="491" t="s">
        <v>880</v>
      </c>
      <c r="G664" s="242">
        <v>393</v>
      </c>
      <c r="H664" s="242">
        <v>1379.7610000000002</v>
      </c>
      <c r="I664" s="208">
        <v>14</v>
      </c>
      <c r="J664" s="243">
        <v>0</v>
      </c>
      <c r="K664" s="243">
        <v>0</v>
      </c>
      <c r="L664" s="243">
        <v>0</v>
      </c>
      <c r="M664" s="243">
        <v>0</v>
      </c>
      <c r="N664" s="243">
        <v>0</v>
      </c>
      <c r="O664" s="25">
        <f t="shared" si="207"/>
        <v>14</v>
      </c>
      <c r="P664" s="25">
        <f t="shared" si="204"/>
        <v>0</v>
      </c>
      <c r="Q664" s="25">
        <f t="shared" si="204"/>
        <v>0</v>
      </c>
      <c r="R664" s="25">
        <f t="shared" si="208"/>
        <v>14</v>
      </c>
      <c r="S664" s="202">
        <v>0.15</v>
      </c>
      <c r="T664" s="201">
        <v>0</v>
      </c>
      <c r="U664" s="202">
        <v>0</v>
      </c>
      <c r="V664" s="201">
        <v>14</v>
      </c>
      <c r="W664" s="202">
        <v>0.15</v>
      </c>
      <c r="X664" s="201"/>
      <c r="Y664" s="201"/>
      <c r="Z664" s="243">
        <v>44</v>
      </c>
      <c r="AA664" s="202">
        <v>10.57</v>
      </c>
      <c r="AB664" s="26">
        <f t="shared" si="205"/>
        <v>58</v>
      </c>
      <c r="AC664" s="71">
        <f t="shared" si="205"/>
        <v>10.72</v>
      </c>
      <c r="AD664" s="243">
        <v>45</v>
      </c>
      <c r="AE664" s="27">
        <f t="shared" si="209"/>
        <v>11.450381679389313</v>
      </c>
      <c r="AF664" s="243"/>
      <c r="AG664" s="243"/>
      <c r="AH664" s="243"/>
      <c r="AI664" s="243"/>
      <c r="AJ664" s="243"/>
      <c r="AK664" s="565"/>
      <c r="AL664" s="243"/>
      <c r="AM664" s="202"/>
      <c r="AN664" s="243"/>
      <c r="AO664" s="202"/>
      <c r="AP664" s="243">
        <v>0</v>
      </c>
      <c r="AQ664" s="202">
        <v>0</v>
      </c>
      <c r="AR664" s="201">
        <f t="shared" si="206"/>
        <v>0</v>
      </c>
      <c r="AS664" s="202">
        <f t="shared" si="206"/>
        <v>0</v>
      </c>
      <c r="AT664" s="202">
        <v>0</v>
      </c>
      <c r="AU664" s="202">
        <v>0</v>
      </c>
      <c r="AV664" s="202">
        <v>0</v>
      </c>
      <c r="AW664" s="202">
        <v>0</v>
      </c>
      <c r="AX664" s="27">
        <f t="shared" si="210"/>
        <v>0</v>
      </c>
      <c r="AY664" s="39">
        <f t="shared" si="211"/>
        <v>0</v>
      </c>
      <c r="AZ664" s="202"/>
      <c r="BA664" s="27">
        <f t="shared" si="212"/>
        <v>0</v>
      </c>
      <c r="BB664" s="201"/>
      <c r="BC664" s="202"/>
      <c r="BD664" s="202"/>
    </row>
    <row r="665" spans="1:56" s="181" customFormat="1" ht="16.5" customHeight="1">
      <c r="A665" s="614" t="s">
        <v>789</v>
      </c>
      <c r="B665" s="208" t="s">
        <v>213</v>
      </c>
      <c r="C665" s="154" t="s">
        <v>790</v>
      </c>
      <c r="D665" s="491" t="s">
        <v>1434</v>
      </c>
      <c r="E665" s="492">
        <v>76</v>
      </c>
      <c r="F665" s="491" t="s">
        <v>881</v>
      </c>
      <c r="G665" s="242">
        <v>360</v>
      </c>
      <c r="H665" s="242">
        <v>1264.002</v>
      </c>
      <c r="I665" s="208">
        <v>21</v>
      </c>
      <c r="J665" s="243">
        <v>0</v>
      </c>
      <c r="K665" s="243">
        <v>0</v>
      </c>
      <c r="L665" s="243">
        <v>0</v>
      </c>
      <c r="M665" s="243">
        <v>0</v>
      </c>
      <c r="N665" s="243">
        <v>0</v>
      </c>
      <c r="O665" s="25">
        <f t="shared" si="207"/>
        <v>21</v>
      </c>
      <c r="P665" s="25">
        <f t="shared" si="204"/>
        <v>0</v>
      </c>
      <c r="Q665" s="25">
        <f t="shared" si="204"/>
        <v>0</v>
      </c>
      <c r="R665" s="25">
        <f t="shared" si="208"/>
        <v>21</v>
      </c>
      <c r="S665" s="202">
        <v>0.05</v>
      </c>
      <c r="T665" s="201">
        <v>0</v>
      </c>
      <c r="U665" s="202">
        <v>0</v>
      </c>
      <c r="V665" s="201">
        <v>21</v>
      </c>
      <c r="W665" s="202">
        <v>0.05</v>
      </c>
      <c r="X665" s="201"/>
      <c r="Y665" s="201"/>
      <c r="Z665" s="243">
        <v>154</v>
      </c>
      <c r="AA665" s="202">
        <v>59.65</v>
      </c>
      <c r="AB665" s="26">
        <f t="shared" si="205"/>
        <v>175</v>
      </c>
      <c r="AC665" s="71">
        <f t="shared" si="205"/>
        <v>59.699999999999996</v>
      </c>
      <c r="AD665" s="243">
        <v>145</v>
      </c>
      <c r="AE665" s="27">
        <f t="shared" si="209"/>
        <v>40.277777777777779</v>
      </c>
      <c r="AF665" s="201"/>
      <c r="AG665" s="243"/>
      <c r="AH665" s="243"/>
      <c r="AI665" s="243"/>
      <c r="AJ665" s="243"/>
      <c r="AK665" s="565"/>
      <c r="AL665" s="243"/>
      <c r="AM665" s="202"/>
      <c r="AN665" s="243">
        <v>2</v>
      </c>
      <c r="AO665" s="202">
        <v>0.3</v>
      </c>
      <c r="AP665" s="243">
        <v>0</v>
      </c>
      <c r="AQ665" s="202">
        <v>0</v>
      </c>
      <c r="AR665" s="201">
        <f t="shared" si="206"/>
        <v>2</v>
      </c>
      <c r="AS665" s="202">
        <f t="shared" si="206"/>
        <v>0.3</v>
      </c>
      <c r="AT665" s="202">
        <v>0</v>
      </c>
      <c r="AU665" s="202">
        <v>0.15</v>
      </c>
      <c r="AV665" s="202">
        <v>0</v>
      </c>
      <c r="AW665" s="202">
        <v>0</v>
      </c>
      <c r="AX665" s="27">
        <f t="shared" si="210"/>
        <v>0.15</v>
      </c>
      <c r="AY665" s="39">
        <f t="shared" si="211"/>
        <v>0.44999999999999996</v>
      </c>
      <c r="AZ665" s="202">
        <v>0.14000000000000001</v>
      </c>
      <c r="BA665" s="27">
        <f t="shared" si="212"/>
        <v>0.59</v>
      </c>
      <c r="BB665" s="201"/>
      <c r="BC665" s="202"/>
      <c r="BD665" s="202"/>
    </row>
    <row r="666" spans="1:56" s="181" customFormat="1" ht="16.5" customHeight="1">
      <c r="A666" s="614" t="s">
        <v>789</v>
      </c>
      <c r="B666" s="208" t="s">
        <v>213</v>
      </c>
      <c r="C666" s="154" t="s">
        <v>790</v>
      </c>
      <c r="D666" s="491" t="s">
        <v>1434</v>
      </c>
      <c r="E666" s="492">
        <v>77</v>
      </c>
      <c r="F666" s="498" t="s">
        <v>376</v>
      </c>
      <c r="G666" s="242">
        <v>291</v>
      </c>
      <c r="H666" s="242">
        <v>1047.5830000000001</v>
      </c>
      <c r="I666" s="208">
        <v>25</v>
      </c>
      <c r="J666" s="243">
        <v>0</v>
      </c>
      <c r="K666" s="243">
        <v>0</v>
      </c>
      <c r="L666" s="243">
        <v>0</v>
      </c>
      <c r="M666" s="243">
        <v>0</v>
      </c>
      <c r="N666" s="243">
        <v>0</v>
      </c>
      <c r="O666" s="25">
        <f t="shared" si="207"/>
        <v>25</v>
      </c>
      <c r="P666" s="25">
        <f t="shared" si="204"/>
        <v>0</v>
      </c>
      <c r="Q666" s="25">
        <f t="shared" si="204"/>
        <v>0</v>
      </c>
      <c r="R666" s="25">
        <f t="shared" si="208"/>
        <v>25</v>
      </c>
      <c r="S666" s="202">
        <v>0.04</v>
      </c>
      <c r="T666" s="201">
        <v>0</v>
      </c>
      <c r="U666" s="202">
        <v>0</v>
      </c>
      <c r="V666" s="201">
        <v>25</v>
      </c>
      <c r="W666" s="202">
        <v>0.04</v>
      </c>
      <c r="X666" s="201"/>
      <c r="Y666" s="201"/>
      <c r="Z666" s="243">
        <v>7</v>
      </c>
      <c r="AA666" s="202">
        <v>0.01</v>
      </c>
      <c r="AB666" s="26">
        <f t="shared" si="205"/>
        <v>32</v>
      </c>
      <c r="AC666" s="71">
        <f t="shared" si="205"/>
        <v>0.05</v>
      </c>
      <c r="AD666" s="243">
        <v>27</v>
      </c>
      <c r="AE666" s="27">
        <f t="shared" si="209"/>
        <v>9.2783505154639183</v>
      </c>
      <c r="AF666" s="243"/>
      <c r="AG666" s="243"/>
      <c r="AH666" s="243"/>
      <c r="AI666" s="243"/>
      <c r="AJ666" s="243"/>
      <c r="AK666" s="565"/>
      <c r="AL666" s="243"/>
      <c r="AM666" s="202"/>
      <c r="AN666" s="243"/>
      <c r="AO666" s="202"/>
      <c r="AP666" s="243"/>
      <c r="AQ666" s="202">
        <v>0</v>
      </c>
      <c r="AR666" s="201">
        <f t="shared" si="206"/>
        <v>0</v>
      </c>
      <c r="AS666" s="202">
        <f t="shared" si="206"/>
        <v>0</v>
      </c>
      <c r="AT666" s="202">
        <v>0</v>
      </c>
      <c r="AU666" s="202">
        <v>0</v>
      </c>
      <c r="AV666" s="202">
        <v>0</v>
      </c>
      <c r="AW666" s="202">
        <v>0</v>
      </c>
      <c r="AX666" s="27">
        <f t="shared" si="210"/>
        <v>0</v>
      </c>
      <c r="AY666" s="39">
        <f t="shared" si="211"/>
        <v>0</v>
      </c>
      <c r="AZ666" s="202"/>
      <c r="BA666" s="27">
        <f t="shared" si="212"/>
        <v>0</v>
      </c>
      <c r="BB666" s="201"/>
      <c r="BC666" s="202"/>
      <c r="BD666" s="202"/>
    </row>
    <row r="667" spans="1:56" s="181" customFormat="1" ht="16.5" customHeight="1">
      <c r="A667" s="614" t="s">
        <v>789</v>
      </c>
      <c r="B667" s="208" t="s">
        <v>213</v>
      </c>
      <c r="C667" s="154" t="s">
        <v>790</v>
      </c>
      <c r="D667" s="491" t="s">
        <v>882</v>
      </c>
      <c r="E667" s="492">
        <v>78</v>
      </c>
      <c r="F667" s="491" t="s">
        <v>883</v>
      </c>
      <c r="G667" s="242">
        <v>328</v>
      </c>
      <c r="H667" s="242">
        <v>1151.838</v>
      </c>
      <c r="I667" s="208">
        <v>247</v>
      </c>
      <c r="J667" s="243">
        <v>107</v>
      </c>
      <c r="K667" s="243">
        <v>0</v>
      </c>
      <c r="L667" s="243">
        <v>0</v>
      </c>
      <c r="M667" s="243">
        <v>0</v>
      </c>
      <c r="N667" s="243">
        <v>0</v>
      </c>
      <c r="O667" s="25">
        <f t="shared" si="207"/>
        <v>247</v>
      </c>
      <c r="P667" s="25">
        <f t="shared" si="204"/>
        <v>107</v>
      </c>
      <c r="Q667" s="25">
        <f t="shared" si="204"/>
        <v>0</v>
      </c>
      <c r="R667" s="25">
        <f t="shared" si="208"/>
        <v>354</v>
      </c>
      <c r="S667" s="202">
        <v>3.77</v>
      </c>
      <c r="T667" s="201">
        <v>80</v>
      </c>
      <c r="U667" s="202">
        <v>0.63</v>
      </c>
      <c r="V667" s="201">
        <v>167</v>
      </c>
      <c r="W667" s="202">
        <v>0.48</v>
      </c>
      <c r="X667" s="201"/>
      <c r="Y667" s="201"/>
      <c r="Z667" s="243">
        <v>14</v>
      </c>
      <c r="AA667" s="202">
        <v>0.6</v>
      </c>
      <c r="AB667" s="26">
        <f t="shared" si="205"/>
        <v>368</v>
      </c>
      <c r="AC667" s="71">
        <f t="shared" si="205"/>
        <v>4.37</v>
      </c>
      <c r="AD667" s="243">
        <v>328</v>
      </c>
      <c r="AE667" s="27">
        <f t="shared" si="209"/>
        <v>100</v>
      </c>
      <c r="AF667" s="201">
        <v>19</v>
      </c>
      <c r="AG667" s="243"/>
      <c r="AH667" s="243"/>
      <c r="AI667" s="243"/>
      <c r="AJ667" s="243"/>
      <c r="AK667" s="565"/>
      <c r="AL667" s="243"/>
      <c r="AM667" s="202"/>
      <c r="AN667" s="243"/>
      <c r="AO667" s="202"/>
      <c r="AP667" s="243">
        <v>39</v>
      </c>
      <c r="AQ667" s="202">
        <v>2.19</v>
      </c>
      <c r="AR667" s="201">
        <f t="shared" si="206"/>
        <v>39</v>
      </c>
      <c r="AS667" s="202">
        <f t="shared" si="206"/>
        <v>2.19</v>
      </c>
      <c r="AT667" s="202"/>
      <c r="AU667" s="202"/>
      <c r="AV667" s="202"/>
      <c r="AW667" s="202"/>
      <c r="AX667" s="27">
        <f t="shared" si="210"/>
        <v>0</v>
      </c>
      <c r="AY667" s="39">
        <f t="shared" si="211"/>
        <v>2.19</v>
      </c>
      <c r="AZ667" s="202"/>
      <c r="BA667" s="27">
        <f t="shared" si="212"/>
        <v>2.19</v>
      </c>
      <c r="BB667" s="201"/>
      <c r="BC667" s="202"/>
      <c r="BD667" s="202"/>
    </row>
    <row r="668" spans="1:56" s="181" customFormat="1" ht="16.5" customHeight="1">
      <c r="A668" s="614" t="s">
        <v>789</v>
      </c>
      <c r="B668" s="208" t="s">
        <v>213</v>
      </c>
      <c r="C668" s="154" t="s">
        <v>790</v>
      </c>
      <c r="D668" s="491" t="s">
        <v>884</v>
      </c>
      <c r="E668" s="492">
        <v>79</v>
      </c>
      <c r="F668" s="491" t="s">
        <v>885</v>
      </c>
      <c r="G668" s="242">
        <v>397</v>
      </c>
      <c r="H668" s="242">
        <v>1393.422</v>
      </c>
      <c r="I668" s="208">
        <v>164</v>
      </c>
      <c r="J668" s="243">
        <v>6</v>
      </c>
      <c r="K668" s="243">
        <v>0</v>
      </c>
      <c r="L668" s="243">
        <v>0</v>
      </c>
      <c r="M668" s="243">
        <v>0</v>
      </c>
      <c r="N668" s="243">
        <v>0</v>
      </c>
      <c r="O668" s="25">
        <f t="shared" si="207"/>
        <v>164</v>
      </c>
      <c r="P668" s="25">
        <f t="shared" si="204"/>
        <v>6</v>
      </c>
      <c r="Q668" s="25">
        <f t="shared" si="204"/>
        <v>0</v>
      </c>
      <c r="R668" s="25">
        <f t="shared" si="208"/>
        <v>170</v>
      </c>
      <c r="S668" s="202">
        <v>0.95</v>
      </c>
      <c r="T668" s="201">
        <v>141</v>
      </c>
      <c r="U668" s="202">
        <v>0.7</v>
      </c>
      <c r="V668" s="201">
        <v>23</v>
      </c>
      <c r="W668" s="202">
        <v>0.25</v>
      </c>
      <c r="X668" s="201"/>
      <c r="Y668" s="201"/>
      <c r="Z668" s="243">
        <v>28</v>
      </c>
      <c r="AA668" s="202">
        <v>3.91</v>
      </c>
      <c r="AB668" s="26">
        <f t="shared" si="205"/>
        <v>198</v>
      </c>
      <c r="AC668" s="71">
        <f t="shared" si="205"/>
        <v>4.8600000000000003</v>
      </c>
      <c r="AD668" s="243">
        <v>150</v>
      </c>
      <c r="AE668" s="27">
        <f t="shared" si="209"/>
        <v>37.783375314861459</v>
      </c>
      <c r="AF668" s="243"/>
      <c r="AG668" s="243">
        <v>123</v>
      </c>
      <c r="AH668" s="243"/>
      <c r="AI668" s="243"/>
      <c r="AJ668" s="243"/>
      <c r="AK668" s="565"/>
      <c r="AL668" s="243"/>
      <c r="AM668" s="202"/>
      <c r="AN668" s="243"/>
      <c r="AO668" s="202"/>
      <c r="AP668" s="243">
        <v>60</v>
      </c>
      <c r="AQ668" s="202">
        <v>10</v>
      </c>
      <c r="AR668" s="201">
        <f t="shared" si="206"/>
        <v>60</v>
      </c>
      <c r="AS668" s="202">
        <f t="shared" si="206"/>
        <v>10</v>
      </c>
      <c r="AT668" s="202"/>
      <c r="AU668" s="202"/>
      <c r="AV668" s="202"/>
      <c r="AW668" s="202"/>
      <c r="AX668" s="27">
        <f t="shared" si="210"/>
        <v>0</v>
      </c>
      <c r="AY668" s="39">
        <f t="shared" si="211"/>
        <v>10</v>
      </c>
      <c r="AZ668" s="202"/>
      <c r="BA668" s="27">
        <f t="shared" si="212"/>
        <v>10</v>
      </c>
      <c r="BB668" s="201"/>
      <c r="BC668" s="202"/>
      <c r="BD668" s="202"/>
    </row>
    <row r="669" spans="1:56" s="181" customFormat="1" ht="16.5" customHeight="1">
      <c r="A669" s="614" t="s">
        <v>789</v>
      </c>
      <c r="B669" s="208" t="s">
        <v>213</v>
      </c>
      <c r="C669" s="154" t="s">
        <v>790</v>
      </c>
      <c r="D669" s="491" t="s">
        <v>884</v>
      </c>
      <c r="E669" s="492">
        <v>80</v>
      </c>
      <c r="F669" s="491" t="s">
        <v>886</v>
      </c>
      <c r="G669" s="242">
        <v>310</v>
      </c>
      <c r="H669" s="242">
        <v>1087.8470000000002</v>
      </c>
      <c r="I669" s="208">
        <v>164</v>
      </c>
      <c r="J669" s="243">
        <v>2</v>
      </c>
      <c r="K669" s="243">
        <v>0</v>
      </c>
      <c r="L669" s="243">
        <v>0</v>
      </c>
      <c r="M669" s="243">
        <v>0</v>
      </c>
      <c r="N669" s="243">
        <v>0</v>
      </c>
      <c r="O669" s="25">
        <f t="shared" si="207"/>
        <v>164</v>
      </c>
      <c r="P669" s="25">
        <f t="shared" si="204"/>
        <v>2</v>
      </c>
      <c r="Q669" s="25">
        <f t="shared" si="204"/>
        <v>0</v>
      </c>
      <c r="R669" s="25">
        <f t="shared" si="208"/>
        <v>166</v>
      </c>
      <c r="S669" s="202">
        <v>0.15</v>
      </c>
      <c r="T669" s="201">
        <v>161</v>
      </c>
      <c r="U669" s="202">
        <v>0.13</v>
      </c>
      <c r="V669" s="201">
        <v>3</v>
      </c>
      <c r="W669" s="202">
        <v>0.02</v>
      </c>
      <c r="X669" s="201"/>
      <c r="Y669" s="201"/>
      <c r="Z669" s="243">
        <v>20</v>
      </c>
      <c r="AA669" s="202">
        <v>7.4</v>
      </c>
      <c r="AB669" s="26">
        <f t="shared" si="205"/>
        <v>186</v>
      </c>
      <c r="AC669" s="71">
        <f t="shared" si="205"/>
        <v>7.5500000000000007</v>
      </c>
      <c r="AD669" s="243">
        <v>150</v>
      </c>
      <c r="AE669" s="27">
        <f t="shared" si="209"/>
        <v>48.387096774193552</v>
      </c>
      <c r="AF669" s="201"/>
      <c r="AG669" s="243">
        <v>126</v>
      </c>
      <c r="AH669" s="243"/>
      <c r="AI669" s="243"/>
      <c r="AJ669" s="243"/>
      <c r="AK669" s="565"/>
      <c r="AL669" s="243"/>
      <c r="AM669" s="202"/>
      <c r="AN669" s="243"/>
      <c r="AO669" s="202"/>
      <c r="AP669" s="243">
        <v>10</v>
      </c>
      <c r="AQ669" s="202">
        <v>2</v>
      </c>
      <c r="AR669" s="201">
        <f t="shared" si="206"/>
        <v>10</v>
      </c>
      <c r="AS669" s="202">
        <f t="shared" si="206"/>
        <v>2</v>
      </c>
      <c r="AT669" s="202"/>
      <c r="AU669" s="202"/>
      <c r="AV669" s="202"/>
      <c r="AW669" s="202"/>
      <c r="AX669" s="27">
        <f t="shared" si="210"/>
        <v>0</v>
      </c>
      <c r="AY669" s="39">
        <f t="shared" si="211"/>
        <v>2</v>
      </c>
      <c r="AZ669" s="202"/>
      <c r="BA669" s="27">
        <f t="shared" si="212"/>
        <v>2</v>
      </c>
      <c r="BB669" s="201"/>
      <c r="BC669" s="202"/>
      <c r="BD669" s="202"/>
    </row>
    <row r="670" spans="1:56" s="181" customFormat="1" ht="16.5" customHeight="1">
      <c r="A670" s="614" t="s">
        <v>789</v>
      </c>
      <c r="B670" s="208" t="s">
        <v>213</v>
      </c>
      <c r="C670" s="154" t="s">
        <v>790</v>
      </c>
      <c r="D670" s="491" t="s">
        <v>884</v>
      </c>
      <c r="E670" s="492">
        <v>81</v>
      </c>
      <c r="F670" s="491" t="s">
        <v>887</v>
      </c>
      <c r="G670" s="242">
        <v>214</v>
      </c>
      <c r="H670" s="242">
        <v>752.07400000000007</v>
      </c>
      <c r="I670" s="208">
        <v>98</v>
      </c>
      <c r="J670" s="243">
        <v>3</v>
      </c>
      <c r="K670" s="243">
        <v>0</v>
      </c>
      <c r="L670" s="243">
        <v>0</v>
      </c>
      <c r="M670" s="243">
        <v>0</v>
      </c>
      <c r="N670" s="243">
        <v>0</v>
      </c>
      <c r="O670" s="25">
        <f t="shared" si="207"/>
        <v>98</v>
      </c>
      <c r="P670" s="25">
        <f t="shared" si="204"/>
        <v>3</v>
      </c>
      <c r="Q670" s="25">
        <f t="shared" si="204"/>
        <v>0</v>
      </c>
      <c r="R670" s="25">
        <f t="shared" si="208"/>
        <v>101</v>
      </c>
      <c r="S670" s="202">
        <v>0.21</v>
      </c>
      <c r="T670" s="201">
        <v>90</v>
      </c>
      <c r="U670" s="202">
        <v>0.18</v>
      </c>
      <c r="V670" s="201">
        <v>8</v>
      </c>
      <c r="W670" s="202">
        <v>0.02</v>
      </c>
      <c r="X670" s="201"/>
      <c r="Y670" s="201"/>
      <c r="Z670" s="243">
        <v>10</v>
      </c>
      <c r="AA670" s="202">
        <v>1.2</v>
      </c>
      <c r="AB670" s="26">
        <f t="shared" si="205"/>
        <v>111</v>
      </c>
      <c r="AC670" s="71">
        <f t="shared" si="205"/>
        <v>1.41</v>
      </c>
      <c r="AD670" s="243">
        <v>90</v>
      </c>
      <c r="AE670" s="27">
        <f t="shared" si="209"/>
        <v>42.056074766355138</v>
      </c>
      <c r="AF670" s="243"/>
      <c r="AG670" s="243">
        <v>75</v>
      </c>
      <c r="AH670" s="243"/>
      <c r="AI670" s="243"/>
      <c r="AJ670" s="243"/>
      <c r="AK670" s="565"/>
      <c r="AL670" s="243"/>
      <c r="AM670" s="202"/>
      <c r="AN670" s="243"/>
      <c r="AO670" s="202"/>
      <c r="AP670" s="243">
        <v>9</v>
      </c>
      <c r="AQ670" s="202">
        <v>0.5</v>
      </c>
      <c r="AR670" s="201">
        <f t="shared" si="206"/>
        <v>9</v>
      </c>
      <c r="AS670" s="202">
        <f t="shared" si="206"/>
        <v>0.5</v>
      </c>
      <c r="AT670" s="202"/>
      <c r="AU670" s="202"/>
      <c r="AV670" s="202"/>
      <c r="AW670" s="202"/>
      <c r="AX670" s="27">
        <f t="shared" si="210"/>
        <v>0</v>
      </c>
      <c r="AY670" s="39">
        <f t="shared" si="211"/>
        <v>0.5</v>
      </c>
      <c r="AZ670" s="202"/>
      <c r="BA670" s="27">
        <f t="shared" si="212"/>
        <v>0.5</v>
      </c>
      <c r="BB670" s="201"/>
      <c r="BC670" s="202"/>
      <c r="BD670" s="202"/>
    </row>
    <row r="671" spans="1:56" s="181" customFormat="1" ht="16.5" customHeight="1">
      <c r="A671" s="614" t="s">
        <v>789</v>
      </c>
      <c r="B671" s="208" t="s">
        <v>213</v>
      </c>
      <c r="C671" s="154" t="s">
        <v>790</v>
      </c>
      <c r="D671" s="491" t="s">
        <v>888</v>
      </c>
      <c r="E671" s="492">
        <v>82</v>
      </c>
      <c r="F671" s="491" t="s">
        <v>889</v>
      </c>
      <c r="G671" s="242">
        <v>257</v>
      </c>
      <c r="H671" s="242">
        <v>900.18799999999999</v>
      </c>
      <c r="I671" s="208">
        <v>53</v>
      </c>
      <c r="J671" s="243">
        <v>0</v>
      </c>
      <c r="K671" s="243">
        <v>0</v>
      </c>
      <c r="L671" s="243">
        <v>0</v>
      </c>
      <c r="M671" s="243">
        <v>0</v>
      </c>
      <c r="N671" s="243">
        <v>0</v>
      </c>
      <c r="O671" s="25">
        <f t="shared" si="207"/>
        <v>53</v>
      </c>
      <c r="P671" s="25">
        <f t="shared" si="204"/>
        <v>0</v>
      </c>
      <c r="Q671" s="25">
        <f t="shared" si="204"/>
        <v>0</v>
      </c>
      <c r="R671" s="25">
        <f t="shared" si="208"/>
        <v>53</v>
      </c>
      <c r="S671" s="202">
        <v>0.16</v>
      </c>
      <c r="T671" s="201">
        <v>41</v>
      </c>
      <c r="U671" s="202"/>
      <c r="V671" s="201">
        <v>12</v>
      </c>
      <c r="W671" s="202">
        <v>0.16</v>
      </c>
      <c r="X671" s="201"/>
      <c r="Y671" s="201"/>
      <c r="Z671" s="243"/>
      <c r="AA671" s="202"/>
      <c r="AB671" s="26">
        <f t="shared" si="205"/>
        <v>53</v>
      </c>
      <c r="AC671" s="71">
        <f t="shared" si="205"/>
        <v>0.16</v>
      </c>
      <c r="AD671" s="243">
        <v>53</v>
      </c>
      <c r="AE671" s="27">
        <f t="shared" si="209"/>
        <v>20.622568093385212</v>
      </c>
      <c r="AF671" s="201"/>
      <c r="AG671" s="243">
        <v>52</v>
      </c>
      <c r="AH671" s="243">
        <v>50</v>
      </c>
      <c r="AI671" s="243"/>
      <c r="AJ671" s="243"/>
      <c r="AK671" s="565"/>
      <c r="AL671" s="243"/>
      <c r="AM671" s="202"/>
      <c r="AN671" s="243"/>
      <c r="AO671" s="202"/>
      <c r="AP671" s="243">
        <v>0</v>
      </c>
      <c r="AQ671" s="202">
        <v>0</v>
      </c>
      <c r="AR671" s="201">
        <f t="shared" si="206"/>
        <v>0</v>
      </c>
      <c r="AS671" s="202">
        <f t="shared" si="206"/>
        <v>0</v>
      </c>
      <c r="AT671" s="202"/>
      <c r="AU671" s="202"/>
      <c r="AV671" s="202"/>
      <c r="AW671" s="202"/>
      <c r="AX671" s="27">
        <f t="shared" si="210"/>
        <v>0</v>
      </c>
      <c r="AY671" s="39">
        <f t="shared" si="211"/>
        <v>0</v>
      </c>
      <c r="AZ671" s="202"/>
      <c r="BA671" s="27">
        <f t="shared" si="212"/>
        <v>0</v>
      </c>
      <c r="BB671" s="201"/>
      <c r="BC671" s="202"/>
      <c r="BD671" s="202"/>
    </row>
    <row r="672" spans="1:56" s="181" customFormat="1" ht="16.5" customHeight="1">
      <c r="A672" s="614" t="s">
        <v>789</v>
      </c>
      <c r="B672" s="208" t="s">
        <v>213</v>
      </c>
      <c r="C672" s="154" t="s">
        <v>790</v>
      </c>
      <c r="D672" s="491" t="s">
        <v>888</v>
      </c>
      <c r="E672" s="492">
        <v>83</v>
      </c>
      <c r="F672" s="491" t="s">
        <v>890</v>
      </c>
      <c r="G672" s="242">
        <v>275</v>
      </c>
      <c r="H672" s="242">
        <v>963.46000000000015</v>
      </c>
      <c r="I672" s="208">
        <v>112</v>
      </c>
      <c r="J672" s="243">
        <v>0</v>
      </c>
      <c r="K672" s="243">
        <v>0</v>
      </c>
      <c r="L672" s="243">
        <v>0</v>
      </c>
      <c r="M672" s="243">
        <v>0</v>
      </c>
      <c r="N672" s="243">
        <v>0</v>
      </c>
      <c r="O672" s="25">
        <f t="shared" si="207"/>
        <v>112</v>
      </c>
      <c r="P672" s="25">
        <f t="shared" si="204"/>
        <v>0</v>
      </c>
      <c r="Q672" s="25">
        <f t="shared" si="204"/>
        <v>0</v>
      </c>
      <c r="R672" s="25">
        <f t="shared" si="208"/>
        <v>112</v>
      </c>
      <c r="S672" s="202">
        <v>0.1</v>
      </c>
      <c r="T672" s="201">
        <v>91</v>
      </c>
      <c r="U672" s="202"/>
      <c r="V672" s="201">
        <v>21</v>
      </c>
      <c r="W672" s="202">
        <v>0.1</v>
      </c>
      <c r="X672" s="201"/>
      <c r="Y672" s="201"/>
      <c r="Z672" s="243"/>
      <c r="AA672" s="202"/>
      <c r="AB672" s="26">
        <f t="shared" si="205"/>
        <v>112</v>
      </c>
      <c r="AC672" s="71">
        <f t="shared" si="205"/>
        <v>0.1</v>
      </c>
      <c r="AD672" s="243">
        <v>112</v>
      </c>
      <c r="AE672" s="27">
        <f t="shared" si="209"/>
        <v>40.727272727272727</v>
      </c>
      <c r="AF672" s="243"/>
      <c r="AG672" s="243">
        <v>111</v>
      </c>
      <c r="AH672" s="243">
        <v>108</v>
      </c>
      <c r="AI672" s="243"/>
      <c r="AJ672" s="243"/>
      <c r="AK672" s="565"/>
      <c r="AL672" s="243"/>
      <c r="AM672" s="202"/>
      <c r="AN672" s="243"/>
      <c r="AO672" s="202"/>
      <c r="AP672" s="243">
        <v>17</v>
      </c>
      <c r="AQ672" s="202">
        <v>7.41</v>
      </c>
      <c r="AR672" s="201">
        <f t="shared" si="206"/>
        <v>17</v>
      </c>
      <c r="AS672" s="202">
        <f t="shared" si="206"/>
        <v>7.41</v>
      </c>
      <c r="AT672" s="202"/>
      <c r="AU672" s="202"/>
      <c r="AV672" s="202"/>
      <c r="AW672" s="202"/>
      <c r="AX672" s="27">
        <f t="shared" si="210"/>
        <v>0</v>
      </c>
      <c r="AY672" s="39">
        <f t="shared" si="211"/>
        <v>7.41</v>
      </c>
      <c r="AZ672" s="202"/>
      <c r="BA672" s="27">
        <f t="shared" si="212"/>
        <v>7.41</v>
      </c>
      <c r="BB672" s="201"/>
      <c r="BC672" s="202"/>
      <c r="BD672" s="202"/>
    </row>
    <row r="673" spans="1:56" s="181" customFormat="1" ht="16.5" customHeight="1">
      <c r="A673" s="614" t="s">
        <v>789</v>
      </c>
      <c r="B673" s="208" t="s">
        <v>213</v>
      </c>
      <c r="C673" s="154" t="s">
        <v>790</v>
      </c>
      <c r="D673" s="491" t="s">
        <v>888</v>
      </c>
      <c r="E673" s="492">
        <v>84</v>
      </c>
      <c r="F673" s="491" t="s">
        <v>891</v>
      </c>
      <c r="G673" s="242">
        <v>271</v>
      </c>
      <c r="H673" s="242">
        <v>949.79900000000009</v>
      </c>
      <c r="I673" s="208">
        <v>132</v>
      </c>
      <c r="J673" s="243">
        <v>0</v>
      </c>
      <c r="K673" s="243">
        <v>0</v>
      </c>
      <c r="L673" s="243">
        <v>0</v>
      </c>
      <c r="M673" s="243">
        <v>0</v>
      </c>
      <c r="N673" s="243">
        <v>0</v>
      </c>
      <c r="O673" s="25">
        <f t="shared" si="207"/>
        <v>132</v>
      </c>
      <c r="P673" s="25">
        <f t="shared" si="204"/>
        <v>0</v>
      </c>
      <c r="Q673" s="25">
        <f t="shared" si="204"/>
        <v>0</v>
      </c>
      <c r="R673" s="25">
        <f t="shared" si="208"/>
        <v>132</v>
      </c>
      <c r="S673" s="202">
        <v>0.16</v>
      </c>
      <c r="T673" s="201">
        <v>132</v>
      </c>
      <c r="U673" s="202">
        <v>0.16</v>
      </c>
      <c r="V673" s="201">
        <v>0</v>
      </c>
      <c r="W673" s="202"/>
      <c r="X673" s="201"/>
      <c r="Y673" s="201"/>
      <c r="Z673" s="243"/>
      <c r="AA673" s="202"/>
      <c r="AB673" s="26">
        <f t="shared" si="205"/>
        <v>132</v>
      </c>
      <c r="AC673" s="71">
        <f t="shared" si="205"/>
        <v>0.16</v>
      </c>
      <c r="AD673" s="243">
        <v>132</v>
      </c>
      <c r="AE673" s="27">
        <f t="shared" si="209"/>
        <v>48.708487084870846</v>
      </c>
      <c r="AF673" s="201"/>
      <c r="AG673" s="243">
        <v>105</v>
      </c>
      <c r="AH673" s="243">
        <v>92</v>
      </c>
      <c r="AI673" s="243"/>
      <c r="AJ673" s="243"/>
      <c r="AK673" s="565"/>
      <c r="AL673" s="243"/>
      <c r="AM673" s="202"/>
      <c r="AN673" s="243"/>
      <c r="AO673" s="202"/>
      <c r="AP673" s="243">
        <v>0</v>
      </c>
      <c r="AQ673" s="202">
        <v>0</v>
      </c>
      <c r="AR673" s="201">
        <f t="shared" si="206"/>
        <v>0</v>
      </c>
      <c r="AS673" s="202">
        <f t="shared" si="206"/>
        <v>0</v>
      </c>
      <c r="AT673" s="202"/>
      <c r="AU673" s="202"/>
      <c r="AV673" s="202"/>
      <c r="AW673" s="202"/>
      <c r="AX673" s="27">
        <f t="shared" si="210"/>
        <v>0</v>
      </c>
      <c r="AY673" s="39">
        <f t="shared" si="211"/>
        <v>0</v>
      </c>
      <c r="AZ673" s="202"/>
      <c r="BA673" s="27">
        <f t="shared" si="212"/>
        <v>0</v>
      </c>
      <c r="BB673" s="201"/>
      <c r="BC673" s="202"/>
      <c r="BD673" s="202"/>
    </row>
    <row r="674" spans="1:56" s="181" customFormat="1" ht="16.5" customHeight="1">
      <c r="A674" s="614" t="s">
        <v>789</v>
      </c>
      <c r="B674" s="208" t="s">
        <v>213</v>
      </c>
      <c r="C674" s="154" t="s">
        <v>790</v>
      </c>
      <c r="D674" s="491" t="s">
        <v>888</v>
      </c>
      <c r="E674" s="492">
        <v>85</v>
      </c>
      <c r="F674" s="491" t="s">
        <v>892</v>
      </c>
      <c r="G674" s="242">
        <v>206</v>
      </c>
      <c r="H674" s="242">
        <v>721.87599999999998</v>
      </c>
      <c r="I674" s="208">
        <v>82</v>
      </c>
      <c r="J674" s="243">
        <v>0</v>
      </c>
      <c r="K674" s="243">
        <v>0</v>
      </c>
      <c r="L674" s="243">
        <v>0</v>
      </c>
      <c r="M674" s="243">
        <v>0</v>
      </c>
      <c r="N674" s="243">
        <v>0</v>
      </c>
      <c r="O674" s="25">
        <f t="shared" si="207"/>
        <v>82</v>
      </c>
      <c r="P674" s="25">
        <f t="shared" si="204"/>
        <v>0</v>
      </c>
      <c r="Q674" s="25">
        <f t="shared" si="204"/>
        <v>0</v>
      </c>
      <c r="R674" s="25">
        <f t="shared" si="208"/>
        <v>82</v>
      </c>
      <c r="S674" s="202">
        <v>0.22</v>
      </c>
      <c r="T674" s="201">
        <v>57</v>
      </c>
      <c r="U674" s="202"/>
      <c r="V674" s="201">
        <v>25</v>
      </c>
      <c r="W674" s="202">
        <v>0.22</v>
      </c>
      <c r="X674" s="201"/>
      <c r="Y674" s="201"/>
      <c r="Z674" s="243"/>
      <c r="AA674" s="202"/>
      <c r="AB674" s="26">
        <f t="shared" si="205"/>
        <v>82</v>
      </c>
      <c r="AC674" s="71">
        <f t="shared" si="205"/>
        <v>0.22</v>
      </c>
      <c r="AD674" s="243">
        <v>80</v>
      </c>
      <c r="AE674" s="27">
        <f t="shared" si="209"/>
        <v>38.834951456310677</v>
      </c>
      <c r="AF674" s="243"/>
      <c r="AG674" s="243">
        <v>82</v>
      </c>
      <c r="AH674" s="243">
        <v>75</v>
      </c>
      <c r="AI674" s="243"/>
      <c r="AJ674" s="243"/>
      <c r="AK674" s="565"/>
      <c r="AL674" s="243"/>
      <c r="AM674" s="202"/>
      <c r="AN674" s="243"/>
      <c r="AO674" s="202"/>
      <c r="AP674" s="243">
        <v>0</v>
      </c>
      <c r="AQ674" s="202">
        <v>0</v>
      </c>
      <c r="AR674" s="201">
        <f t="shared" si="206"/>
        <v>0</v>
      </c>
      <c r="AS674" s="202">
        <f t="shared" si="206"/>
        <v>0</v>
      </c>
      <c r="AT674" s="202"/>
      <c r="AU674" s="202"/>
      <c r="AV674" s="202"/>
      <c r="AW674" s="202"/>
      <c r="AX674" s="27">
        <f t="shared" si="210"/>
        <v>0</v>
      </c>
      <c r="AY674" s="39">
        <f t="shared" si="211"/>
        <v>0</v>
      </c>
      <c r="AZ674" s="202"/>
      <c r="BA674" s="27">
        <f t="shared" si="212"/>
        <v>0</v>
      </c>
      <c r="BB674" s="201"/>
      <c r="BC674" s="202"/>
      <c r="BD674" s="202"/>
    </row>
    <row r="675" spans="1:56" s="181" customFormat="1" ht="16.5" customHeight="1">
      <c r="A675" s="614" t="s">
        <v>789</v>
      </c>
      <c r="B675" s="208" t="s">
        <v>213</v>
      </c>
      <c r="C675" s="154" t="s">
        <v>790</v>
      </c>
      <c r="D675" s="491" t="s">
        <v>888</v>
      </c>
      <c r="E675" s="492">
        <v>86</v>
      </c>
      <c r="F675" s="491" t="s">
        <v>893</v>
      </c>
      <c r="G675" s="242">
        <v>340</v>
      </c>
      <c r="H675" s="242">
        <v>1193.5400000000002</v>
      </c>
      <c r="I675" s="208">
        <v>105</v>
      </c>
      <c r="J675" s="243">
        <v>0</v>
      </c>
      <c r="K675" s="243">
        <v>0</v>
      </c>
      <c r="L675" s="243">
        <v>0</v>
      </c>
      <c r="M675" s="243">
        <v>0</v>
      </c>
      <c r="N675" s="243">
        <v>0</v>
      </c>
      <c r="O675" s="25">
        <f t="shared" si="207"/>
        <v>105</v>
      </c>
      <c r="P675" s="25">
        <f t="shared" si="204"/>
        <v>0</v>
      </c>
      <c r="Q675" s="25">
        <f t="shared" si="204"/>
        <v>0</v>
      </c>
      <c r="R675" s="25">
        <f t="shared" si="208"/>
        <v>105</v>
      </c>
      <c r="S675" s="202">
        <v>0.3</v>
      </c>
      <c r="T675" s="201">
        <v>94</v>
      </c>
      <c r="U675" s="202">
        <v>0.02</v>
      </c>
      <c r="V675" s="201">
        <v>11</v>
      </c>
      <c r="W675" s="202">
        <v>0.28000000000000003</v>
      </c>
      <c r="X675" s="201"/>
      <c r="Y675" s="201"/>
      <c r="Z675" s="243"/>
      <c r="AA675" s="202"/>
      <c r="AB675" s="26">
        <f t="shared" si="205"/>
        <v>105</v>
      </c>
      <c r="AC675" s="71">
        <f t="shared" si="205"/>
        <v>0.3</v>
      </c>
      <c r="AD675" s="243">
        <v>105</v>
      </c>
      <c r="AE675" s="27">
        <f t="shared" si="209"/>
        <v>30.882352941176471</v>
      </c>
      <c r="AF675" s="201"/>
      <c r="AG675" s="243">
        <v>93</v>
      </c>
      <c r="AH675" s="243">
        <v>87</v>
      </c>
      <c r="AI675" s="243"/>
      <c r="AJ675" s="243"/>
      <c r="AK675" s="565"/>
      <c r="AL675" s="243"/>
      <c r="AM675" s="202"/>
      <c r="AN675" s="243"/>
      <c r="AO675" s="202"/>
      <c r="AP675" s="243">
        <v>1</v>
      </c>
      <c r="AQ675" s="202">
        <v>0.91</v>
      </c>
      <c r="AR675" s="201">
        <f t="shared" si="206"/>
        <v>1</v>
      </c>
      <c r="AS675" s="202">
        <f t="shared" si="206"/>
        <v>0.91</v>
      </c>
      <c r="AT675" s="202"/>
      <c r="AU675" s="202"/>
      <c r="AV675" s="202"/>
      <c r="AW675" s="202"/>
      <c r="AX675" s="27">
        <f t="shared" si="210"/>
        <v>0</v>
      </c>
      <c r="AY675" s="39">
        <f t="shared" si="211"/>
        <v>0.91</v>
      </c>
      <c r="AZ675" s="202"/>
      <c r="BA675" s="27">
        <f t="shared" si="212"/>
        <v>0.91</v>
      </c>
      <c r="BB675" s="201"/>
      <c r="BC675" s="202"/>
      <c r="BD675" s="202"/>
    </row>
    <row r="676" spans="1:56" s="181" customFormat="1" ht="16.5" customHeight="1">
      <c r="A676" s="614" t="s">
        <v>789</v>
      </c>
      <c r="B676" s="208" t="s">
        <v>213</v>
      </c>
      <c r="C676" s="154" t="s">
        <v>790</v>
      </c>
      <c r="D676" s="491" t="s">
        <v>888</v>
      </c>
      <c r="E676" s="492">
        <v>87</v>
      </c>
      <c r="F676" s="491" t="s">
        <v>894</v>
      </c>
      <c r="G676" s="242">
        <v>284</v>
      </c>
      <c r="H676" s="242">
        <v>996.53399999999999</v>
      </c>
      <c r="I676" s="208">
        <v>192</v>
      </c>
      <c r="J676" s="243">
        <v>0</v>
      </c>
      <c r="K676" s="243">
        <v>0</v>
      </c>
      <c r="L676" s="243">
        <v>0</v>
      </c>
      <c r="M676" s="243">
        <v>0</v>
      </c>
      <c r="N676" s="243">
        <v>0</v>
      </c>
      <c r="O676" s="25">
        <f t="shared" si="207"/>
        <v>192</v>
      </c>
      <c r="P676" s="25">
        <f t="shared" si="204"/>
        <v>0</v>
      </c>
      <c r="Q676" s="25">
        <f t="shared" si="204"/>
        <v>0</v>
      </c>
      <c r="R676" s="25">
        <f t="shared" si="208"/>
        <v>192</v>
      </c>
      <c r="S676" s="202">
        <v>0</v>
      </c>
      <c r="T676" s="201">
        <v>192</v>
      </c>
      <c r="U676" s="202"/>
      <c r="V676" s="201">
        <v>0</v>
      </c>
      <c r="W676" s="202">
        <v>0</v>
      </c>
      <c r="X676" s="201"/>
      <c r="Y676" s="201"/>
      <c r="Z676" s="243"/>
      <c r="AA676" s="202"/>
      <c r="AB676" s="26">
        <f t="shared" si="205"/>
        <v>192</v>
      </c>
      <c r="AC676" s="71">
        <f t="shared" si="205"/>
        <v>0</v>
      </c>
      <c r="AD676" s="243">
        <v>192</v>
      </c>
      <c r="AE676" s="27">
        <f t="shared" si="209"/>
        <v>67.605633802816897</v>
      </c>
      <c r="AF676" s="243"/>
      <c r="AG676" s="243">
        <v>127</v>
      </c>
      <c r="AH676" s="243">
        <v>127</v>
      </c>
      <c r="AI676" s="243"/>
      <c r="AJ676" s="243"/>
      <c r="AK676" s="565"/>
      <c r="AL676" s="243"/>
      <c r="AM676" s="202"/>
      <c r="AN676" s="243"/>
      <c r="AO676" s="202"/>
      <c r="AP676" s="243">
        <v>0</v>
      </c>
      <c r="AQ676" s="202">
        <v>0</v>
      </c>
      <c r="AR676" s="201">
        <f t="shared" si="206"/>
        <v>0</v>
      </c>
      <c r="AS676" s="202">
        <f t="shared" si="206"/>
        <v>0</v>
      </c>
      <c r="AT676" s="202"/>
      <c r="AU676" s="202"/>
      <c r="AV676" s="202"/>
      <c r="AW676" s="202"/>
      <c r="AX676" s="27">
        <f t="shared" si="210"/>
        <v>0</v>
      </c>
      <c r="AY676" s="39">
        <f t="shared" si="211"/>
        <v>0</v>
      </c>
      <c r="AZ676" s="202"/>
      <c r="BA676" s="27">
        <f t="shared" si="212"/>
        <v>0</v>
      </c>
      <c r="BB676" s="201"/>
      <c r="BC676" s="202"/>
      <c r="BD676" s="202"/>
    </row>
    <row r="677" spans="1:56" s="181" customFormat="1" ht="16.5" customHeight="1">
      <c r="A677" s="626" t="s">
        <v>789</v>
      </c>
      <c r="B677" s="208" t="s">
        <v>213</v>
      </c>
      <c r="C677" s="616" t="s">
        <v>790</v>
      </c>
      <c r="D677" s="618" t="s">
        <v>888</v>
      </c>
      <c r="E677" s="492">
        <v>88</v>
      </c>
      <c r="F677" s="618" t="s">
        <v>895</v>
      </c>
      <c r="G677" s="242">
        <v>231</v>
      </c>
      <c r="H677" s="242">
        <v>809.59400000000005</v>
      </c>
      <c r="I677" s="208">
        <v>203</v>
      </c>
      <c r="J677" s="243">
        <v>0</v>
      </c>
      <c r="K677" s="243">
        <v>0</v>
      </c>
      <c r="L677" s="243">
        <v>0</v>
      </c>
      <c r="M677" s="243">
        <v>0</v>
      </c>
      <c r="N677" s="243">
        <v>0</v>
      </c>
      <c r="O677" s="25">
        <f t="shared" si="207"/>
        <v>203</v>
      </c>
      <c r="P677" s="25">
        <f t="shared" si="204"/>
        <v>0</v>
      </c>
      <c r="Q677" s="25">
        <f t="shared" si="204"/>
        <v>0</v>
      </c>
      <c r="R677" s="25">
        <f t="shared" si="208"/>
        <v>203</v>
      </c>
      <c r="S677" s="202">
        <v>0.01</v>
      </c>
      <c r="T677" s="201">
        <v>201</v>
      </c>
      <c r="U677" s="202"/>
      <c r="V677" s="201">
        <v>2</v>
      </c>
      <c r="W677" s="202">
        <v>0.01</v>
      </c>
      <c r="X677" s="201"/>
      <c r="Y677" s="201"/>
      <c r="Z677" s="243"/>
      <c r="AA677" s="202"/>
      <c r="AB677" s="26">
        <f t="shared" si="205"/>
        <v>203</v>
      </c>
      <c r="AC677" s="71">
        <f t="shared" si="205"/>
        <v>0.01</v>
      </c>
      <c r="AD677" s="243">
        <v>203</v>
      </c>
      <c r="AE677" s="27">
        <f t="shared" si="209"/>
        <v>87.878787878787875</v>
      </c>
      <c r="AF677" s="201"/>
      <c r="AG677" s="243">
        <v>191</v>
      </c>
      <c r="AH677" s="243">
        <v>185</v>
      </c>
      <c r="AI677" s="243"/>
      <c r="AJ677" s="243">
        <v>201</v>
      </c>
      <c r="AK677" s="565">
        <v>0</v>
      </c>
      <c r="AL677" s="243"/>
      <c r="AM677" s="202"/>
      <c r="AN677" s="243"/>
      <c r="AO677" s="202"/>
      <c r="AP677" s="243">
        <v>0</v>
      </c>
      <c r="AQ677" s="202">
        <v>0</v>
      </c>
      <c r="AR677" s="201">
        <f t="shared" si="206"/>
        <v>201</v>
      </c>
      <c r="AS677" s="202">
        <f t="shared" si="206"/>
        <v>0</v>
      </c>
      <c r="AT677" s="202"/>
      <c r="AU677" s="202"/>
      <c r="AV677" s="202"/>
      <c r="AW677" s="202"/>
      <c r="AX677" s="27">
        <f t="shared" si="210"/>
        <v>0</v>
      </c>
      <c r="AY677" s="39">
        <f t="shared" si="211"/>
        <v>0</v>
      </c>
      <c r="AZ677" s="202"/>
      <c r="BA677" s="27">
        <f t="shared" si="212"/>
        <v>0</v>
      </c>
      <c r="BB677" s="201"/>
      <c r="BC677" s="202"/>
      <c r="BD677" s="202"/>
    </row>
    <row r="678" spans="1:56" s="181" customFormat="1" ht="16.5" customHeight="1">
      <c r="A678" s="614" t="s">
        <v>789</v>
      </c>
      <c r="B678" s="208" t="s">
        <v>213</v>
      </c>
      <c r="C678" s="154" t="s">
        <v>790</v>
      </c>
      <c r="D678" s="491" t="s">
        <v>1466</v>
      </c>
      <c r="E678" s="492">
        <v>89</v>
      </c>
      <c r="F678" s="491" t="s">
        <v>1467</v>
      </c>
      <c r="G678" s="242">
        <v>215</v>
      </c>
      <c r="H678" s="242">
        <v>754.65</v>
      </c>
      <c r="I678" s="157">
        <v>32</v>
      </c>
      <c r="J678" s="157">
        <v>0</v>
      </c>
      <c r="K678" s="157">
        <v>0</v>
      </c>
      <c r="L678" s="243">
        <v>0</v>
      </c>
      <c r="M678" s="243">
        <v>0</v>
      </c>
      <c r="N678" s="243">
        <v>0</v>
      </c>
      <c r="O678" s="25">
        <f t="shared" si="207"/>
        <v>32</v>
      </c>
      <c r="P678" s="25">
        <f t="shared" si="204"/>
        <v>0</v>
      </c>
      <c r="Q678" s="25">
        <f t="shared" si="204"/>
        <v>0</v>
      </c>
      <c r="R678" s="25">
        <f t="shared" si="208"/>
        <v>32</v>
      </c>
      <c r="S678" s="157"/>
      <c r="T678" s="157">
        <v>14</v>
      </c>
      <c r="U678" s="157"/>
      <c r="V678" s="157">
        <v>18</v>
      </c>
      <c r="W678" s="157"/>
      <c r="X678" s="157"/>
      <c r="Y678" s="157"/>
      <c r="Z678" s="157"/>
      <c r="AA678" s="157"/>
      <c r="AB678" s="26">
        <f t="shared" si="205"/>
        <v>32</v>
      </c>
      <c r="AC678" s="71">
        <f t="shared" si="205"/>
        <v>0</v>
      </c>
      <c r="AD678" s="157">
        <v>32</v>
      </c>
      <c r="AE678" s="27">
        <f t="shared" si="209"/>
        <v>14.883720930232558</v>
      </c>
      <c r="AF678" s="201"/>
      <c r="AG678" s="157">
        <v>14</v>
      </c>
      <c r="AH678" s="628"/>
      <c r="AI678" s="628"/>
      <c r="AJ678" s="243"/>
      <c r="AK678" s="628"/>
      <c r="AL678" s="628"/>
      <c r="AM678" s="628"/>
      <c r="AN678" s="628"/>
      <c r="AO678" s="628"/>
      <c r="AP678" s="628"/>
      <c r="AQ678" s="629"/>
      <c r="AR678" s="201">
        <f t="shared" si="206"/>
        <v>0</v>
      </c>
      <c r="AS678" s="202">
        <f t="shared" si="206"/>
        <v>0</v>
      </c>
      <c r="AT678" s="628"/>
      <c r="AU678" s="628"/>
      <c r="AV678" s="628"/>
      <c r="AW678" s="628"/>
      <c r="AX678" s="27">
        <f t="shared" si="210"/>
        <v>0</v>
      </c>
      <c r="AY678" s="39">
        <f t="shared" si="211"/>
        <v>0</v>
      </c>
      <c r="AZ678" s="628"/>
      <c r="BA678" s="27">
        <f t="shared" si="212"/>
        <v>0</v>
      </c>
      <c r="BB678" s="628"/>
      <c r="BC678" s="628"/>
      <c r="BD678" s="202"/>
    </row>
    <row r="679" spans="1:56" s="181" customFormat="1" ht="16.5" customHeight="1">
      <c r="A679" s="614" t="s">
        <v>789</v>
      </c>
      <c r="B679" s="208" t="s">
        <v>213</v>
      </c>
      <c r="C679" s="154" t="s">
        <v>790</v>
      </c>
      <c r="D679" s="491" t="s">
        <v>1468</v>
      </c>
      <c r="E679" s="492">
        <v>90</v>
      </c>
      <c r="F679" s="491" t="s">
        <v>1469</v>
      </c>
      <c r="G679" s="242">
        <v>170</v>
      </c>
      <c r="H679" s="242">
        <v>596.69999999999993</v>
      </c>
      <c r="I679" s="157">
        <v>0</v>
      </c>
      <c r="J679" s="157">
        <v>0</v>
      </c>
      <c r="K679" s="157">
        <v>0</v>
      </c>
      <c r="L679" s="243">
        <v>0</v>
      </c>
      <c r="M679" s="243">
        <v>0</v>
      </c>
      <c r="N679" s="243">
        <v>0</v>
      </c>
      <c r="O679" s="25">
        <f t="shared" si="207"/>
        <v>0</v>
      </c>
      <c r="P679" s="25">
        <f t="shared" si="204"/>
        <v>0</v>
      </c>
      <c r="Q679" s="25">
        <f t="shared" si="204"/>
        <v>0</v>
      </c>
      <c r="R679" s="25">
        <f t="shared" si="208"/>
        <v>0</v>
      </c>
      <c r="S679" s="157"/>
      <c r="T679" s="157"/>
      <c r="U679" s="157"/>
      <c r="V679" s="157"/>
      <c r="W679" s="157"/>
      <c r="X679" s="157"/>
      <c r="Y679" s="157"/>
      <c r="Z679" s="157"/>
      <c r="AA679" s="157"/>
      <c r="AB679" s="26">
        <f t="shared" si="205"/>
        <v>0</v>
      </c>
      <c r="AC679" s="71">
        <f t="shared" si="205"/>
        <v>0</v>
      </c>
      <c r="AD679" s="157"/>
      <c r="AE679" s="27">
        <f t="shared" si="209"/>
        <v>0</v>
      </c>
      <c r="AF679" s="201"/>
      <c r="AG679" s="628"/>
      <c r="AH679" s="628"/>
      <c r="AI679" s="628"/>
      <c r="AJ679" s="628"/>
      <c r="AK679" s="628"/>
      <c r="AL679" s="628"/>
      <c r="AM679" s="628"/>
      <c r="AN679" s="628"/>
      <c r="AO679" s="628"/>
      <c r="AP679" s="628"/>
      <c r="AQ679" s="629"/>
      <c r="AR679" s="201">
        <f t="shared" si="206"/>
        <v>0</v>
      </c>
      <c r="AS679" s="202">
        <f t="shared" si="206"/>
        <v>0</v>
      </c>
      <c r="AT679" s="628"/>
      <c r="AU679" s="628"/>
      <c r="AV679" s="628"/>
      <c r="AW679" s="628"/>
      <c r="AX679" s="27">
        <f t="shared" si="210"/>
        <v>0</v>
      </c>
      <c r="AY679" s="39">
        <f t="shared" si="211"/>
        <v>0</v>
      </c>
      <c r="AZ679" s="628"/>
      <c r="BA679" s="27">
        <f t="shared" si="212"/>
        <v>0</v>
      </c>
      <c r="BB679" s="628"/>
      <c r="BC679" s="628"/>
      <c r="BD679" s="202"/>
    </row>
    <row r="680" spans="1:56" s="181" customFormat="1" ht="16.5" customHeight="1">
      <c r="A680" s="614" t="s">
        <v>789</v>
      </c>
      <c r="B680" s="208" t="s">
        <v>213</v>
      </c>
      <c r="C680" s="154" t="s">
        <v>790</v>
      </c>
      <c r="D680" s="491" t="s">
        <v>1468</v>
      </c>
      <c r="E680" s="492">
        <v>91</v>
      </c>
      <c r="F680" s="491" t="s">
        <v>1470</v>
      </c>
      <c r="G680" s="242">
        <v>208</v>
      </c>
      <c r="H680" s="242">
        <v>730.07999999999993</v>
      </c>
      <c r="I680" s="157">
        <v>0</v>
      </c>
      <c r="J680" s="157">
        <v>0</v>
      </c>
      <c r="K680" s="157">
        <v>0</v>
      </c>
      <c r="L680" s="243">
        <v>0</v>
      </c>
      <c r="M680" s="243">
        <v>0</v>
      </c>
      <c r="N680" s="243">
        <v>0</v>
      </c>
      <c r="O680" s="25">
        <f t="shared" si="207"/>
        <v>0</v>
      </c>
      <c r="P680" s="25">
        <f t="shared" si="204"/>
        <v>0</v>
      </c>
      <c r="Q680" s="25">
        <f t="shared" si="204"/>
        <v>0</v>
      </c>
      <c r="R680" s="25">
        <f t="shared" si="208"/>
        <v>0</v>
      </c>
      <c r="S680" s="157"/>
      <c r="T680" s="157"/>
      <c r="U680" s="157"/>
      <c r="V680" s="157"/>
      <c r="W680" s="157"/>
      <c r="X680" s="157"/>
      <c r="Y680" s="157"/>
      <c r="Z680" s="157"/>
      <c r="AA680" s="157"/>
      <c r="AB680" s="26">
        <f t="shared" si="205"/>
        <v>0</v>
      </c>
      <c r="AC680" s="71">
        <f t="shared" si="205"/>
        <v>0</v>
      </c>
      <c r="AD680" s="157"/>
      <c r="AE680" s="27">
        <f t="shared" si="209"/>
        <v>0</v>
      </c>
      <c r="AF680" s="201"/>
      <c r="AG680" s="628"/>
      <c r="AH680" s="628"/>
      <c r="AI680" s="628"/>
      <c r="AJ680" s="628"/>
      <c r="AK680" s="628"/>
      <c r="AL680" s="628"/>
      <c r="AM680" s="628"/>
      <c r="AN680" s="628"/>
      <c r="AO680" s="628"/>
      <c r="AP680" s="628"/>
      <c r="AQ680" s="629"/>
      <c r="AR680" s="201">
        <f t="shared" si="206"/>
        <v>0</v>
      </c>
      <c r="AS680" s="202">
        <f t="shared" si="206"/>
        <v>0</v>
      </c>
      <c r="AT680" s="628"/>
      <c r="AU680" s="628"/>
      <c r="AV680" s="628"/>
      <c r="AW680" s="628"/>
      <c r="AX680" s="27">
        <f t="shared" si="210"/>
        <v>0</v>
      </c>
      <c r="AY680" s="39">
        <f t="shared" si="211"/>
        <v>0</v>
      </c>
      <c r="AZ680" s="628"/>
      <c r="BA680" s="27">
        <f t="shared" si="212"/>
        <v>0</v>
      </c>
      <c r="BB680" s="628"/>
      <c r="BC680" s="628"/>
      <c r="BD680" s="202"/>
    </row>
    <row r="681" spans="1:56" s="181" customFormat="1" ht="16.5" customHeight="1">
      <c r="A681" s="614" t="s">
        <v>789</v>
      </c>
      <c r="B681" s="208" t="s">
        <v>213</v>
      </c>
      <c r="C681" s="154" t="s">
        <v>790</v>
      </c>
      <c r="D681" s="491" t="s">
        <v>1468</v>
      </c>
      <c r="E681" s="492">
        <v>92</v>
      </c>
      <c r="F681" s="491" t="s">
        <v>1471</v>
      </c>
      <c r="G681" s="242">
        <v>202</v>
      </c>
      <c r="H681" s="242">
        <v>709.02</v>
      </c>
      <c r="I681" s="157">
        <v>0</v>
      </c>
      <c r="J681" s="157">
        <v>0</v>
      </c>
      <c r="K681" s="157">
        <v>0</v>
      </c>
      <c r="L681" s="243">
        <v>0</v>
      </c>
      <c r="M681" s="243">
        <v>0</v>
      </c>
      <c r="N681" s="243">
        <v>0</v>
      </c>
      <c r="O681" s="25">
        <f t="shared" si="207"/>
        <v>0</v>
      </c>
      <c r="P681" s="25">
        <f t="shared" si="204"/>
        <v>0</v>
      </c>
      <c r="Q681" s="25">
        <f t="shared" si="204"/>
        <v>0</v>
      </c>
      <c r="R681" s="25">
        <f t="shared" si="208"/>
        <v>0</v>
      </c>
      <c r="S681" s="157"/>
      <c r="T681" s="157"/>
      <c r="U681" s="157"/>
      <c r="V681" s="157"/>
      <c r="W681" s="157"/>
      <c r="X681" s="157"/>
      <c r="Y681" s="157"/>
      <c r="Z681" s="157"/>
      <c r="AA681" s="157"/>
      <c r="AB681" s="26">
        <f t="shared" si="205"/>
        <v>0</v>
      </c>
      <c r="AC681" s="71">
        <f t="shared" si="205"/>
        <v>0</v>
      </c>
      <c r="AD681" s="157"/>
      <c r="AE681" s="27">
        <f t="shared" si="209"/>
        <v>0</v>
      </c>
      <c r="AF681" s="201"/>
      <c r="AG681" s="628"/>
      <c r="AH681" s="628"/>
      <c r="AI681" s="628"/>
      <c r="AJ681" s="628"/>
      <c r="AK681" s="628"/>
      <c r="AL681" s="628"/>
      <c r="AM681" s="628"/>
      <c r="AN681" s="628"/>
      <c r="AO681" s="628"/>
      <c r="AP681" s="628"/>
      <c r="AQ681" s="629"/>
      <c r="AR681" s="201">
        <f t="shared" si="206"/>
        <v>0</v>
      </c>
      <c r="AS681" s="202">
        <f t="shared" si="206"/>
        <v>0</v>
      </c>
      <c r="AT681" s="628"/>
      <c r="AU681" s="628"/>
      <c r="AV681" s="628"/>
      <c r="AW681" s="628"/>
      <c r="AX681" s="27">
        <f t="shared" si="210"/>
        <v>0</v>
      </c>
      <c r="AY681" s="39">
        <f t="shared" si="211"/>
        <v>0</v>
      </c>
      <c r="AZ681" s="628"/>
      <c r="BA681" s="27">
        <f t="shared" si="212"/>
        <v>0</v>
      </c>
      <c r="BB681" s="628"/>
      <c r="BC681" s="628"/>
      <c r="BD681" s="202"/>
    </row>
    <row r="682" spans="1:56" s="181" customFormat="1" ht="16.5" customHeight="1">
      <c r="A682" s="614" t="s">
        <v>789</v>
      </c>
      <c r="B682" s="208" t="s">
        <v>213</v>
      </c>
      <c r="C682" s="154" t="s">
        <v>790</v>
      </c>
      <c r="D682" s="491" t="s">
        <v>1472</v>
      </c>
      <c r="E682" s="492">
        <v>93</v>
      </c>
      <c r="F682" s="491" t="s">
        <v>1473</v>
      </c>
      <c r="G682" s="242">
        <v>345</v>
      </c>
      <c r="H682" s="242">
        <v>1210.9499999999998</v>
      </c>
      <c r="I682" s="157">
        <v>82</v>
      </c>
      <c r="J682" s="157">
        <v>0</v>
      </c>
      <c r="K682" s="157">
        <v>0</v>
      </c>
      <c r="L682" s="243">
        <v>0</v>
      </c>
      <c r="M682" s="243">
        <v>0</v>
      </c>
      <c r="N682" s="243">
        <v>0</v>
      </c>
      <c r="O682" s="25">
        <f t="shared" si="207"/>
        <v>82</v>
      </c>
      <c r="P682" s="25">
        <f t="shared" si="204"/>
        <v>0</v>
      </c>
      <c r="Q682" s="25">
        <f t="shared" si="204"/>
        <v>0</v>
      </c>
      <c r="R682" s="25">
        <f t="shared" si="208"/>
        <v>82</v>
      </c>
      <c r="S682" s="157">
        <v>0.89</v>
      </c>
      <c r="T682" s="157">
        <v>23</v>
      </c>
      <c r="U682" s="157">
        <v>0.21</v>
      </c>
      <c r="V682" s="157">
        <v>59</v>
      </c>
      <c r="W682" s="157">
        <v>0.68</v>
      </c>
      <c r="X682" s="157"/>
      <c r="Y682" s="157"/>
      <c r="Z682" s="157">
        <v>98</v>
      </c>
      <c r="AA682" s="157">
        <v>2.31</v>
      </c>
      <c r="AB682" s="26">
        <f t="shared" si="205"/>
        <v>180</v>
      </c>
      <c r="AC682" s="71">
        <f t="shared" si="205"/>
        <v>3.2</v>
      </c>
      <c r="AD682" s="157">
        <v>61</v>
      </c>
      <c r="AE682" s="27">
        <f t="shared" si="209"/>
        <v>17.681159420289855</v>
      </c>
      <c r="AF682" s="201"/>
      <c r="AG682" s="628"/>
      <c r="AH682" s="628"/>
      <c r="AI682" s="628"/>
      <c r="AJ682" s="628"/>
      <c r="AK682" s="628"/>
      <c r="AL682" s="628"/>
      <c r="AM682" s="628"/>
      <c r="AN682" s="628"/>
      <c r="AO682" s="628"/>
      <c r="AP682" s="628"/>
      <c r="AQ682" s="629"/>
      <c r="AR682" s="201">
        <f t="shared" si="206"/>
        <v>0</v>
      </c>
      <c r="AS682" s="202">
        <f t="shared" si="206"/>
        <v>0</v>
      </c>
      <c r="AT682" s="628"/>
      <c r="AU682" s="628"/>
      <c r="AV682" s="628"/>
      <c r="AW682" s="628"/>
      <c r="AX682" s="27">
        <f t="shared" si="210"/>
        <v>0</v>
      </c>
      <c r="AY682" s="39">
        <f t="shared" si="211"/>
        <v>0</v>
      </c>
      <c r="AZ682" s="628"/>
      <c r="BA682" s="27">
        <f t="shared" si="212"/>
        <v>0</v>
      </c>
      <c r="BB682" s="628"/>
      <c r="BC682" s="628"/>
      <c r="BD682" s="202"/>
    </row>
    <row r="683" spans="1:56" s="181" customFormat="1" ht="16.5" customHeight="1">
      <c r="A683" s="613" t="s">
        <v>789</v>
      </c>
      <c r="B683" s="208" t="s">
        <v>213</v>
      </c>
      <c r="C683" s="244" t="s">
        <v>790</v>
      </c>
      <c r="D683" s="244" t="s">
        <v>855</v>
      </c>
      <c r="E683" s="492">
        <v>94</v>
      </c>
      <c r="F683" s="244" t="s">
        <v>855</v>
      </c>
      <c r="G683" s="242">
        <v>331</v>
      </c>
      <c r="H683" s="242">
        <v>1216.5480000000002</v>
      </c>
      <c r="I683" s="503"/>
      <c r="J683" s="243"/>
      <c r="K683" s="243"/>
      <c r="L683" s="243">
        <v>0</v>
      </c>
      <c r="M683" s="243">
        <v>0</v>
      </c>
      <c r="N683" s="243">
        <v>0</v>
      </c>
      <c r="O683" s="25">
        <f t="shared" si="207"/>
        <v>0</v>
      </c>
      <c r="P683" s="25">
        <f t="shared" si="204"/>
        <v>0</v>
      </c>
      <c r="Q683" s="25">
        <f t="shared" si="204"/>
        <v>0</v>
      </c>
      <c r="R683" s="25">
        <f t="shared" si="208"/>
        <v>0</v>
      </c>
      <c r="S683" s="243"/>
      <c r="T683" s="201"/>
      <c r="U683" s="202"/>
      <c r="V683" s="201"/>
      <c r="W683" s="202"/>
      <c r="X683" s="201"/>
      <c r="Y683" s="201"/>
      <c r="Z683" s="201"/>
      <c r="AA683" s="243"/>
      <c r="AB683" s="26">
        <f t="shared" si="205"/>
        <v>0</v>
      </c>
      <c r="AC683" s="71">
        <f t="shared" si="205"/>
        <v>0</v>
      </c>
      <c r="AD683" s="201"/>
      <c r="AE683" s="27">
        <f t="shared" si="209"/>
        <v>0</v>
      </c>
      <c r="AF683" s="201"/>
      <c r="AG683" s="243"/>
      <c r="AH683" s="243"/>
      <c r="AI683" s="243"/>
      <c r="AJ683" s="496"/>
      <c r="AK683" s="202"/>
      <c r="AL683" s="496"/>
      <c r="AM683" s="243"/>
      <c r="AN683" s="201"/>
      <c r="AO683" s="243"/>
      <c r="AP683" s="496"/>
      <c r="AQ683" s="202"/>
      <c r="AR683" s="201">
        <f t="shared" si="206"/>
        <v>0</v>
      </c>
      <c r="AS683" s="202">
        <f t="shared" si="206"/>
        <v>0</v>
      </c>
      <c r="AT683" s="202"/>
      <c r="AU683" s="202"/>
      <c r="AV683" s="202"/>
      <c r="AW683" s="202"/>
      <c r="AX683" s="27">
        <f t="shared" si="210"/>
        <v>0</v>
      </c>
      <c r="AY683" s="39">
        <f t="shared" si="211"/>
        <v>0</v>
      </c>
      <c r="AZ683" s="504"/>
      <c r="BA683" s="27">
        <f t="shared" si="212"/>
        <v>0</v>
      </c>
      <c r="BB683" s="202"/>
      <c r="BC683" s="201"/>
      <c r="BD683" s="202"/>
    </row>
    <row r="684" spans="1:56" s="181" customFormat="1" ht="16.5" customHeight="1">
      <c r="A684" s="614" t="s">
        <v>789</v>
      </c>
      <c r="B684" s="208" t="s">
        <v>213</v>
      </c>
      <c r="C684" s="154" t="s">
        <v>790</v>
      </c>
      <c r="D684" s="491" t="s">
        <v>824</v>
      </c>
      <c r="E684" s="492">
        <v>95</v>
      </c>
      <c r="F684" s="491" t="s">
        <v>824</v>
      </c>
      <c r="G684" s="242">
        <v>293</v>
      </c>
      <c r="H684" s="242">
        <v>1425.0580000000002</v>
      </c>
      <c r="I684" s="208">
        <v>0</v>
      </c>
      <c r="J684" s="243">
        <v>0</v>
      </c>
      <c r="K684" s="243">
        <v>0</v>
      </c>
      <c r="L684" s="243">
        <v>0</v>
      </c>
      <c r="M684" s="243">
        <v>0</v>
      </c>
      <c r="N684" s="243">
        <v>0</v>
      </c>
      <c r="O684" s="25">
        <f>I684+L684</f>
        <v>0</v>
      </c>
      <c r="P684" s="25">
        <f>M684+J684</f>
        <v>0</v>
      </c>
      <c r="Q684" s="25">
        <f>N684+K684</f>
        <v>0</v>
      </c>
      <c r="R684" s="25">
        <f>SUM(O684:Q684)</f>
        <v>0</v>
      </c>
      <c r="S684" s="202"/>
      <c r="T684" s="201"/>
      <c r="U684" s="202"/>
      <c r="V684" s="201"/>
      <c r="W684" s="202"/>
      <c r="X684" s="201"/>
      <c r="Y684" s="201"/>
      <c r="Z684" s="243">
        <v>20</v>
      </c>
      <c r="AA684" s="202">
        <v>0.83</v>
      </c>
      <c r="AB684" s="26">
        <f>Z684+R684</f>
        <v>20</v>
      </c>
      <c r="AC684" s="71">
        <f>AA684+S684</f>
        <v>0.83</v>
      </c>
      <c r="AD684" s="243">
        <v>19</v>
      </c>
      <c r="AE684" s="27">
        <f>AD684/G684*100</f>
        <v>6.4846416382252556</v>
      </c>
      <c r="AF684" s="243"/>
      <c r="AG684" s="243"/>
      <c r="AH684" s="243"/>
      <c r="AI684" s="243"/>
      <c r="AJ684" s="243"/>
      <c r="AK684" s="565"/>
      <c r="AL684" s="243"/>
      <c r="AM684" s="202"/>
      <c r="AN684" s="243"/>
      <c r="AO684" s="202"/>
      <c r="AP684" s="243"/>
      <c r="AQ684" s="202"/>
      <c r="AR684" s="201">
        <f>AP684+AN684+AL684+AJ684</f>
        <v>0</v>
      </c>
      <c r="AS684" s="202">
        <f>AQ684+AO684+AM684+AK684</f>
        <v>0</v>
      </c>
      <c r="AT684" s="202">
        <v>0</v>
      </c>
      <c r="AU684" s="202">
        <v>0</v>
      </c>
      <c r="AV684" s="202">
        <v>0</v>
      </c>
      <c r="AW684" s="202">
        <v>0</v>
      </c>
      <c r="AX684" s="27">
        <f>SUM(AT684:AW684)</f>
        <v>0</v>
      </c>
      <c r="AY684" s="39">
        <f>AX684+AS684</f>
        <v>0</v>
      </c>
      <c r="AZ684" s="202">
        <v>0</v>
      </c>
      <c r="BA684" s="27">
        <f>AZ684+AY684</f>
        <v>0</v>
      </c>
      <c r="BB684" s="201"/>
      <c r="BC684" s="202"/>
      <c r="BD684" s="202"/>
    </row>
    <row r="685" spans="1:56" s="181" customFormat="1" ht="16.5" customHeight="1">
      <c r="A685" s="614" t="s">
        <v>789</v>
      </c>
      <c r="B685" s="208" t="s">
        <v>213</v>
      </c>
      <c r="C685" s="154" t="s">
        <v>790</v>
      </c>
      <c r="D685" s="491" t="s">
        <v>896</v>
      </c>
      <c r="E685" s="492">
        <v>96</v>
      </c>
      <c r="F685" s="491" t="s">
        <v>897</v>
      </c>
      <c r="G685" s="242">
        <v>188</v>
      </c>
      <c r="H685" s="242">
        <v>807.43700000000013</v>
      </c>
      <c r="I685" s="208">
        <v>430</v>
      </c>
      <c r="J685" s="243">
        <v>0</v>
      </c>
      <c r="K685" s="243">
        <v>26</v>
      </c>
      <c r="L685" s="243">
        <v>0</v>
      </c>
      <c r="M685" s="243">
        <v>0</v>
      </c>
      <c r="N685" s="243">
        <v>0</v>
      </c>
      <c r="O685" s="25">
        <f t="shared" si="207"/>
        <v>430</v>
      </c>
      <c r="P685" s="25">
        <f t="shared" si="204"/>
        <v>0</v>
      </c>
      <c r="Q685" s="25">
        <f t="shared" si="204"/>
        <v>26</v>
      </c>
      <c r="R685" s="25">
        <f t="shared" si="208"/>
        <v>456</v>
      </c>
      <c r="S685" s="202">
        <v>6.56</v>
      </c>
      <c r="T685" s="201">
        <v>376</v>
      </c>
      <c r="U685" s="202">
        <v>5.5</v>
      </c>
      <c r="V685" s="201">
        <v>54</v>
      </c>
      <c r="W685" s="202">
        <v>0.44</v>
      </c>
      <c r="X685" s="201"/>
      <c r="Y685" s="201"/>
      <c r="Z685" s="243">
        <v>245</v>
      </c>
      <c r="AA685" s="202">
        <v>25.16</v>
      </c>
      <c r="AB685" s="26">
        <f t="shared" si="205"/>
        <v>701</v>
      </c>
      <c r="AC685" s="71">
        <f t="shared" si="205"/>
        <v>31.72</v>
      </c>
      <c r="AD685" s="243">
        <v>188</v>
      </c>
      <c r="AE685" s="27">
        <f t="shared" si="209"/>
        <v>100</v>
      </c>
      <c r="AF685" s="201">
        <v>20</v>
      </c>
      <c r="AG685" s="243"/>
      <c r="AH685" s="243"/>
      <c r="AI685" s="243"/>
      <c r="AJ685" s="243"/>
      <c r="AK685" s="565"/>
      <c r="AL685" s="243"/>
      <c r="AM685" s="202"/>
      <c r="AN685" s="243">
        <v>11</v>
      </c>
      <c r="AO685" s="202">
        <v>1.52</v>
      </c>
      <c r="AP685" s="243">
        <v>3</v>
      </c>
      <c r="AQ685" s="202">
        <v>1.52</v>
      </c>
      <c r="AR685" s="201">
        <f t="shared" si="206"/>
        <v>14</v>
      </c>
      <c r="AS685" s="202">
        <f t="shared" si="206"/>
        <v>3.04</v>
      </c>
      <c r="AT685" s="202"/>
      <c r="AU685" s="202"/>
      <c r="AV685" s="202"/>
      <c r="AW685" s="202"/>
      <c r="AX685" s="27">
        <f t="shared" si="210"/>
        <v>0</v>
      </c>
      <c r="AY685" s="39">
        <f t="shared" si="211"/>
        <v>3.04</v>
      </c>
      <c r="AZ685" s="202">
        <v>2.36</v>
      </c>
      <c r="BA685" s="27">
        <f t="shared" si="212"/>
        <v>5.4</v>
      </c>
      <c r="BB685" s="201"/>
      <c r="BC685" s="202"/>
      <c r="BD685" s="202"/>
    </row>
    <row r="686" spans="1:56" s="181" customFormat="1" ht="16.5" customHeight="1" thickBot="1">
      <c r="A686" s="626" t="s">
        <v>789</v>
      </c>
      <c r="B686" s="208" t="s">
        <v>213</v>
      </c>
      <c r="C686" s="244" t="s">
        <v>790</v>
      </c>
      <c r="D686" s="499" t="s">
        <v>896</v>
      </c>
      <c r="E686" s="492">
        <v>97</v>
      </c>
      <c r="F686" s="499" t="s">
        <v>898</v>
      </c>
      <c r="G686" s="242">
        <v>306</v>
      </c>
      <c r="H686" s="242">
        <v>1141.0530000000001</v>
      </c>
      <c r="I686" s="208">
        <v>479</v>
      </c>
      <c r="J686" s="243">
        <v>0</v>
      </c>
      <c r="K686" s="243">
        <v>16</v>
      </c>
      <c r="L686" s="243">
        <v>0</v>
      </c>
      <c r="M686" s="243">
        <v>0</v>
      </c>
      <c r="N686" s="243">
        <v>0</v>
      </c>
      <c r="O686" s="25">
        <f t="shared" si="207"/>
        <v>479</v>
      </c>
      <c r="P686" s="25">
        <f t="shared" si="204"/>
        <v>0</v>
      </c>
      <c r="Q686" s="25">
        <f t="shared" si="204"/>
        <v>16</v>
      </c>
      <c r="R686" s="25">
        <f t="shared" si="208"/>
        <v>495</v>
      </c>
      <c r="S686" s="202">
        <v>5.32</v>
      </c>
      <c r="T686" s="201">
        <v>451</v>
      </c>
      <c r="U686" s="202">
        <v>3.63</v>
      </c>
      <c r="V686" s="201">
        <v>28</v>
      </c>
      <c r="W686" s="202">
        <v>0.35</v>
      </c>
      <c r="X686" s="201"/>
      <c r="Y686" s="201"/>
      <c r="Z686" s="243">
        <v>232</v>
      </c>
      <c r="AA686" s="202">
        <v>23.22</v>
      </c>
      <c r="AB686" s="26">
        <f t="shared" si="205"/>
        <v>727</v>
      </c>
      <c r="AC686" s="71">
        <f t="shared" si="205"/>
        <v>28.54</v>
      </c>
      <c r="AD686" s="243">
        <v>306</v>
      </c>
      <c r="AE686" s="27">
        <f t="shared" si="209"/>
        <v>100</v>
      </c>
      <c r="AF686" s="243">
        <v>21</v>
      </c>
      <c r="AG686" s="243"/>
      <c r="AH686" s="243"/>
      <c r="AI686" s="243"/>
      <c r="AJ686" s="243"/>
      <c r="AK686" s="565"/>
      <c r="AL686" s="243"/>
      <c r="AM686" s="202"/>
      <c r="AN686" s="243">
        <v>8</v>
      </c>
      <c r="AO686" s="202">
        <v>1.1599999999999999</v>
      </c>
      <c r="AP686" s="243">
        <v>5</v>
      </c>
      <c r="AQ686" s="202">
        <v>3.77</v>
      </c>
      <c r="AR686" s="201">
        <f t="shared" si="206"/>
        <v>13</v>
      </c>
      <c r="AS686" s="202">
        <f t="shared" si="206"/>
        <v>4.93</v>
      </c>
      <c r="AT686" s="202"/>
      <c r="AU686" s="202"/>
      <c r="AV686" s="202"/>
      <c r="AW686" s="202"/>
      <c r="AX686" s="27">
        <f t="shared" si="210"/>
        <v>0</v>
      </c>
      <c r="AY686" s="39">
        <f t="shared" si="211"/>
        <v>4.93</v>
      </c>
      <c r="AZ686" s="202">
        <v>11.31</v>
      </c>
      <c r="BA686" s="27">
        <f t="shared" si="212"/>
        <v>16.240000000000002</v>
      </c>
      <c r="BB686" s="201"/>
      <c r="BC686" s="202"/>
      <c r="BD686" s="202"/>
    </row>
    <row r="687" spans="1:56" ht="18" customHeight="1" thickBot="1">
      <c r="A687" s="669"/>
      <c r="B687" s="670"/>
      <c r="C687" s="671"/>
      <c r="D687" s="245"/>
      <c r="E687" s="59">
        <v>97</v>
      </c>
      <c r="F687" s="98"/>
      <c r="G687" s="61">
        <f t="shared" ref="G687:AD687" si="213">SUM(G590:G686)</f>
        <v>26381</v>
      </c>
      <c r="H687" s="61">
        <f t="shared" si="213"/>
        <v>95865.722999999954</v>
      </c>
      <c r="I687" s="61">
        <f t="shared" si="213"/>
        <v>9784</v>
      </c>
      <c r="J687" s="61">
        <f t="shared" si="213"/>
        <v>1233</v>
      </c>
      <c r="K687" s="61">
        <f t="shared" si="213"/>
        <v>963</v>
      </c>
      <c r="L687" s="61">
        <f t="shared" si="213"/>
        <v>172</v>
      </c>
      <c r="M687" s="61">
        <f t="shared" si="213"/>
        <v>1</v>
      </c>
      <c r="N687" s="61">
        <f t="shared" si="213"/>
        <v>0</v>
      </c>
      <c r="O687" s="61">
        <f t="shared" si="213"/>
        <v>9956</v>
      </c>
      <c r="P687" s="61">
        <f t="shared" si="213"/>
        <v>1234</v>
      </c>
      <c r="Q687" s="61">
        <f t="shared" si="213"/>
        <v>963</v>
      </c>
      <c r="R687" s="61">
        <f t="shared" si="213"/>
        <v>12153</v>
      </c>
      <c r="S687" s="62">
        <f t="shared" si="213"/>
        <v>347.79000000000008</v>
      </c>
      <c r="T687" s="61">
        <f t="shared" si="213"/>
        <v>6005</v>
      </c>
      <c r="U687" s="62">
        <f t="shared" si="213"/>
        <v>52.420000000000016</v>
      </c>
      <c r="V687" s="61">
        <f t="shared" si="213"/>
        <v>3951</v>
      </c>
      <c r="W687" s="62">
        <f t="shared" si="213"/>
        <v>105.60999999999999</v>
      </c>
      <c r="X687" s="61">
        <f t="shared" si="213"/>
        <v>0</v>
      </c>
      <c r="Y687" s="61">
        <f t="shared" si="213"/>
        <v>0</v>
      </c>
      <c r="Z687" s="61">
        <f t="shared" si="213"/>
        <v>12425</v>
      </c>
      <c r="AA687" s="62">
        <f t="shared" si="213"/>
        <v>2098.8499999999995</v>
      </c>
      <c r="AB687" s="61">
        <f t="shared" si="213"/>
        <v>24578</v>
      </c>
      <c r="AC687" s="62">
        <f t="shared" si="213"/>
        <v>2446.639999999999</v>
      </c>
      <c r="AD687" s="61">
        <f t="shared" si="213"/>
        <v>13955</v>
      </c>
      <c r="AE687" s="63">
        <f>AD687/G687*100</f>
        <v>52.897918956824988</v>
      </c>
      <c r="AF687" s="61">
        <v>21</v>
      </c>
      <c r="AG687" s="61">
        <f t="shared" ref="AG687:BD687" si="214">SUM(AG590:AG686)</f>
        <v>2548</v>
      </c>
      <c r="AH687" s="61">
        <f t="shared" si="214"/>
        <v>1824</v>
      </c>
      <c r="AI687" s="61">
        <f t="shared" si="214"/>
        <v>328</v>
      </c>
      <c r="AJ687" s="61">
        <f t="shared" si="214"/>
        <v>1185</v>
      </c>
      <c r="AK687" s="62">
        <f t="shared" si="214"/>
        <v>7.9849999999999994</v>
      </c>
      <c r="AL687" s="61">
        <f t="shared" si="214"/>
        <v>0</v>
      </c>
      <c r="AM687" s="62">
        <f t="shared" si="214"/>
        <v>0</v>
      </c>
      <c r="AN687" s="61">
        <f t="shared" si="214"/>
        <v>29</v>
      </c>
      <c r="AO687" s="62">
        <f t="shared" si="214"/>
        <v>4.21</v>
      </c>
      <c r="AP687" s="61">
        <f t="shared" si="214"/>
        <v>830</v>
      </c>
      <c r="AQ687" s="62">
        <f t="shared" si="214"/>
        <v>220.15</v>
      </c>
      <c r="AR687" s="61">
        <f t="shared" si="214"/>
        <v>2044</v>
      </c>
      <c r="AS687" s="62">
        <f t="shared" si="214"/>
        <v>232.34500000000003</v>
      </c>
      <c r="AT687" s="62">
        <f t="shared" si="214"/>
        <v>191.22000000000003</v>
      </c>
      <c r="AU687" s="62">
        <f t="shared" si="214"/>
        <v>620.99999999999989</v>
      </c>
      <c r="AV687" s="62">
        <f t="shared" si="214"/>
        <v>27.29</v>
      </c>
      <c r="AW687" s="62">
        <f t="shared" si="214"/>
        <v>1152.78</v>
      </c>
      <c r="AX687" s="62">
        <f t="shared" si="214"/>
        <v>1992.2900000000006</v>
      </c>
      <c r="AY687" s="62">
        <f t="shared" si="214"/>
        <v>2224.6350000000007</v>
      </c>
      <c r="AZ687" s="62">
        <f t="shared" si="214"/>
        <v>517.22</v>
      </c>
      <c r="BA687" s="62">
        <f t="shared" si="214"/>
        <v>2741.8550000000005</v>
      </c>
      <c r="BB687" s="61">
        <f t="shared" si="214"/>
        <v>25</v>
      </c>
      <c r="BC687" s="62">
        <f t="shared" si="214"/>
        <v>10.729999999999999</v>
      </c>
      <c r="BD687" s="246">
        <f t="shared" si="214"/>
        <v>0</v>
      </c>
    </row>
    <row r="688" spans="1:56" ht="17.25" customHeight="1" thickBot="1">
      <c r="A688" s="644" t="s">
        <v>316</v>
      </c>
      <c r="B688" s="645"/>
      <c r="C688" s="646"/>
      <c r="D688" s="245"/>
      <c r="E688" s="59">
        <f>E687+E589</f>
        <v>131</v>
      </c>
      <c r="F688" s="98"/>
      <c r="G688" s="61">
        <f t="shared" ref="G688:AD688" si="215">G687+G589</f>
        <v>34475</v>
      </c>
      <c r="H688" s="61">
        <f t="shared" si="215"/>
        <v>126509.48199999996</v>
      </c>
      <c r="I688" s="59">
        <f t="shared" si="215"/>
        <v>12915</v>
      </c>
      <c r="J688" s="59">
        <f t="shared" si="215"/>
        <v>1615</v>
      </c>
      <c r="K688" s="59">
        <f t="shared" si="215"/>
        <v>2979</v>
      </c>
      <c r="L688" s="59">
        <f t="shared" si="215"/>
        <v>172</v>
      </c>
      <c r="M688" s="59">
        <f t="shared" si="215"/>
        <v>3</v>
      </c>
      <c r="N688" s="59">
        <f t="shared" si="215"/>
        <v>2</v>
      </c>
      <c r="O688" s="59">
        <f t="shared" si="215"/>
        <v>13087</v>
      </c>
      <c r="P688" s="59">
        <f t="shared" si="215"/>
        <v>1618</v>
      </c>
      <c r="Q688" s="59">
        <f t="shared" si="215"/>
        <v>2981</v>
      </c>
      <c r="R688" s="59">
        <f t="shared" si="215"/>
        <v>17686</v>
      </c>
      <c r="S688" s="62">
        <f t="shared" si="215"/>
        <v>696.71</v>
      </c>
      <c r="T688" s="61">
        <f t="shared" si="215"/>
        <v>6539</v>
      </c>
      <c r="U688" s="62">
        <f t="shared" si="215"/>
        <v>55.500000000000014</v>
      </c>
      <c r="V688" s="61">
        <f t="shared" si="215"/>
        <v>6548</v>
      </c>
      <c r="W688" s="62">
        <f t="shared" si="215"/>
        <v>234.47</v>
      </c>
      <c r="X688" s="61">
        <f t="shared" si="215"/>
        <v>0</v>
      </c>
      <c r="Y688" s="61">
        <f t="shared" si="215"/>
        <v>0</v>
      </c>
      <c r="Z688" s="59">
        <f t="shared" si="215"/>
        <v>19961</v>
      </c>
      <c r="AA688" s="62">
        <f t="shared" si="215"/>
        <v>3658.6999999999994</v>
      </c>
      <c r="AB688" s="59">
        <f t="shared" si="215"/>
        <v>37647</v>
      </c>
      <c r="AC688" s="59">
        <f t="shared" si="215"/>
        <v>4355.4099999999989</v>
      </c>
      <c r="AD688" s="59">
        <f t="shared" si="215"/>
        <v>19748</v>
      </c>
      <c r="AE688" s="63">
        <f>AD688/G688*100</f>
        <v>57.282088469905737</v>
      </c>
      <c r="AF688" s="59">
        <f t="shared" ref="AF688:BD688" si="216">AF687+AF589</f>
        <v>37</v>
      </c>
      <c r="AG688" s="59">
        <f t="shared" si="216"/>
        <v>3297</v>
      </c>
      <c r="AH688" s="59">
        <f t="shared" si="216"/>
        <v>2465</v>
      </c>
      <c r="AI688" s="59">
        <f t="shared" si="216"/>
        <v>328</v>
      </c>
      <c r="AJ688" s="59">
        <f t="shared" si="216"/>
        <v>1185</v>
      </c>
      <c r="AK688" s="62">
        <f t="shared" si="216"/>
        <v>7.9849999999999994</v>
      </c>
      <c r="AL688" s="59">
        <f t="shared" si="216"/>
        <v>0</v>
      </c>
      <c r="AM688" s="62">
        <f t="shared" si="216"/>
        <v>0</v>
      </c>
      <c r="AN688" s="59">
        <f t="shared" si="216"/>
        <v>45</v>
      </c>
      <c r="AO688" s="62">
        <f t="shared" si="216"/>
        <v>6.14</v>
      </c>
      <c r="AP688" s="59">
        <f t="shared" si="216"/>
        <v>1922</v>
      </c>
      <c r="AQ688" s="62">
        <f t="shared" si="216"/>
        <v>322.56</v>
      </c>
      <c r="AR688" s="61">
        <f t="shared" si="216"/>
        <v>3152</v>
      </c>
      <c r="AS688" s="62">
        <f t="shared" si="216"/>
        <v>336.68500000000006</v>
      </c>
      <c r="AT688" s="62">
        <f t="shared" si="216"/>
        <v>291.09000000000003</v>
      </c>
      <c r="AU688" s="62">
        <f t="shared" si="216"/>
        <v>1034.2599999999998</v>
      </c>
      <c r="AV688" s="62">
        <f t="shared" si="216"/>
        <v>33.06</v>
      </c>
      <c r="AW688" s="62">
        <f t="shared" si="216"/>
        <v>1372.81</v>
      </c>
      <c r="AX688" s="62">
        <f t="shared" si="216"/>
        <v>2731.2200000000003</v>
      </c>
      <c r="AY688" s="62">
        <f t="shared" si="216"/>
        <v>3067.9050000000007</v>
      </c>
      <c r="AZ688" s="62">
        <f t="shared" si="216"/>
        <v>810.44</v>
      </c>
      <c r="BA688" s="64">
        <f t="shared" si="216"/>
        <v>3878.3450000000003</v>
      </c>
      <c r="BB688" s="59">
        <f t="shared" si="216"/>
        <v>37</v>
      </c>
      <c r="BC688" s="62">
        <f t="shared" si="216"/>
        <v>19.369999999999997</v>
      </c>
      <c r="BD688" s="246">
        <f t="shared" si="216"/>
        <v>0</v>
      </c>
    </row>
    <row r="689" spans="1:56" s="494" customFormat="1" ht="16.5">
      <c r="A689" s="614" t="s">
        <v>789</v>
      </c>
      <c r="B689" s="208" t="s">
        <v>362</v>
      </c>
      <c r="C689" s="596" t="s">
        <v>899</v>
      </c>
      <c r="D689" s="491" t="s">
        <v>915</v>
      </c>
      <c r="E689" s="492">
        <v>1</v>
      </c>
      <c r="F689" s="491" t="s">
        <v>916</v>
      </c>
      <c r="G689" s="242">
        <v>253</v>
      </c>
      <c r="H689" s="242">
        <v>1085.69</v>
      </c>
      <c r="I689" s="208">
        <v>224</v>
      </c>
      <c r="J689" s="243">
        <v>47</v>
      </c>
      <c r="K689" s="243">
        <v>101</v>
      </c>
      <c r="L689" s="243">
        <v>0</v>
      </c>
      <c r="M689" s="243">
        <v>0</v>
      </c>
      <c r="N689" s="243">
        <v>0</v>
      </c>
      <c r="O689" s="25">
        <f t="shared" ref="O689:O749" si="217">I689+L689</f>
        <v>224</v>
      </c>
      <c r="P689" s="25">
        <f t="shared" ref="P689:Q749" si="218">M689+J689</f>
        <v>47</v>
      </c>
      <c r="Q689" s="25">
        <f t="shared" si="218"/>
        <v>101</v>
      </c>
      <c r="R689" s="25">
        <f t="shared" ref="R689:R749" si="219">SUM(O689:Q689)</f>
        <v>372</v>
      </c>
      <c r="S689" s="202">
        <v>4.8899999999999997</v>
      </c>
      <c r="T689" s="201">
        <v>147</v>
      </c>
      <c r="U689" s="202">
        <v>2.19</v>
      </c>
      <c r="V689" s="201">
        <v>77</v>
      </c>
      <c r="W689" s="202">
        <v>2.7</v>
      </c>
      <c r="X689" s="201"/>
      <c r="Y689" s="201">
        <v>101</v>
      </c>
      <c r="Z689" s="243">
        <v>705</v>
      </c>
      <c r="AA689" s="202">
        <v>226.82</v>
      </c>
      <c r="AB689" s="26">
        <f t="shared" ref="AB689:AC749" si="220">Z689+R689</f>
        <v>1077</v>
      </c>
      <c r="AC689" s="71">
        <f t="shared" si="220"/>
        <v>231.70999999999998</v>
      </c>
      <c r="AD689" s="243">
        <v>253</v>
      </c>
      <c r="AE689" s="27">
        <f t="shared" ref="AE689:AE749" si="221">AD689/G689*100</f>
        <v>100</v>
      </c>
      <c r="AF689" s="243">
        <v>1</v>
      </c>
      <c r="AG689" s="243"/>
      <c r="AH689" s="243"/>
      <c r="AI689" s="243"/>
      <c r="AJ689" s="243">
        <v>110</v>
      </c>
      <c r="AK689" s="565">
        <v>0</v>
      </c>
      <c r="AL689" s="243"/>
      <c r="AM689" s="202"/>
      <c r="AN689" s="243">
        <v>12</v>
      </c>
      <c r="AO689" s="202">
        <v>1.31</v>
      </c>
      <c r="AP689" s="243">
        <v>187</v>
      </c>
      <c r="AQ689" s="202">
        <v>17.14</v>
      </c>
      <c r="AR689" s="201">
        <f t="shared" ref="AR689:AS749" si="222">AP689+AN689+AL689+AJ689</f>
        <v>309</v>
      </c>
      <c r="AS689" s="202">
        <f t="shared" si="222"/>
        <v>18.45</v>
      </c>
      <c r="AT689" s="202">
        <v>5.88</v>
      </c>
      <c r="AU689" s="202">
        <v>15.45</v>
      </c>
      <c r="AV689" s="202">
        <v>5</v>
      </c>
      <c r="AW689" s="202">
        <v>35.08</v>
      </c>
      <c r="AX689" s="27">
        <f t="shared" ref="AX689:AX749" si="223">SUM(AT689:AW689)</f>
        <v>61.41</v>
      </c>
      <c r="AY689" s="39">
        <f t="shared" ref="AY689:AY749" si="224">AX689+AS689</f>
        <v>79.86</v>
      </c>
      <c r="AZ689" s="202"/>
      <c r="BA689" s="27">
        <f t="shared" ref="BA689:BA749" si="225">AZ689+AY689</f>
        <v>79.86</v>
      </c>
      <c r="BB689" s="201">
        <v>2</v>
      </c>
      <c r="BC689" s="202">
        <v>0.31</v>
      </c>
      <c r="BD689" s="202"/>
    </row>
    <row r="690" spans="1:56" s="494" customFormat="1" ht="16.5">
      <c r="A690" s="614" t="s">
        <v>789</v>
      </c>
      <c r="B690" s="208" t="s">
        <v>362</v>
      </c>
      <c r="C690" s="596" t="s">
        <v>899</v>
      </c>
      <c r="D690" s="491" t="s">
        <v>915</v>
      </c>
      <c r="E690" s="492">
        <v>2</v>
      </c>
      <c r="F690" s="491" t="s">
        <v>917</v>
      </c>
      <c r="G690" s="242">
        <v>211</v>
      </c>
      <c r="H690" s="242">
        <v>974.96400000000017</v>
      </c>
      <c r="I690" s="208">
        <v>177</v>
      </c>
      <c r="J690" s="243">
        <v>17</v>
      </c>
      <c r="K690" s="243">
        <v>78</v>
      </c>
      <c r="L690" s="243">
        <v>0</v>
      </c>
      <c r="M690" s="243">
        <v>0</v>
      </c>
      <c r="N690" s="243">
        <v>0</v>
      </c>
      <c r="O690" s="25">
        <f t="shared" si="217"/>
        <v>177</v>
      </c>
      <c r="P690" s="25">
        <f t="shared" si="218"/>
        <v>17</v>
      </c>
      <c r="Q690" s="25">
        <f t="shared" si="218"/>
        <v>78</v>
      </c>
      <c r="R690" s="25">
        <f t="shared" si="219"/>
        <v>272</v>
      </c>
      <c r="S690" s="202">
        <v>5.78</v>
      </c>
      <c r="T690" s="201">
        <v>31</v>
      </c>
      <c r="U690" s="202">
        <v>0.76</v>
      </c>
      <c r="V690" s="201">
        <v>146</v>
      </c>
      <c r="W690" s="202">
        <v>4</v>
      </c>
      <c r="X690" s="201">
        <v>7</v>
      </c>
      <c r="Y690" s="201">
        <v>34</v>
      </c>
      <c r="Z690" s="243">
        <v>238</v>
      </c>
      <c r="AA690" s="202">
        <v>76.86</v>
      </c>
      <c r="AB690" s="26">
        <f t="shared" si="220"/>
        <v>510</v>
      </c>
      <c r="AC690" s="71">
        <f t="shared" si="220"/>
        <v>82.64</v>
      </c>
      <c r="AD690" s="243">
        <v>211</v>
      </c>
      <c r="AE690" s="27">
        <f t="shared" si="221"/>
        <v>100</v>
      </c>
      <c r="AF690" s="201">
        <v>2</v>
      </c>
      <c r="AG690" s="243"/>
      <c r="AH690" s="243"/>
      <c r="AI690" s="243"/>
      <c r="AJ690" s="243">
        <v>115</v>
      </c>
      <c r="AK690" s="565">
        <v>0</v>
      </c>
      <c r="AL690" s="243"/>
      <c r="AM690" s="202"/>
      <c r="AN690" s="243">
        <v>1</v>
      </c>
      <c r="AO690" s="202">
        <v>0.09</v>
      </c>
      <c r="AP690" s="243">
        <v>39</v>
      </c>
      <c r="AQ690" s="202">
        <v>4.8600000000000003</v>
      </c>
      <c r="AR690" s="201">
        <f t="shared" si="222"/>
        <v>155</v>
      </c>
      <c r="AS690" s="202">
        <f t="shared" si="222"/>
        <v>4.95</v>
      </c>
      <c r="AT690" s="202">
        <v>0</v>
      </c>
      <c r="AU690" s="202">
        <v>6.5</v>
      </c>
      <c r="AV690" s="202">
        <v>0</v>
      </c>
      <c r="AW690" s="202">
        <v>17</v>
      </c>
      <c r="AX690" s="27">
        <f t="shared" si="223"/>
        <v>23.5</v>
      </c>
      <c r="AY690" s="39">
        <f t="shared" si="224"/>
        <v>28.45</v>
      </c>
      <c r="AZ690" s="202"/>
      <c r="BA690" s="27">
        <f t="shared" si="225"/>
        <v>28.45</v>
      </c>
      <c r="BB690" s="201">
        <v>0</v>
      </c>
      <c r="BC690" s="202">
        <v>0</v>
      </c>
      <c r="BD690" s="202"/>
    </row>
    <row r="691" spans="1:56" s="494" customFormat="1" ht="16.5">
      <c r="A691" s="614" t="s">
        <v>789</v>
      </c>
      <c r="B691" s="208" t="s">
        <v>362</v>
      </c>
      <c r="C691" s="596" t="s">
        <v>1437</v>
      </c>
      <c r="D691" s="491" t="s">
        <v>915</v>
      </c>
      <c r="E691" s="208">
        <v>3</v>
      </c>
      <c r="F691" s="491" t="s">
        <v>1474</v>
      </c>
      <c r="G691" s="242">
        <v>147</v>
      </c>
      <c r="H691" s="242">
        <v>515.96999999999991</v>
      </c>
      <c r="I691" s="503">
        <v>58</v>
      </c>
      <c r="J691" s="503">
        <v>3</v>
      </c>
      <c r="K691" s="503">
        <v>267</v>
      </c>
      <c r="L691" s="243">
        <v>0</v>
      </c>
      <c r="M691" s="243">
        <v>0</v>
      </c>
      <c r="N691" s="243">
        <v>0</v>
      </c>
      <c r="O691" s="25">
        <f t="shared" si="217"/>
        <v>58</v>
      </c>
      <c r="P691" s="25">
        <f t="shared" si="218"/>
        <v>3</v>
      </c>
      <c r="Q691" s="25">
        <f t="shared" si="218"/>
        <v>267</v>
      </c>
      <c r="R691" s="25">
        <f t="shared" si="219"/>
        <v>328</v>
      </c>
      <c r="S691" s="202">
        <v>5.0599999999999996</v>
      </c>
      <c r="T691" s="157">
        <v>9</v>
      </c>
      <c r="U691" s="202">
        <v>0.15</v>
      </c>
      <c r="V691" s="201">
        <v>49</v>
      </c>
      <c r="W691" s="157"/>
      <c r="X691" s="201">
        <v>3</v>
      </c>
      <c r="Y691" s="201">
        <v>12</v>
      </c>
      <c r="Z691" s="243">
        <v>89</v>
      </c>
      <c r="AA691" s="202">
        <v>13.98</v>
      </c>
      <c r="AB691" s="26">
        <f t="shared" si="220"/>
        <v>417</v>
      </c>
      <c r="AC691" s="71">
        <f t="shared" si="220"/>
        <v>19.04</v>
      </c>
      <c r="AD691" s="157">
        <v>147</v>
      </c>
      <c r="AE691" s="27">
        <f t="shared" si="221"/>
        <v>100</v>
      </c>
      <c r="AF691" s="201">
        <v>3</v>
      </c>
      <c r="AG691" s="157"/>
      <c r="AH691" s="157"/>
      <c r="AI691" s="157"/>
      <c r="AJ691" s="243">
        <v>48</v>
      </c>
      <c r="AK691" s="157"/>
      <c r="AL691" s="157"/>
      <c r="AM691" s="157"/>
      <c r="AN691" s="243"/>
      <c r="AO691" s="202"/>
      <c r="AP691" s="243"/>
      <c r="AQ691" s="202"/>
      <c r="AR691" s="201">
        <f t="shared" si="222"/>
        <v>48</v>
      </c>
      <c r="AS691" s="202">
        <f t="shared" si="222"/>
        <v>0</v>
      </c>
      <c r="AT691" s="157"/>
      <c r="AU691" s="157"/>
      <c r="AV691" s="157"/>
      <c r="AW691" s="157"/>
      <c r="AX691" s="27">
        <f t="shared" si="223"/>
        <v>0</v>
      </c>
      <c r="AY691" s="39">
        <f t="shared" si="224"/>
        <v>0</v>
      </c>
      <c r="AZ691" s="157"/>
      <c r="BA691" s="27">
        <f t="shared" si="225"/>
        <v>0</v>
      </c>
      <c r="BB691" s="157"/>
      <c r="BC691" s="157"/>
      <c r="BD691" s="202"/>
    </row>
    <row r="692" spans="1:56" s="494" customFormat="1" ht="16.5">
      <c r="A692" s="614" t="s">
        <v>789</v>
      </c>
      <c r="B692" s="208" t="s">
        <v>362</v>
      </c>
      <c r="C692" s="596" t="s">
        <v>899</v>
      </c>
      <c r="D692" s="491" t="s">
        <v>930</v>
      </c>
      <c r="E692" s="492">
        <v>4</v>
      </c>
      <c r="F692" s="491" t="s">
        <v>1435</v>
      </c>
      <c r="G692" s="242">
        <v>335</v>
      </c>
      <c r="H692" s="242">
        <v>1366.8190000000002</v>
      </c>
      <c r="I692" s="208">
        <v>161</v>
      </c>
      <c r="J692" s="243">
        <v>6</v>
      </c>
      <c r="K692" s="243">
        <v>4</v>
      </c>
      <c r="L692" s="243">
        <v>0</v>
      </c>
      <c r="M692" s="243">
        <v>0</v>
      </c>
      <c r="N692" s="243">
        <v>0</v>
      </c>
      <c r="O692" s="25">
        <f t="shared" si="217"/>
        <v>161</v>
      </c>
      <c r="P692" s="25">
        <f t="shared" si="218"/>
        <v>6</v>
      </c>
      <c r="Q692" s="25">
        <f t="shared" si="218"/>
        <v>4</v>
      </c>
      <c r="R692" s="25">
        <f t="shared" si="219"/>
        <v>171</v>
      </c>
      <c r="S692" s="202">
        <v>3.82</v>
      </c>
      <c r="T692" s="201">
        <v>111</v>
      </c>
      <c r="U692" s="202">
        <v>0.65</v>
      </c>
      <c r="V692" s="201">
        <v>50</v>
      </c>
      <c r="W692" s="202">
        <v>2.52</v>
      </c>
      <c r="X692" s="201"/>
      <c r="Y692" s="201"/>
      <c r="Z692" s="243">
        <v>247</v>
      </c>
      <c r="AA692" s="243">
        <v>13.14</v>
      </c>
      <c r="AB692" s="26">
        <f t="shared" si="220"/>
        <v>418</v>
      </c>
      <c r="AC692" s="71">
        <f t="shared" si="220"/>
        <v>16.96</v>
      </c>
      <c r="AD692" s="243">
        <v>335</v>
      </c>
      <c r="AE692" s="27">
        <f t="shared" si="221"/>
        <v>100</v>
      </c>
      <c r="AF692" s="201">
        <v>4</v>
      </c>
      <c r="AG692" s="243" t="s">
        <v>1401</v>
      </c>
      <c r="AH692" s="243" t="s">
        <v>1402</v>
      </c>
      <c r="AI692" s="243" t="s">
        <v>1403</v>
      </c>
      <c r="AJ692" s="243">
        <v>52</v>
      </c>
      <c r="AK692" s="620">
        <v>0.26</v>
      </c>
      <c r="AL692" s="157"/>
      <c r="AM692" s="157"/>
      <c r="AN692" s="243">
        <v>5</v>
      </c>
      <c r="AO692" s="202">
        <v>0.38</v>
      </c>
      <c r="AP692" s="157">
        <v>17</v>
      </c>
      <c r="AQ692" s="263">
        <v>10.79</v>
      </c>
      <c r="AR692" s="201">
        <f t="shared" si="222"/>
        <v>74</v>
      </c>
      <c r="AS692" s="202">
        <f t="shared" si="222"/>
        <v>11.43</v>
      </c>
      <c r="AT692" s="157">
        <v>0.5</v>
      </c>
      <c r="AU692" s="157">
        <v>0</v>
      </c>
      <c r="AV692" s="157">
        <v>1.62</v>
      </c>
      <c r="AW692" s="157">
        <v>4.9000000000000004</v>
      </c>
      <c r="AX692" s="27">
        <f t="shared" si="223"/>
        <v>7.0200000000000005</v>
      </c>
      <c r="AY692" s="39">
        <f t="shared" si="224"/>
        <v>18.45</v>
      </c>
      <c r="AZ692" s="157">
        <v>0</v>
      </c>
      <c r="BA692" s="27">
        <f t="shared" si="225"/>
        <v>18.45</v>
      </c>
      <c r="BB692" s="157">
        <v>2</v>
      </c>
      <c r="BC692" s="157">
        <v>1.35</v>
      </c>
      <c r="BD692" s="202"/>
    </row>
    <row r="693" spans="1:56" s="494" customFormat="1" ht="16.5">
      <c r="A693" s="614" t="s">
        <v>789</v>
      </c>
      <c r="B693" s="208" t="s">
        <v>362</v>
      </c>
      <c r="C693" s="596" t="s">
        <v>899</v>
      </c>
      <c r="D693" s="491" t="s">
        <v>930</v>
      </c>
      <c r="E693" s="492">
        <v>5</v>
      </c>
      <c r="F693" s="491" t="s">
        <v>931</v>
      </c>
      <c r="G693" s="242">
        <v>236</v>
      </c>
      <c r="H693" s="242">
        <v>1025</v>
      </c>
      <c r="I693" s="208">
        <v>52</v>
      </c>
      <c r="J693" s="243">
        <v>12</v>
      </c>
      <c r="K693" s="243">
        <v>56</v>
      </c>
      <c r="L693" s="243">
        <v>2</v>
      </c>
      <c r="M693" s="243">
        <v>0</v>
      </c>
      <c r="N693" s="243">
        <v>0</v>
      </c>
      <c r="O693" s="25">
        <f t="shared" si="217"/>
        <v>54</v>
      </c>
      <c r="P693" s="25">
        <f t="shared" si="218"/>
        <v>12</v>
      </c>
      <c r="Q693" s="25">
        <f t="shared" si="218"/>
        <v>56</v>
      </c>
      <c r="R693" s="25">
        <f t="shared" si="219"/>
        <v>122</v>
      </c>
      <c r="S693" s="630">
        <v>3.48</v>
      </c>
      <c r="T693" s="201">
        <v>8</v>
      </c>
      <c r="U693" s="202">
        <v>0.01</v>
      </c>
      <c r="V693" s="201">
        <v>46</v>
      </c>
      <c r="W693" s="202">
        <v>0</v>
      </c>
      <c r="X693" s="201"/>
      <c r="Y693" s="201"/>
      <c r="Z693" s="243">
        <v>199</v>
      </c>
      <c r="AA693" s="243">
        <v>11.21</v>
      </c>
      <c r="AB693" s="26">
        <f t="shared" si="220"/>
        <v>321</v>
      </c>
      <c r="AC693" s="71">
        <f t="shared" si="220"/>
        <v>14.690000000000001</v>
      </c>
      <c r="AD693" s="243">
        <v>236</v>
      </c>
      <c r="AE693" s="27">
        <f t="shared" si="221"/>
        <v>100</v>
      </c>
      <c r="AF693" s="243">
        <v>5</v>
      </c>
      <c r="AG693" s="243">
        <v>48</v>
      </c>
      <c r="AH693" s="243"/>
      <c r="AI693" s="243"/>
      <c r="AJ693" s="243"/>
      <c r="AK693" s="565"/>
      <c r="AL693" s="157"/>
      <c r="AM693" s="157"/>
      <c r="AN693" s="243">
        <v>2</v>
      </c>
      <c r="AO693" s="202">
        <v>0.23</v>
      </c>
      <c r="AP693" s="157">
        <v>3</v>
      </c>
      <c r="AQ693" s="263">
        <v>1.2</v>
      </c>
      <c r="AR693" s="201">
        <f t="shared" si="222"/>
        <v>5</v>
      </c>
      <c r="AS693" s="202">
        <f t="shared" si="222"/>
        <v>1.43</v>
      </c>
      <c r="AT693" s="157">
        <v>3.66</v>
      </c>
      <c r="AU693" s="157">
        <v>4.01</v>
      </c>
      <c r="AV693" s="157">
        <v>0</v>
      </c>
      <c r="AW693" s="157">
        <v>5.0999999999999996</v>
      </c>
      <c r="AX693" s="27">
        <f t="shared" si="223"/>
        <v>12.77</v>
      </c>
      <c r="AY693" s="39">
        <f t="shared" si="224"/>
        <v>14.2</v>
      </c>
      <c r="AZ693" s="157">
        <v>6.35</v>
      </c>
      <c r="BA693" s="27">
        <f t="shared" si="225"/>
        <v>20.549999999999997</v>
      </c>
      <c r="BB693" s="157">
        <v>0</v>
      </c>
      <c r="BC693" s="157">
        <v>0</v>
      </c>
      <c r="BD693" s="202"/>
    </row>
    <row r="694" spans="1:56" s="494" customFormat="1" ht="16.5">
      <c r="A694" s="614" t="s">
        <v>789</v>
      </c>
      <c r="B694" s="208" t="s">
        <v>362</v>
      </c>
      <c r="C694" s="596" t="s">
        <v>899</v>
      </c>
      <c r="D694" s="491" t="s">
        <v>912</v>
      </c>
      <c r="E694" s="208">
        <v>6</v>
      </c>
      <c r="F694" s="491" t="s">
        <v>913</v>
      </c>
      <c r="G694" s="242">
        <v>157</v>
      </c>
      <c r="H694" s="242">
        <v>733</v>
      </c>
      <c r="I694" s="208">
        <v>130</v>
      </c>
      <c r="J694" s="243">
        <v>38</v>
      </c>
      <c r="K694" s="243">
        <v>4</v>
      </c>
      <c r="L694" s="243">
        <v>0</v>
      </c>
      <c r="M694" s="243">
        <v>0</v>
      </c>
      <c r="N694" s="243">
        <v>0</v>
      </c>
      <c r="O694" s="25">
        <f t="shared" si="217"/>
        <v>130</v>
      </c>
      <c r="P694" s="25">
        <f t="shared" si="218"/>
        <v>38</v>
      </c>
      <c r="Q694" s="25">
        <f t="shared" si="218"/>
        <v>4</v>
      </c>
      <c r="R694" s="25">
        <f t="shared" si="219"/>
        <v>172</v>
      </c>
      <c r="S694" s="504">
        <v>2.44</v>
      </c>
      <c r="T694" s="201">
        <v>116</v>
      </c>
      <c r="U694" s="202">
        <v>0</v>
      </c>
      <c r="V694" s="201">
        <v>14</v>
      </c>
      <c r="W694" s="202">
        <v>0</v>
      </c>
      <c r="X694" s="201"/>
      <c r="Y694" s="201"/>
      <c r="Z694" s="243">
        <v>45</v>
      </c>
      <c r="AA694" s="202"/>
      <c r="AB694" s="26">
        <f t="shared" si="220"/>
        <v>217</v>
      </c>
      <c r="AC694" s="71">
        <f t="shared" si="220"/>
        <v>2.44</v>
      </c>
      <c r="AD694" s="243">
        <v>157</v>
      </c>
      <c r="AE694" s="27">
        <f t="shared" si="221"/>
        <v>100</v>
      </c>
      <c r="AF694" s="243">
        <v>6</v>
      </c>
      <c r="AG694" s="243">
        <v>103</v>
      </c>
      <c r="AH694" s="243">
        <v>103</v>
      </c>
      <c r="AI694" s="243">
        <v>42</v>
      </c>
      <c r="AJ694" s="581">
        <v>92</v>
      </c>
      <c r="AK694" s="581">
        <v>0.46</v>
      </c>
      <c r="AL694" s="243"/>
      <c r="AM694" s="202"/>
      <c r="AN694" s="573">
        <v>3</v>
      </c>
      <c r="AO694" s="574">
        <v>0.35</v>
      </c>
      <c r="AP694" s="573">
        <v>105</v>
      </c>
      <c r="AQ694" s="574">
        <v>17.89</v>
      </c>
      <c r="AR694" s="201">
        <f t="shared" si="222"/>
        <v>200</v>
      </c>
      <c r="AS694" s="202">
        <f t="shared" si="222"/>
        <v>18.700000000000003</v>
      </c>
      <c r="AT694" s="202"/>
      <c r="AU694" s="202"/>
      <c r="AV694" s="202"/>
      <c r="AW694" s="202"/>
      <c r="AX694" s="27">
        <f t="shared" si="223"/>
        <v>0</v>
      </c>
      <c r="AY694" s="39">
        <f t="shared" si="224"/>
        <v>18.700000000000003</v>
      </c>
      <c r="AZ694" s="202"/>
      <c r="BA694" s="27">
        <f t="shared" si="225"/>
        <v>18.700000000000003</v>
      </c>
      <c r="BB694" s="201"/>
      <c r="BC694" s="202"/>
      <c r="BD694" s="202"/>
    </row>
    <row r="695" spans="1:56" s="494" customFormat="1" ht="16.5">
      <c r="A695" s="614" t="s">
        <v>789</v>
      </c>
      <c r="B695" s="208" t="s">
        <v>362</v>
      </c>
      <c r="C695" s="596" t="s">
        <v>899</v>
      </c>
      <c r="D695" s="491" t="s">
        <v>912</v>
      </c>
      <c r="E695" s="492">
        <v>7</v>
      </c>
      <c r="F695" s="491" t="s">
        <v>914</v>
      </c>
      <c r="G695" s="242">
        <v>292</v>
      </c>
      <c r="H695" s="242">
        <v>1157.5900000000001</v>
      </c>
      <c r="I695" s="208">
        <v>112</v>
      </c>
      <c r="J695" s="243">
        <v>0</v>
      </c>
      <c r="K695" s="243">
        <v>0</v>
      </c>
      <c r="L695" s="243">
        <v>0</v>
      </c>
      <c r="M695" s="243">
        <v>0</v>
      </c>
      <c r="N695" s="243">
        <v>0</v>
      </c>
      <c r="O695" s="25">
        <f t="shared" si="217"/>
        <v>112</v>
      </c>
      <c r="P695" s="25">
        <f t="shared" si="218"/>
        <v>0</v>
      </c>
      <c r="Q695" s="25">
        <f t="shared" si="218"/>
        <v>0</v>
      </c>
      <c r="R695" s="25">
        <f t="shared" si="219"/>
        <v>112</v>
      </c>
      <c r="S695" s="504">
        <v>41.6</v>
      </c>
      <c r="T695" s="201"/>
      <c r="U695" s="202"/>
      <c r="V695" s="201">
        <v>112</v>
      </c>
      <c r="W695" s="202">
        <v>41.6</v>
      </c>
      <c r="X695" s="201"/>
      <c r="Y695" s="201"/>
      <c r="Z695" s="243">
        <v>625</v>
      </c>
      <c r="AA695" s="202"/>
      <c r="AB695" s="26">
        <f t="shared" si="220"/>
        <v>737</v>
      </c>
      <c r="AC695" s="71">
        <f t="shared" si="220"/>
        <v>41.6</v>
      </c>
      <c r="AD695" s="243">
        <v>292</v>
      </c>
      <c r="AE695" s="27">
        <f t="shared" si="221"/>
        <v>100</v>
      </c>
      <c r="AF695" s="201">
        <v>7</v>
      </c>
      <c r="AG695" s="243"/>
      <c r="AH695" s="243"/>
      <c r="AI695" s="243"/>
      <c r="AJ695" s="581"/>
      <c r="AK695" s="581"/>
      <c r="AL695" s="243"/>
      <c r="AM695" s="202"/>
      <c r="AN695" s="573">
        <v>2</v>
      </c>
      <c r="AO695" s="574">
        <v>0.2</v>
      </c>
      <c r="AP695" s="573">
        <v>169</v>
      </c>
      <c r="AQ695" s="574">
        <v>24.66</v>
      </c>
      <c r="AR695" s="201">
        <f t="shared" si="222"/>
        <v>171</v>
      </c>
      <c r="AS695" s="202">
        <f t="shared" si="222"/>
        <v>24.86</v>
      </c>
      <c r="AT695" s="202"/>
      <c r="AU695" s="202"/>
      <c r="AV695" s="202"/>
      <c r="AW695" s="202"/>
      <c r="AX695" s="27">
        <f t="shared" si="223"/>
        <v>0</v>
      </c>
      <c r="AY695" s="39">
        <f t="shared" si="224"/>
        <v>24.86</v>
      </c>
      <c r="AZ695" s="202"/>
      <c r="BA695" s="27">
        <f t="shared" si="225"/>
        <v>24.86</v>
      </c>
      <c r="BB695" s="201"/>
      <c r="BC695" s="202"/>
      <c r="BD695" s="202"/>
    </row>
    <row r="696" spans="1:56" s="494" customFormat="1" ht="16.5">
      <c r="A696" s="614" t="s">
        <v>789</v>
      </c>
      <c r="B696" s="208" t="s">
        <v>362</v>
      </c>
      <c r="C696" s="596" t="s">
        <v>899</v>
      </c>
      <c r="D696" s="491" t="s">
        <v>936</v>
      </c>
      <c r="E696" s="492">
        <v>8</v>
      </c>
      <c r="F696" s="491" t="s">
        <v>937</v>
      </c>
      <c r="G696" s="242">
        <v>171</v>
      </c>
      <c r="H696" s="242">
        <v>829</v>
      </c>
      <c r="I696" s="208">
        <v>273</v>
      </c>
      <c r="J696" s="243">
        <v>0</v>
      </c>
      <c r="K696" s="243">
        <v>0</v>
      </c>
      <c r="L696" s="243">
        <v>7</v>
      </c>
      <c r="M696" s="243">
        <v>0</v>
      </c>
      <c r="N696" s="243">
        <v>0</v>
      </c>
      <c r="O696" s="25">
        <f t="shared" si="217"/>
        <v>280</v>
      </c>
      <c r="P696" s="25">
        <f t="shared" si="218"/>
        <v>0</v>
      </c>
      <c r="Q696" s="25">
        <f t="shared" si="218"/>
        <v>0</v>
      </c>
      <c r="R696" s="25">
        <f t="shared" si="219"/>
        <v>280</v>
      </c>
      <c r="S696" s="202"/>
      <c r="T696" s="201">
        <v>280</v>
      </c>
      <c r="U696" s="202"/>
      <c r="V696" s="201"/>
      <c r="W696" s="202"/>
      <c r="X696" s="201"/>
      <c r="Y696" s="201"/>
      <c r="Z696" s="243">
        <v>365</v>
      </c>
      <c r="AA696" s="202"/>
      <c r="AB696" s="26">
        <f t="shared" si="220"/>
        <v>645</v>
      </c>
      <c r="AC696" s="71">
        <f t="shared" si="220"/>
        <v>0</v>
      </c>
      <c r="AD696" s="243">
        <v>150</v>
      </c>
      <c r="AE696" s="27">
        <f t="shared" si="221"/>
        <v>87.719298245614027</v>
      </c>
      <c r="AF696" s="201"/>
      <c r="AG696" s="243"/>
      <c r="AH696" s="243"/>
      <c r="AI696" s="243"/>
      <c r="AJ696" s="243">
        <v>179</v>
      </c>
      <c r="AK696" s="565">
        <v>0</v>
      </c>
      <c r="AL696" s="243"/>
      <c r="AM696" s="202"/>
      <c r="AN696" s="243"/>
      <c r="AO696" s="202"/>
      <c r="AP696" s="243"/>
      <c r="AQ696" s="202"/>
      <c r="AR696" s="201">
        <f t="shared" si="222"/>
        <v>179</v>
      </c>
      <c r="AS696" s="202">
        <f t="shared" si="222"/>
        <v>0</v>
      </c>
      <c r="AT696" s="202"/>
      <c r="AU696" s="202"/>
      <c r="AV696" s="202"/>
      <c r="AW696" s="202"/>
      <c r="AX696" s="27">
        <f t="shared" si="223"/>
        <v>0</v>
      </c>
      <c r="AY696" s="39">
        <f t="shared" si="224"/>
        <v>0</v>
      </c>
      <c r="AZ696" s="202"/>
      <c r="BA696" s="27">
        <f t="shared" si="225"/>
        <v>0</v>
      </c>
      <c r="BB696" s="201"/>
      <c r="BC696" s="202"/>
      <c r="BD696" s="202"/>
    </row>
    <row r="697" spans="1:56" s="494" customFormat="1" ht="16.5">
      <c r="A697" s="614" t="s">
        <v>789</v>
      </c>
      <c r="B697" s="208" t="s">
        <v>362</v>
      </c>
      <c r="C697" s="596" t="s">
        <v>899</v>
      </c>
      <c r="D697" s="491" t="s">
        <v>1425</v>
      </c>
      <c r="E697" s="208">
        <v>9</v>
      </c>
      <c r="F697" s="491" t="s">
        <v>901</v>
      </c>
      <c r="G697" s="242">
        <v>301</v>
      </c>
      <c r="H697" s="242">
        <v>1343.0920000000001</v>
      </c>
      <c r="I697" s="208">
        <v>23</v>
      </c>
      <c r="J697" s="243">
        <v>9</v>
      </c>
      <c r="K697" s="243">
        <v>32</v>
      </c>
      <c r="L697" s="243">
        <v>0</v>
      </c>
      <c r="M697" s="243">
        <v>0</v>
      </c>
      <c r="N697" s="243">
        <v>0</v>
      </c>
      <c r="O697" s="25">
        <f t="shared" si="217"/>
        <v>23</v>
      </c>
      <c r="P697" s="25">
        <f t="shared" si="218"/>
        <v>9</v>
      </c>
      <c r="Q697" s="25">
        <f t="shared" si="218"/>
        <v>32</v>
      </c>
      <c r="R697" s="25">
        <f t="shared" si="219"/>
        <v>64</v>
      </c>
      <c r="S697" s="202">
        <v>0.35</v>
      </c>
      <c r="T697" s="201"/>
      <c r="U697" s="202"/>
      <c r="V697" s="201">
        <v>23</v>
      </c>
      <c r="W697" s="202"/>
      <c r="X697" s="201"/>
      <c r="Y697" s="201"/>
      <c r="Z697" s="243">
        <v>611</v>
      </c>
      <c r="AA697" s="202">
        <v>56.24</v>
      </c>
      <c r="AB697" s="26">
        <f t="shared" si="220"/>
        <v>675</v>
      </c>
      <c r="AC697" s="71">
        <f t="shared" si="220"/>
        <v>56.59</v>
      </c>
      <c r="AD697" s="509">
        <v>301</v>
      </c>
      <c r="AE697" s="27">
        <f t="shared" si="221"/>
        <v>100</v>
      </c>
      <c r="AF697" s="243">
        <v>8</v>
      </c>
      <c r="AG697" s="243"/>
      <c r="AH697" s="243"/>
      <c r="AI697" s="243"/>
      <c r="AJ697" s="243"/>
      <c r="AK697" s="565"/>
      <c r="AL697" s="243"/>
      <c r="AM697" s="202"/>
      <c r="AN697" s="243">
        <v>1</v>
      </c>
      <c r="AO697" s="202">
        <v>0.15</v>
      </c>
      <c r="AP697" s="243">
        <v>1</v>
      </c>
      <c r="AQ697" s="202">
        <v>0.95</v>
      </c>
      <c r="AR697" s="201">
        <f t="shared" si="222"/>
        <v>2</v>
      </c>
      <c r="AS697" s="202">
        <f t="shared" si="222"/>
        <v>1.0999999999999999</v>
      </c>
      <c r="AT697" s="202"/>
      <c r="AU697" s="202"/>
      <c r="AV697" s="202"/>
      <c r="AW697" s="202"/>
      <c r="AX697" s="27">
        <f t="shared" si="223"/>
        <v>0</v>
      </c>
      <c r="AY697" s="39">
        <f t="shared" si="224"/>
        <v>1.0999999999999999</v>
      </c>
      <c r="AZ697" s="202"/>
      <c r="BA697" s="27">
        <f t="shared" si="225"/>
        <v>1.0999999999999999</v>
      </c>
      <c r="BB697" s="201"/>
      <c r="BC697" s="202"/>
      <c r="BD697" s="202"/>
    </row>
    <row r="698" spans="1:56" s="494" customFormat="1" ht="16.5">
      <c r="A698" s="614" t="s">
        <v>789</v>
      </c>
      <c r="B698" s="208" t="s">
        <v>362</v>
      </c>
      <c r="C698" s="596" t="s">
        <v>899</v>
      </c>
      <c r="D698" s="491" t="s">
        <v>1425</v>
      </c>
      <c r="E698" s="492">
        <v>10</v>
      </c>
      <c r="F698" s="491" t="s">
        <v>902</v>
      </c>
      <c r="G698" s="242">
        <v>259</v>
      </c>
      <c r="H698" s="242">
        <v>1171.251</v>
      </c>
      <c r="I698" s="208">
        <v>3</v>
      </c>
      <c r="J698" s="243">
        <v>1</v>
      </c>
      <c r="K698" s="243">
        <v>0</v>
      </c>
      <c r="L698" s="243">
        <v>0</v>
      </c>
      <c r="M698" s="243">
        <v>0</v>
      </c>
      <c r="N698" s="243">
        <v>0</v>
      </c>
      <c r="O698" s="25">
        <f t="shared" si="217"/>
        <v>3</v>
      </c>
      <c r="P698" s="25">
        <f t="shared" si="218"/>
        <v>1</v>
      </c>
      <c r="Q698" s="25">
        <f t="shared" si="218"/>
        <v>0</v>
      </c>
      <c r="R698" s="25">
        <f t="shared" si="219"/>
        <v>4</v>
      </c>
      <c r="S698" s="202">
        <v>0.5</v>
      </c>
      <c r="T698" s="201"/>
      <c r="U698" s="202"/>
      <c r="V698" s="201">
        <v>3</v>
      </c>
      <c r="W698" s="202"/>
      <c r="X698" s="201"/>
      <c r="Y698" s="201"/>
      <c r="Z698" s="243">
        <v>587</v>
      </c>
      <c r="AA698" s="202">
        <v>65.25</v>
      </c>
      <c r="AB698" s="26">
        <f t="shared" si="220"/>
        <v>591</v>
      </c>
      <c r="AC698" s="71">
        <f t="shared" si="220"/>
        <v>65.75</v>
      </c>
      <c r="AD698" s="157">
        <v>259</v>
      </c>
      <c r="AE698" s="27">
        <f t="shared" si="221"/>
        <v>100</v>
      </c>
      <c r="AF698" s="201">
        <v>9</v>
      </c>
      <c r="AG698" s="243"/>
      <c r="AH698" s="243"/>
      <c r="AI698" s="243"/>
      <c r="AJ698" s="243"/>
      <c r="AK698" s="565"/>
      <c r="AL698" s="243"/>
      <c r="AM698" s="202"/>
      <c r="AN698" s="243"/>
      <c r="AO698" s="202"/>
      <c r="AP698" s="243">
        <v>5</v>
      </c>
      <c r="AQ698" s="202">
        <v>1.1599999999999999</v>
      </c>
      <c r="AR698" s="201">
        <f t="shared" si="222"/>
        <v>5</v>
      </c>
      <c r="AS698" s="202">
        <f t="shared" si="222"/>
        <v>1.1599999999999999</v>
      </c>
      <c r="AT698" s="202"/>
      <c r="AU698" s="202"/>
      <c r="AV698" s="202"/>
      <c r="AW698" s="202"/>
      <c r="AX698" s="27">
        <f t="shared" si="223"/>
        <v>0</v>
      </c>
      <c r="AY698" s="39">
        <f t="shared" si="224"/>
        <v>1.1599999999999999</v>
      </c>
      <c r="AZ698" s="202"/>
      <c r="BA698" s="27">
        <f t="shared" si="225"/>
        <v>1.1599999999999999</v>
      </c>
      <c r="BB698" s="201"/>
      <c r="BC698" s="202"/>
      <c r="BD698" s="202"/>
    </row>
    <row r="699" spans="1:56" s="494" customFormat="1" ht="16.5">
      <c r="A699" s="614" t="s">
        <v>789</v>
      </c>
      <c r="B699" s="208" t="s">
        <v>362</v>
      </c>
      <c r="C699" s="596" t="s">
        <v>899</v>
      </c>
      <c r="D699" s="491" t="s">
        <v>1425</v>
      </c>
      <c r="E699" s="492">
        <v>11</v>
      </c>
      <c r="F699" s="491" t="s">
        <v>903</v>
      </c>
      <c r="G699" s="242">
        <v>265</v>
      </c>
      <c r="H699" s="242">
        <v>989</v>
      </c>
      <c r="I699" s="208">
        <v>11</v>
      </c>
      <c r="J699" s="243">
        <v>3</v>
      </c>
      <c r="K699" s="243">
        <v>11</v>
      </c>
      <c r="L699" s="243">
        <v>0</v>
      </c>
      <c r="M699" s="243">
        <v>0</v>
      </c>
      <c r="N699" s="243">
        <v>0</v>
      </c>
      <c r="O699" s="25">
        <f t="shared" si="217"/>
        <v>11</v>
      </c>
      <c r="P699" s="25">
        <f t="shared" si="218"/>
        <v>3</v>
      </c>
      <c r="Q699" s="25">
        <f t="shared" si="218"/>
        <v>11</v>
      </c>
      <c r="R699" s="25">
        <f t="shared" si="219"/>
        <v>25</v>
      </c>
      <c r="S699" s="202">
        <v>0.57999999999999996</v>
      </c>
      <c r="T699" s="201"/>
      <c r="U699" s="202"/>
      <c r="V699" s="201">
        <v>11</v>
      </c>
      <c r="W699" s="202"/>
      <c r="X699" s="201"/>
      <c r="Y699" s="201"/>
      <c r="Z699" s="243">
        <v>281</v>
      </c>
      <c r="AA699" s="202">
        <v>54.25</v>
      </c>
      <c r="AB699" s="26">
        <f t="shared" si="220"/>
        <v>306</v>
      </c>
      <c r="AC699" s="71">
        <f t="shared" si="220"/>
        <v>54.83</v>
      </c>
      <c r="AD699" s="157">
        <v>265</v>
      </c>
      <c r="AE699" s="27">
        <f t="shared" si="221"/>
        <v>100</v>
      </c>
      <c r="AF699" s="243">
        <v>10</v>
      </c>
      <c r="AG699" s="243"/>
      <c r="AH699" s="243"/>
      <c r="AI699" s="243"/>
      <c r="AJ699" s="243"/>
      <c r="AK699" s="565"/>
      <c r="AL699" s="243"/>
      <c r="AM699" s="202"/>
      <c r="AN699" s="243"/>
      <c r="AO699" s="202"/>
      <c r="AP699" s="243">
        <v>3</v>
      </c>
      <c r="AQ699" s="202">
        <v>0.77</v>
      </c>
      <c r="AR699" s="201">
        <f t="shared" si="222"/>
        <v>3</v>
      </c>
      <c r="AS699" s="202">
        <f t="shared" si="222"/>
        <v>0.77</v>
      </c>
      <c r="AT699" s="202"/>
      <c r="AU699" s="202"/>
      <c r="AV699" s="202"/>
      <c r="AW699" s="202"/>
      <c r="AX699" s="27">
        <f t="shared" si="223"/>
        <v>0</v>
      </c>
      <c r="AY699" s="39">
        <f t="shared" si="224"/>
        <v>0.77</v>
      </c>
      <c r="AZ699" s="202"/>
      <c r="BA699" s="27">
        <f t="shared" si="225"/>
        <v>0.77</v>
      </c>
      <c r="BB699" s="201"/>
      <c r="BC699" s="202"/>
      <c r="BD699" s="202"/>
    </row>
    <row r="700" spans="1:56" s="494" customFormat="1" ht="16.5">
      <c r="A700" s="613" t="s">
        <v>789</v>
      </c>
      <c r="B700" s="208" t="s">
        <v>362</v>
      </c>
      <c r="C700" s="596" t="s">
        <v>899</v>
      </c>
      <c r="D700" s="491" t="s">
        <v>900</v>
      </c>
      <c r="E700" s="208">
        <v>12</v>
      </c>
      <c r="F700" s="244" t="s">
        <v>904</v>
      </c>
      <c r="G700" s="242">
        <v>186</v>
      </c>
      <c r="H700" s="242">
        <v>872.14700000000016</v>
      </c>
      <c r="I700" s="208">
        <v>58</v>
      </c>
      <c r="J700" s="243">
        <v>6</v>
      </c>
      <c r="K700" s="243">
        <v>16</v>
      </c>
      <c r="L700" s="243">
        <v>1</v>
      </c>
      <c r="M700" s="243">
        <v>0</v>
      </c>
      <c r="N700" s="243">
        <v>0</v>
      </c>
      <c r="O700" s="25">
        <f t="shared" si="217"/>
        <v>59</v>
      </c>
      <c r="P700" s="25">
        <f t="shared" si="218"/>
        <v>6</v>
      </c>
      <c r="Q700" s="25">
        <f t="shared" si="218"/>
        <v>16</v>
      </c>
      <c r="R700" s="25">
        <f t="shared" si="219"/>
        <v>81</v>
      </c>
      <c r="S700" s="202">
        <v>5.64</v>
      </c>
      <c r="T700" s="201">
        <v>0</v>
      </c>
      <c r="U700" s="202">
        <v>0</v>
      </c>
      <c r="V700" s="201">
        <v>59</v>
      </c>
      <c r="W700" s="202">
        <v>0</v>
      </c>
      <c r="X700" s="201"/>
      <c r="Y700" s="201">
        <v>36</v>
      </c>
      <c r="Z700" s="243">
        <v>226</v>
      </c>
      <c r="AA700" s="202">
        <v>70.8</v>
      </c>
      <c r="AB700" s="26">
        <f t="shared" si="220"/>
        <v>307</v>
      </c>
      <c r="AC700" s="71">
        <f t="shared" si="220"/>
        <v>76.44</v>
      </c>
      <c r="AD700" s="243">
        <v>130</v>
      </c>
      <c r="AE700" s="27">
        <f t="shared" si="221"/>
        <v>69.892473118279568</v>
      </c>
      <c r="AF700" s="243"/>
      <c r="AG700" s="243"/>
      <c r="AH700" s="243"/>
      <c r="AI700" s="243"/>
      <c r="AJ700" s="243"/>
      <c r="AK700" s="565"/>
      <c r="AL700" s="243"/>
      <c r="AM700" s="202"/>
      <c r="AN700" s="243">
        <v>1</v>
      </c>
      <c r="AO700" s="202">
        <v>0.06</v>
      </c>
      <c r="AP700" s="243">
        <v>79</v>
      </c>
      <c r="AQ700" s="202">
        <v>2.27</v>
      </c>
      <c r="AR700" s="201">
        <f t="shared" si="222"/>
        <v>80</v>
      </c>
      <c r="AS700" s="202">
        <f t="shared" si="222"/>
        <v>2.33</v>
      </c>
      <c r="AT700" s="202">
        <v>12.21</v>
      </c>
      <c r="AU700" s="202">
        <v>18.079999999999998</v>
      </c>
      <c r="AV700" s="202">
        <v>0</v>
      </c>
      <c r="AW700" s="202">
        <v>0.51</v>
      </c>
      <c r="AX700" s="27">
        <f t="shared" si="223"/>
        <v>30.8</v>
      </c>
      <c r="AY700" s="39">
        <f t="shared" si="224"/>
        <v>33.130000000000003</v>
      </c>
      <c r="AZ700" s="202">
        <v>0</v>
      </c>
      <c r="BA700" s="27">
        <f t="shared" si="225"/>
        <v>33.130000000000003</v>
      </c>
      <c r="BB700" s="201">
        <v>0</v>
      </c>
      <c r="BC700" s="202">
        <v>0</v>
      </c>
      <c r="BD700" s="202"/>
    </row>
    <row r="701" spans="1:56" s="494" customFormat="1" ht="16.5">
      <c r="A701" s="613" t="s">
        <v>789</v>
      </c>
      <c r="B701" s="208" t="s">
        <v>362</v>
      </c>
      <c r="C701" s="596" t="s">
        <v>899</v>
      </c>
      <c r="D701" s="491" t="s">
        <v>900</v>
      </c>
      <c r="E701" s="492">
        <v>13</v>
      </c>
      <c r="F701" s="244" t="s">
        <v>905</v>
      </c>
      <c r="G701" s="242">
        <v>300</v>
      </c>
      <c r="H701" s="242">
        <v>1229.4900000000002</v>
      </c>
      <c r="I701" s="208">
        <v>146</v>
      </c>
      <c r="J701" s="243">
        <v>31</v>
      </c>
      <c r="K701" s="243">
        <v>29</v>
      </c>
      <c r="L701" s="243">
        <v>3</v>
      </c>
      <c r="M701" s="243">
        <v>0</v>
      </c>
      <c r="N701" s="243">
        <v>0</v>
      </c>
      <c r="O701" s="25">
        <f t="shared" si="217"/>
        <v>149</v>
      </c>
      <c r="P701" s="25">
        <f t="shared" si="218"/>
        <v>31</v>
      </c>
      <c r="Q701" s="25">
        <f t="shared" si="218"/>
        <v>29</v>
      </c>
      <c r="R701" s="25">
        <f t="shared" si="219"/>
        <v>209</v>
      </c>
      <c r="S701" s="202">
        <v>8.89</v>
      </c>
      <c r="T701" s="201">
        <v>0</v>
      </c>
      <c r="U701" s="202">
        <v>0</v>
      </c>
      <c r="V701" s="201">
        <v>149</v>
      </c>
      <c r="W701" s="202">
        <v>3.22</v>
      </c>
      <c r="X701" s="201"/>
      <c r="Y701" s="201">
        <v>25</v>
      </c>
      <c r="Z701" s="243">
        <v>327</v>
      </c>
      <c r="AA701" s="202">
        <v>135.29</v>
      </c>
      <c r="AB701" s="26">
        <f t="shared" si="220"/>
        <v>536</v>
      </c>
      <c r="AC701" s="71">
        <f t="shared" si="220"/>
        <v>144.18</v>
      </c>
      <c r="AD701" s="243">
        <v>300</v>
      </c>
      <c r="AE701" s="27">
        <f t="shared" si="221"/>
        <v>100</v>
      </c>
      <c r="AF701" s="201">
        <v>11</v>
      </c>
      <c r="AG701" s="243">
        <v>134</v>
      </c>
      <c r="AH701" s="243"/>
      <c r="AI701" s="243"/>
      <c r="AJ701" s="243"/>
      <c r="AK701" s="565"/>
      <c r="AL701" s="243"/>
      <c r="AM701" s="202"/>
      <c r="AN701" s="243">
        <v>2</v>
      </c>
      <c r="AO701" s="202">
        <v>0.14000000000000001</v>
      </c>
      <c r="AP701" s="243">
        <v>30</v>
      </c>
      <c r="AQ701" s="202">
        <v>4.03</v>
      </c>
      <c r="AR701" s="201">
        <f t="shared" si="222"/>
        <v>32</v>
      </c>
      <c r="AS701" s="202">
        <f t="shared" si="222"/>
        <v>4.17</v>
      </c>
      <c r="AT701" s="202">
        <v>15.35</v>
      </c>
      <c r="AU701" s="202">
        <v>8.36</v>
      </c>
      <c r="AV701" s="202">
        <v>0</v>
      </c>
      <c r="AW701" s="202">
        <v>0.45</v>
      </c>
      <c r="AX701" s="27">
        <f t="shared" si="223"/>
        <v>24.16</v>
      </c>
      <c r="AY701" s="39">
        <f t="shared" si="224"/>
        <v>28.33</v>
      </c>
      <c r="AZ701" s="202">
        <v>0</v>
      </c>
      <c r="BA701" s="27">
        <f t="shared" si="225"/>
        <v>28.33</v>
      </c>
      <c r="BB701" s="201">
        <v>0</v>
      </c>
      <c r="BC701" s="202">
        <v>0</v>
      </c>
      <c r="BD701" s="202"/>
    </row>
    <row r="702" spans="1:56" s="494" customFormat="1" ht="16.5">
      <c r="A702" s="613" t="s">
        <v>789</v>
      </c>
      <c r="B702" s="208" t="s">
        <v>362</v>
      </c>
      <c r="C702" s="596" t="s">
        <v>899</v>
      </c>
      <c r="D702" s="491" t="s">
        <v>900</v>
      </c>
      <c r="E702" s="492">
        <v>14</v>
      </c>
      <c r="F702" s="244" t="s">
        <v>906</v>
      </c>
      <c r="G702" s="242">
        <v>280</v>
      </c>
      <c r="H702" s="242">
        <v>1344.53</v>
      </c>
      <c r="I702" s="208">
        <v>225</v>
      </c>
      <c r="J702" s="243">
        <v>6</v>
      </c>
      <c r="K702" s="243">
        <v>123</v>
      </c>
      <c r="L702" s="243">
        <v>14</v>
      </c>
      <c r="M702" s="243">
        <v>0</v>
      </c>
      <c r="N702" s="243">
        <v>0</v>
      </c>
      <c r="O702" s="25">
        <f t="shared" si="217"/>
        <v>239</v>
      </c>
      <c r="P702" s="25">
        <f t="shared" si="218"/>
        <v>6</v>
      </c>
      <c r="Q702" s="25">
        <f t="shared" si="218"/>
        <v>123</v>
      </c>
      <c r="R702" s="25">
        <f t="shared" si="219"/>
        <v>368</v>
      </c>
      <c r="S702" s="202">
        <v>13.1</v>
      </c>
      <c r="T702" s="201">
        <v>0</v>
      </c>
      <c r="U702" s="202">
        <v>0</v>
      </c>
      <c r="V702" s="201">
        <v>239</v>
      </c>
      <c r="W702" s="202">
        <v>8.7899999999999991</v>
      </c>
      <c r="X702" s="201"/>
      <c r="Y702" s="201">
        <v>80</v>
      </c>
      <c r="Z702" s="243">
        <v>388</v>
      </c>
      <c r="AA702" s="202">
        <v>86.36</v>
      </c>
      <c r="AB702" s="26">
        <f t="shared" si="220"/>
        <v>756</v>
      </c>
      <c r="AC702" s="71">
        <f t="shared" si="220"/>
        <v>99.46</v>
      </c>
      <c r="AD702" s="243">
        <v>280</v>
      </c>
      <c r="AE702" s="27">
        <f t="shared" si="221"/>
        <v>100</v>
      </c>
      <c r="AF702" s="243">
        <v>12</v>
      </c>
      <c r="AG702" s="243">
        <v>266</v>
      </c>
      <c r="AH702" s="243"/>
      <c r="AI702" s="243"/>
      <c r="AJ702" s="243"/>
      <c r="AK702" s="565"/>
      <c r="AL702" s="243"/>
      <c r="AM702" s="202"/>
      <c r="AN702" s="243">
        <v>0</v>
      </c>
      <c r="AO702" s="202">
        <v>0</v>
      </c>
      <c r="AP702" s="243">
        <v>12</v>
      </c>
      <c r="AQ702" s="202">
        <v>3.01</v>
      </c>
      <c r="AR702" s="201">
        <f t="shared" si="222"/>
        <v>12</v>
      </c>
      <c r="AS702" s="202">
        <f t="shared" si="222"/>
        <v>3.01</v>
      </c>
      <c r="AT702" s="202">
        <v>14.67</v>
      </c>
      <c r="AU702" s="202">
        <v>10.98</v>
      </c>
      <c r="AV702" s="202">
        <v>0</v>
      </c>
      <c r="AW702" s="202">
        <v>6.21</v>
      </c>
      <c r="AX702" s="27">
        <f t="shared" si="223"/>
        <v>31.86</v>
      </c>
      <c r="AY702" s="39">
        <f t="shared" si="224"/>
        <v>34.869999999999997</v>
      </c>
      <c r="AZ702" s="202">
        <v>0</v>
      </c>
      <c r="BA702" s="27">
        <f t="shared" si="225"/>
        <v>34.869999999999997</v>
      </c>
      <c r="BB702" s="201">
        <v>0</v>
      </c>
      <c r="BC702" s="202">
        <v>0</v>
      </c>
      <c r="BD702" s="202"/>
    </row>
    <row r="703" spans="1:56" s="494" customFormat="1" ht="16.5">
      <c r="A703" s="613" t="s">
        <v>789</v>
      </c>
      <c r="B703" s="208" t="s">
        <v>362</v>
      </c>
      <c r="C703" s="596" t="s">
        <v>899</v>
      </c>
      <c r="D703" s="491" t="s">
        <v>900</v>
      </c>
      <c r="E703" s="208">
        <v>15</v>
      </c>
      <c r="F703" s="244" t="s">
        <v>907</v>
      </c>
      <c r="G703" s="242">
        <v>265</v>
      </c>
      <c r="H703" s="242">
        <v>1243.8700000000001</v>
      </c>
      <c r="I703" s="208">
        <v>197</v>
      </c>
      <c r="J703" s="243">
        <v>40</v>
      </c>
      <c r="K703" s="243">
        <v>98</v>
      </c>
      <c r="L703" s="243">
        <v>7</v>
      </c>
      <c r="M703" s="243">
        <v>0</v>
      </c>
      <c r="N703" s="243">
        <v>0</v>
      </c>
      <c r="O703" s="25">
        <f t="shared" si="217"/>
        <v>204</v>
      </c>
      <c r="P703" s="25">
        <f t="shared" si="218"/>
        <v>40</v>
      </c>
      <c r="Q703" s="25">
        <f t="shared" si="218"/>
        <v>98</v>
      </c>
      <c r="R703" s="25">
        <f t="shared" si="219"/>
        <v>342</v>
      </c>
      <c r="S703" s="202">
        <v>11.07</v>
      </c>
      <c r="T703" s="201">
        <v>0</v>
      </c>
      <c r="U703" s="202">
        <v>0</v>
      </c>
      <c r="V703" s="201">
        <v>204</v>
      </c>
      <c r="W703" s="202">
        <v>6.57</v>
      </c>
      <c r="X703" s="201"/>
      <c r="Y703" s="201">
        <v>92</v>
      </c>
      <c r="Z703" s="243">
        <v>348</v>
      </c>
      <c r="AA703" s="202">
        <v>58.09</v>
      </c>
      <c r="AB703" s="26">
        <f t="shared" si="220"/>
        <v>690</v>
      </c>
      <c r="AC703" s="71">
        <f t="shared" si="220"/>
        <v>69.16</v>
      </c>
      <c r="AD703" s="243">
        <v>210</v>
      </c>
      <c r="AE703" s="27">
        <f t="shared" si="221"/>
        <v>79.245283018867923</v>
      </c>
      <c r="AF703" s="201"/>
      <c r="AG703" s="243"/>
      <c r="AH703" s="243"/>
      <c r="AI703" s="243"/>
      <c r="AJ703" s="243"/>
      <c r="AK703" s="565"/>
      <c r="AL703" s="243"/>
      <c r="AM703" s="202"/>
      <c r="AN703" s="243">
        <v>1</v>
      </c>
      <c r="AO703" s="202">
        <v>0.05</v>
      </c>
      <c r="AP703" s="243">
        <v>85</v>
      </c>
      <c r="AQ703" s="202">
        <v>7.72</v>
      </c>
      <c r="AR703" s="201">
        <f t="shared" si="222"/>
        <v>86</v>
      </c>
      <c r="AS703" s="202">
        <f t="shared" si="222"/>
        <v>7.77</v>
      </c>
      <c r="AT703" s="202">
        <v>11.13</v>
      </c>
      <c r="AU703" s="202">
        <v>24.76</v>
      </c>
      <c r="AV703" s="202">
        <v>0</v>
      </c>
      <c r="AW703" s="202">
        <v>3.93</v>
      </c>
      <c r="AX703" s="27">
        <f t="shared" si="223"/>
        <v>39.82</v>
      </c>
      <c r="AY703" s="39">
        <f t="shared" si="224"/>
        <v>47.59</v>
      </c>
      <c r="AZ703" s="202">
        <v>0</v>
      </c>
      <c r="BA703" s="27">
        <f t="shared" si="225"/>
        <v>47.59</v>
      </c>
      <c r="BB703" s="201">
        <v>0</v>
      </c>
      <c r="BC703" s="202">
        <v>0</v>
      </c>
      <c r="BD703" s="202"/>
    </row>
    <row r="704" spans="1:56" s="494" customFormat="1" ht="16.5">
      <c r="A704" s="614" t="s">
        <v>789</v>
      </c>
      <c r="B704" s="208" t="s">
        <v>362</v>
      </c>
      <c r="C704" s="596" t="s">
        <v>899</v>
      </c>
      <c r="D704" s="491" t="s">
        <v>909</v>
      </c>
      <c r="E704" s="492">
        <v>16</v>
      </c>
      <c r="F704" s="491" t="s">
        <v>910</v>
      </c>
      <c r="G704" s="242">
        <v>318</v>
      </c>
      <c r="H704" s="242">
        <v>1177.722</v>
      </c>
      <c r="I704" s="208">
        <v>46</v>
      </c>
      <c r="J704" s="243">
        <v>29</v>
      </c>
      <c r="K704" s="243">
        <v>4</v>
      </c>
      <c r="L704" s="243">
        <v>0</v>
      </c>
      <c r="M704" s="243">
        <v>0</v>
      </c>
      <c r="N704" s="243">
        <v>0</v>
      </c>
      <c r="O704" s="25">
        <f t="shared" si="217"/>
        <v>46</v>
      </c>
      <c r="P704" s="25">
        <f t="shared" si="218"/>
        <v>29</v>
      </c>
      <c r="Q704" s="25">
        <f t="shared" si="218"/>
        <v>4</v>
      </c>
      <c r="R704" s="25">
        <f t="shared" si="219"/>
        <v>79</v>
      </c>
      <c r="S704" s="202">
        <v>3.06</v>
      </c>
      <c r="T704" s="201"/>
      <c r="U704" s="202"/>
      <c r="V704" s="201">
        <v>46</v>
      </c>
      <c r="W704" s="202">
        <v>2.78</v>
      </c>
      <c r="X704" s="201"/>
      <c r="Y704" s="201"/>
      <c r="Z704" s="243">
        <v>405</v>
      </c>
      <c r="AA704" s="202">
        <v>74.09</v>
      </c>
      <c r="AB704" s="26">
        <f t="shared" si="220"/>
        <v>484</v>
      </c>
      <c r="AC704" s="71">
        <f t="shared" si="220"/>
        <v>77.150000000000006</v>
      </c>
      <c r="AD704" s="243">
        <v>318</v>
      </c>
      <c r="AE704" s="27">
        <f t="shared" si="221"/>
        <v>100</v>
      </c>
      <c r="AF704" s="201">
        <v>13</v>
      </c>
      <c r="AG704" s="243"/>
      <c r="AH704" s="243"/>
      <c r="AI704" s="243"/>
      <c r="AJ704" s="243">
        <v>46</v>
      </c>
      <c r="AK704" s="565">
        <v>0</v>
      </c>
      <c r="AL704" s="243"/>
      <c r="AM704" s="202"/>
      <c r="AN704" s="243">
        <v>0</v>
      </c>
      <c r="AO704" s="202">
        <v>0</v>
      </c>
      <c r="AP704" s="243">
        <v>3</v>
      </c>
      <c r="AQ704" s="202">
        <v>1.08</v>
      </c>
      <c r="AR704" s="201">
        <f t="shared" si="222"/>
        <v>49</v>
      </c>
      <c r="AS704" s="202">
        <f t="shared" si="222"/>
        <v>1.08</v>
      </c>
      <c r="AT704" s="202">
        <v>6.86</v>
      </c>
      <c r="AU704" s="202">
        <v>9.11</v>
      </c>
      <c r="AV704" s="202">
        <v>0</v>
      </c>
      <c r="AW704" s="202">
        <v>36.32</v>
      </c>
      <c r="AX704" s="27">
        <f t="shared" si="223"/>
        <v>52.29</v>
      </c>
      <c r="AY704" s="39">
        <f t="shared" si="224"/>
        <v>53.37</v>
      </c>
      <c r="AZ704" s="202">
        <v>5.82</v>
      </c>
      <c r="BA704" s="27">
        <f t="shared" si="225"/>
        <v>59.19</v>
      </c>
      <c r="BB704" s="201">
        <v>1</v>
      </c>
      <c r="BC704" s="202">
        <v>0.6</v>
      </c>
      <c r="BD704" s="202"/>
    </row>
    <row r="705" spans="1:56" s="494" customFormat="1" ht="16.5">
      <c r="A705" s="614" t="s">
        <v>789</v>
      </c>
      <c r="B705" s="208" t="s">
        <v>362</v>
      </c>
      <c r="C705" s="596" t="s">
        <v>899</v>
      </c>
      <c r="D705" s="491" t="s">
        <v>909</v>
      </c>
      <c r="E705" s="492">
        <v>17</v>
      </c>
      <c r="F705" s="491" t="s">
        <v>911</v>
      </c>
      <c r="G705" s="242">
        <v>220</v>
      </c>
      <c r="H705" s="242">
        <v>891.56000000000006</v>
      </c>
      <c r="I705" s="208">
        <v>24</v>
      </c>
      <c r="J705" s="243">
        <v>26</v>
      </c>
      <c r="K705" s="243">
        <v>70</v>
      </c>
      <c r="L705" s="243">
        <v>0</v>
      </c>
      <c r="M705" s="243">
        <v>0</v>
      </c>
      <c r="N705" s="243">
        <v>0</v>
      </c>
      <c r="O705" s="25">
        <f t="shared" si="217"/>
        <v>24</v>
      </c>
      <c r="P705" s="25">
        <f t="shared" si="218"/>
        <v>26</v>
      </c>
      <c r="Q705" s="25">
        <f t="shared" si="218"/>
        <v>70</v>
      </c>
      <c r="R705" s="25">
        <f t="shared" si="219"/>
        <v>120</v>
      </c>
      <c r="S705" s="202">
        <v>1.44</v>
      </c>
      <c r="T705" s="201"/>
      <c r="U705" s="202"/>
      <c r="V705" s="201">
        <v>24</v>
      </c>
      <c r="W705" s="202">
        <v>0.78</v>
      </c>
      <c r="X705" s="201"/>
      <c r="Y705" s="201"/>
      <c r="Z705" s="243">
        <v>222</v>
      </c>
      <c r="AA705" s="202">
        <v>34.31</v>
      </c>
      <c r="AB705" s="26">
        <f t="shared" si="220"/>
        <v>342</v>
      </c>
      <c r="AC705" s="71">
        <f t="shared" si="220"/>
        <v>35.75</v>
      </c>
      <c r="AD705" s="243">
        <v>220</v>
      </c>
      <c r="AE705" s="27">
        <f t="shared" si="221"/>
        <v>100</v>
      </c>
      <c r="AF705" s="243">
        <v>14</v>
      </c>
      <c r="AG705" s="243"/>
      <c r="AH705" s="243"/>
      <c r="AI705" s="243"/>
      <c r="AJ705" s="243">
        <v>80</v>
      </c>
      <c r="AK705" s="565">
        <v>0</v>
      </c>
      <c r="AL705" s="243"/>
      <c r="AM705" s="202"/>
      <c r="AN705" s="243">
        <v>0</v>
      </c>
      <c r="AO705" s="202">
        <v>0</v>
      </c>
      <c r="AP705" s="243">
        <v>14</v>
      </c>
      <c r="AQ705" s="202">
        <v>3.96</v>
      </c>
      <c r="AR705" s="201">
        <f t="shared" si="222"/>
        <v>94</v>
      </c>
      <c r="AS705" s="202">
        <f t="shared" si="222"/>
        <v>3.96</v>
      </c>
      <c r="AT705" s="202">
        <v>0</v>
      </c>
      <c r="AU705" s="202">
        <v>1.0900000000000001</v>
      </c>
      <c r="AV705" s="202">
        <v>0</v>
      </c>
      <c r="AW705" s="202">
        <v>19.760000000000002</v>
      </c>
      <c r="AX705" s="27">
        <f t="shared" si="223"/>
        <v>20.85</v>
      </c>
      <c r="AY705" s="39">
        <f t="shared" si="224"/>
        <v>24.810000000000002</v>
      </c>
      <c r="AZ705" s="202">
        <v>3.65</v>
      </c>
      <c r="BA705" s="27">
        <f t="shared" si="225"/>
        <v>28.46</v>
      </c>
      <c r="BB705" s="201"/>
      <c r="BC705" s="202"/>
      <c r="BD705" s="202"/>
    </row>
    <row r="706" spans="1:56" s="494" customFormat="1" ht="16.5">
      <c r="A706" s="613" t="s">
        <v>789</v>
      </c>
      <c r="B706" s="208" t="s">
        <v>362</v>
      </c>
      <c r="C706" s="596" t="s">
        <v>899</v>
      </c>
      <c r="D706" s="491" t="s">
        <v>909</v>
      </c>
      <c r="E706" s="208">
        <v>18</v>
      </c>
      <c r="F706" s="244" t="s">
        <v>908</v>
      </c>
      <c r="G706" s="242">
        <v>270</v>
      </c>
      <c r="H706" s="242">
        <v>1304.2660000000001</v>
      </c>
      <c r="I706" s="208">
        <v>85</v>
      </c>
      <c r="J706" s="243">
        <v>13</v>
      </c>
      <c r="K706" s="243">
        <v>0</v>
      </c>
      <c r="L706" s="243">
        <v>0</v>
      </c>
      <c r="M706" s="243">
        <v>0</v>
      </c>
      <c r="N706" s="243">
        <v>0</v>
      </c>
      <c r="O706" s="25">
        <f t="shared" si="217"/>
        <v>85</v>
      </c>
      <c r="P706" s="25">
        <f t="shared" si="218"/>
        <v>13</v>
      </c>
      <c r="Q706" s="25">
        <f t="shared" si="218"/>
        <v>0</v>
      </c>
      <c r="R706" s="25">
        <f t="shared" si="219"/>
        <v>98</v>
      </c>
      <c r="S706" s="202">
        <v>1.47</v>
      </c>
      <c r="T706" s="201">
        <v>28</v>
      </c>
      <c r="U706" s="202">
        <v>0</v>
      </c>
      <c r="V706" s="201">
        <v>57</v>
      </c>
      <c r="W706" s="202">
        <v>0</v>
      </c>
      <c r="X706" s="201"/>
      <c r="Y706" s="201"/>
      <c r="Z706" s="243">
        <v>156</v>
      </c>
      <c r="AA706" s="202">
        <v>27.57</v>
      </c>
      <c r="AB706" s="26">
        <f t="shared" si="220"/>
        <v>254</v>
      </c>
      <c r="AC706" s="71">
        <f t="shared" si="220"/>
        <v>29.04</v>
      </c>
      <c r="AD706" s="243">
        <v>254</v>
      </c>
      <c r="AE706" s="27">
        <f t="shared" si="221"/>
        <v>94.074074074074076</v>
      </c>
      <c r="AF706" s="201"/>
      <c r="AG706" s="243"/>
      <c r="AH706" s="243"/>
      <c r="AI706" s="243"/>
      <c r="AJ706" s="243">
        <v>46</v>
      </c>
      <c r="AK706" s="565">
        <v>0</v>
      </c>
      <c r="AL706" s="243"/>
      <c r="AM706" s="202"/>
      <c r="AN706" s="243">
        <v>0</v>
      </c>
      <c r="AO706" s="202">
        <v>0</v>
      </c>
      <c r="AP706" s="243">
        <v>1</v>
      </c>
      <c r="AQ706" s="202">
        <v>0.5</v>
      </c>
      <c r="AR706" s="201">
        <f t="shared" si="222"/>
        <v>47</v>
      </c>
      <c r="AS706" s="202">
        <f t="shared" si="222"/>
        <v>0.5</v>
      </c>
      <c r="AT706" s="202">
        <v>0</v>
      </c>
      <c r="AU706" s="202">
        <v>0</v>
      </c>
      <c r="AV706" s="202">
        <v>0</v>
      </c>
      <c r="AW706" s="202">
        <v>0</v>
      </c>
      <c r="AX706" s="27">
        <f t="shared" si="223"/>
        <v>0</v>
      </c>
      <c r="AY706" s="39">
        <f t="shared" si="224"/>
        <v>0.5</v>
      </c>
      <c r="AZ706" s="202">
        <v>0</v>
      </c>
      <c r="BA706" s="27">
        <f t="shared" si="225"/>
        <v>0.5</v>
      </c>
      <c r="BB706" s="201">
        <v>0</v>
      </c>
      <c r="BC706" s="202">
        <v>0</v>
      </c>
      <c r="BD706" s="202"/>
    </row>
    <row r="707" spans="1:56" s="494" customFormat="1" ht="16.5">
      <c r="A707" s="613" t="s">
        <v>789</v>
      </c>
      <c r="B707" s="208" t="s">
        <v>362</v>
      </c>
      <c r="C707" s="596" t="s">
        <v>899</v>
      </c>
      <c r="D707" s="491" t="s">
        <v>944</v>
      </c>
      <c r="E707" s="492">
        <v>19</v>
      </c>
      <c r="F707" s="244" t="s">
        <v>763</v>
      </c>
      <c r="G707" s="242">
        <v>239</v>
      </c>
      <c r="H707" s="242">
        <v>963.46000000000015</v>
      </c>
      <c r="I707" s="208">
        <v>244</v>
      </c>
      <c r="J707" s="243">
        <v>71</v>
      </c>
      <c r="K707" s="243">
        <v>9</v>
      </c>
      <c r="L707" s="243">
        <v>5</v>
      </c>
      <c r="M707" s="243">
        <v>0</v>
      </c>
      <c r="N707" s="243">
        <v>0</v>
      </c>
      <c r="O707" s="25">
        <f t="shared" si="217"/>
        <v>249</v>
      </c>
      <c r="P707" s="25">
        <f t="shared" si="218"/>
        <v>71</v>
      </c>
      <c r="Q707" s="25">
        <f t="shared" si="218"/>
        <v>9</v>
      </c>
      <c r="R707" s="25">
        <f t="shared" si="219"/>
        <v>329</v>
      </c>
      <c r="S707" s="202">
        <v>6.11</v>
      </c>
      <c r="T707" s="201">
        <v>141</v>
      </c>
      <c r="U707" s="202">
        <v>0.61</v>
      </c>
      <c r="V707" s="201">
        <v>108</v>
      </c>
      <c r="W707" s="202">
        <v>5.31</v>
      </c>
      <c r="X707" s="201"/>
      <c r="Y707" s="201">
        <v>14</v>
      </c>
      <c r="Z707" s="243">
        <v>292</v>
      </c>
      <c r="AA707" s="202">
        <v>59.17</v>
      </c>
      <c r="AB707" s="26">
        <f t="shared" si="220"/>
        <v>621</v>
      </c>
      <c r="AC707" s="71">
        <f t="shared" si="220"/>
        <v>65.28</v>
      </c>
      <c r="AD707" s="243">
        <v>239</v>
      </c>
      <c r="AE707" s="27">
        <f t="shared" si="221"/>
        <v>100</v>
      </c>
      <c r="AF707" s="157">
        <v>15</v>
      </c>
      <c r="AG707" s="243">
        <v>141</v>
      </c>
      <c r="AH707" s="243">
        <v>126</v>
      </c>
      <c r="AI707" s="243">
        <v>121</v>
      </c>
      <c r="AJ707" s="243"/>
      <c r="AK707" s="565"/>
      <c r="AL707" s="243"/>
      <c r="AM707" s="202"/>
      <c r="AN707" s="243">
        <v>2</v>
      </c>
      <c r="AO707" s="202">
        <v>0.28000000000000003</v>
      </c>
      <c r="AP707" s="243">
        <v>20</v>
      </c>
      <c r="AQ707" s="202">
        <v>8.58</v>
      </c>
      <c r="AR707" s="201">
        <f t="shared" si="222"/>
        <v>22</v>
      </c>
      <c r="AS707" s="202">
        <f t="shared" si="222"/>
        <v>8.86</v>
      </c>
      <c r="AT707" s="243">
        <v>9.3000000000000007</v>
      </c>
      <c r="AU707" s="202"/>
      <c r="AV707" s="202"/>
      <c r="AW707" s="202"/>
      <c r="AX707" s="27">
        <f t="shared" si="223"/>
        <v>9.3000000000000007</v>
      </c>
      <c r="AY707" s="39">
        <f t="shared" si="224"/>
        <v>18.16</v>
      </c>
      <c r="AZ707" s="202"/>
      <c r="BA707" s="27">
        <f t="shared" si="225"/>
        <v>18.16</v>
      </c>
      <c r="BB707" s="201"/>
      <c r="BC707" s="202"/>
      <c r="BD707" s="202"/>
    </row>
    <row r="708" spans="1:56" s="494" customFormat="1" ht="16.5">
      <c r="A708" s="613" t="s">
        <v>789</v>
      </c>
      <c r="B708" s="208" t="s">
        <v>362</v>
      </c>
      <c r="C708" s="596" t="s">
        <v>899</v>
      </c>
      <c r="D708" s="491" t="s">
        <v>944</v>
      </c>
      <c r="E708" s="492">
        <v>20</v>
      </c>
      <c r="F708" s="244" t="s">
        <v>945</v>
      </c>
      <c r="G708" s="242">
        <v>258</v>
      </c>
      <c r="H708" s="242">
        <v>897.31200000000013</v>
      </c>
      <c r="I708" s="208">
        <v>141</v>
      </c>
      <c r="J708" s="243">
        <v>37</v>
      </c>
      <c r="K708" s="243">
        <v>2</v>
      </c>
      <c r="L708" s="243">
        <v>2</v>
      </c>
      <c r="M708" s="243">
        <v>0</v>
      </c>
      <c r="N708" s="243">
        <v>0</v>
      </c>
      <c r="O708" s="25">
        <f t="shared" si="217"/>
        <v>143</v>
      </c>
      <c r="P708" s="25">
        <f t="shared" si="218"/>
        <v>37</v>
      </c>
      <c r="Q708" s="25">
        <f t="shared" si="218"/>
        <v>2</v>
      </c>
      <c r="R708" s="25">
        <f t="shared" si="219"/>
        <v>182</v>
      </c>
      <c r="S708" s="202">
        <v>8.41</v>
      </c>
      <c r="T708" s="201">
        <v>39</v>
      </c>
      <c r="U708" s="202">
        <v>0.41</v>
      </c>
      <c r="V708" s="201">
        <v>104</v>
      </c>
      <c r="W708" s="202">
        <v>5.41</v>
      </c>
      <c r="X708" s="201"/>
      <c r="Y708" s="201">
        <v>13</v>
      </c>
      <c r="Z708" s="243">
        <v>282</v>
      </c>
      <c r="AA708" s="202">
        <v>67.78</v>
      </c>
      <c r="AB708" s="26">
        <f t="shared" si="220"/>
        <v>464</v>
      </c>
      <c r="AC708" s="71">
        <f t="shared" si="220"/>
        <v>76.19</v>
      </c>
      <c r="AD708" s="243">
        <v>258</v>
      </c>
      <c r="AE708" s="27">
        <f t="shared" si="221"/>
        <v>100</v>
      </c>
      <c r="AF708" s="201">
        <v>16</v>
      </c>
      <c r="AG708" s="243">
        <v>60</v>
      </c>
      <c r="AH708" s="243">
        <v>44</v>
      </c>
      <c r="AI708" s="243">
        <v>40</v>
      </c>
      <c r="AJ708" s="243"/>
      <c r="AK708" s="565"/>
      <c r="AL708" s="243"/>
      <c r="AM708" s="202"/>
      <c r="AN708" s="243">
        <v>9</v>
      </c>
      <c r="AO708" s="202">
        <v>1.19</v>
      </c>
      <c r="AP708" s="243">
        <v>10</v>
      </c>
      <c r="AQ708" s="202">
        <v>5.95</v>
      </c>
      <c r="AR708" s="201">
        <f t="shared" si="222"/>
        <v>19</v>
      </c>
      <c r="AS708" s="202">
        <f t="shared" si="222"/>
        <v>7.1400000000000006</v>
      </c>
      <c r="AT708" s="243">
        <v>6.8</v>
      </c>
      <c r="AU708" s="202"/>
      <c r="AV708" s="202"/>
      <c r="AW708" s="202"/>
      <c r="AX708" s="27">
        <f t="shared" si="223"/>
        <v>6.8</v>
      </c>
      <c r="AY708" s="39">
        <f t="shared" si="224"/>
        <v>13.940000000000001</v>
      </c>
      <c r="AZ708" s="202"/>
      <c r="BA708" s="27">
        <f t="shared" si="225"/>
        <v>13.940000000000001</v>
      </c>
      <c r="BB708" s="201"/>
      <c r="BC708" s="202"/>
      <c r="BD708" s="202"/>
    </row>
    <row r="709" spans="1:56" s="494" customFormat="1" ht="16.5">
      <c r="A709" s="613" t="s">
        <v>789</v>
      </c>
      <c r="B709" s="208" t="s">
        <v>362</v>
      </c>
      <c r="C709" s="596" t="s">
        <v>899</v>
      </c>
      <c r="D709" s="491" t="s">
        <v>944</v>
      </c>
      <c r="E709" s="208">
        <v>21</v>
      </c>
      <c r="F709" s="244" t="s">
        <v>946</v>
      </c>
      <c r="G709" s="242">
        <v>241</v>
      </c>
      <c r="H709" s="242">
        <v>913.13</v>
      </c>
      <c r="I709" s="208">
        <v>152</v>
      </c>
      <c r="J709" s="243">
        <v>76</v>
      </c>
      <c r="K709" s="243">
        <v>25</v>
      </c>
      <c r="L709" s="243">
        <v>0</v>
      </c>
      <c r="M709" s="243">
        <v>0</v>
      </c>
      <c r="N709" s="243">
        <v>0</v>
      </c>
      <c r="O709" s="25">
        <f t="shared" si="217"/>
        <v>152</v>
      </c>
      <c r="P709" s="25">
        <f t="shared" si="218"/>
        <v>76</v>
      </c>
      <c r="Q709" s="25">
        <f t="shared" si="218"/>
        <v>25</v>
      </c>
      <c r="R709" s="25">
        <f t="shared" si="219"/>
        <v>253</v>
      </c>
      <c r="S709" s="202">
        <v>11.01</v>
      </c>
      <c r="T709" s="201">
        <v>26</v>
      </c>
      <c r="U709" s="202">
        <v>0.51</v>
      </c>
      <c r="V709" s="201">
        <v>126</v>
      </c>
      <c r="W709" s="202">
        <v>3.89</v>
      </c>
      <c r="X709" s="201"/>
      <c r="Y709" s="201">
        <v>31</v>
      </c>
      <c r="Z709" s="243">
        <v>407</v>
      </c>
      <c r="AA709" s="202">
        <v>64.88</v>
      </c>
      <c r="AB709" s="26">
        <f t="shared" si="220"/>
        <v>660</v>
      </c>
      <c r="AC709" s="71">
        <f t="shared" si="220"/>
        <v>75.89</v>
      </c>
      <c r="AD709" s="243">
        <v>241</v>
      </c>
      <c r="AE709" s="27">
        <f t="shared" si="221"/>
        <v>100</v>
      </c>
      <c r="AF709" s="157">
        <v>17</v>
      </c>
      <c r="AG709" s="243">
        <v>52</v>
      </c>
      <c r="AH709" s="243">
        <v>48</v>
      </c>
      <c r="AI709" s="243">
        <v>29</v>
      </c>
      <c r="AJ709" s="243"/>
      <c r="AK709" s="565"/>
      <c r="AL709" s="243"/>
      <c r="AM709" s="202"/>
      <c r="AN709" s="243">
        <v>2</v>
      </c>
      <c r="AO709" s="202">
        <v>0.25</v>
      </c>
      <c r="AP709" s="243">
        <v>77</v>
      </c>
      <c r="AQ709" s="202">
        <v>24.73</v>
      </c>
      <c r="AR709" s="201">
        <f t="shared" si="222"/>
        <v>79</v>
      </c>
      <c r="AS709" s="202">
        <f t="shared" si="222"/>
        <v>24.98</v>
      </c>
      <c r="AT709" s="243">
        <v>14.19</v>
      </c>
      <c r="AU709" s="202"/>
      <c r="AV709" s="202"/>
      <c r="AW709" s="202"/>
      <c r="AX709" s="27">
        <f t="shared" si="223"/>
        <v>14.19</v>
      </c>
      <c r="AY709" s="39">
        <f t="shared" si="224"/>
        <v>39.17</v>
      </c>
      <c r="AZ709" s="202"/>
      <c r="BA709" s="27">
        <f t="shared" si="225"/>
        <v>39.17</v>
      </c>
      <c r="BB709" s="201"/>
      <c r="BC709" s="202"/>
      <c r="BD709" s="202"/>
    </row>
    <row r="710" spans="1:56" s="494" customFormat="1" ht="16.5">
      <c r="A710" s="614" t="s">
        <v>789</v>
      </c>
      <c r="B710" s="208" t="s">
        <v>362</v>
      </c>
      <c r="C710" s="596" t="s">
        <v>899</v>
      </c>
      <c r="D710" s="491" t="s">
        <v>966</v>
      </c>
      <c r="E710" s="492">
        <v>22</v>
      </c>
      <c r="F710" s="491" t="s">
        <v>967</v>
      </c>
      <c r="G710" s="242">
        <v>213</v>
      </c>
      <c r="H710" s="242">
        <v>880.77500000000009</v>
      </c>
      <c r="I710" s="208">
        <v>70</v>
      </c>
      <c r="J710" s="243">
        <v>29</v>
      </c>
      <c r="K710" s="243">
        <v>175</v>
      </c>
      <c r="L710" s="243">
        <v>0</v>
      </c>
      <c r="M710" s="243">
        <v>0</v>
      </c>
      <c r="N710" s="243">
        <v>0</v>
      </c>
      <c r="O710" s="25">
        <f t="shared" si="217"/>
        <v>70</v>
      </c>
      <c r="P710" s="25">
        <f t="shared" si="218"/>
        <v>29</v>
      </c>
      <c r="Q710" s="25">
        <f t="shared" si="218"/>
        <v>175</v>
      </c>
      <c r="R710" s="25">
        <f t="shared" si="219"/>
        <v>274</v>
      </c>
      <c r="S710" s="630">
        <v>7.24</v>
      </c>
      <c r="T710" s="201">
        <v>34</v>
      </c>
      <c r="U710" s="202">
        <v>0.45</v>
      </c>
      <c r="V710" s="201">
        <v>36</v>
      </c>
      <c r="W710" s="202">
        <v>0.12</v>
      </c>
      <c r="X710" s="201">
        <v>0</v>
      </c>
      <c r="Y710" s="201">
        <v>19</v>
      </c>
      <c r="Z710" s="243">
        <v>409</v>
      </c>
      <c r="AA710" s="630">
        <v>57.62</v>
      </c>
      <c r="AB710" s="26">
        <f t="shared" si="220"/>
        <v>683</v>
      </c>
      <c r="AC710" s="71">
        <f t="shared" si="220"/>
        <v>64.86</v>
      </c>
      <c r="AD710" s="243">
        <v>205</v>
      </c>
      <c r="AE710" s="27">
        <f t="shared" si="221"/>
        <v>96.244131455399057</v>
      </c>
      <c r="AF710" s="201"/>
      <c r="AG710" s="243">
        <v>102</v>
      </c>
      <c r="AH710" s="243">
        <v>102</v>
      </c>
      <c r="AI710" s="243">
        <v>12</v>
      </c>
      <c r="AJ710" s="567"/>
      <c r="AK710" s="630"/>
      <c r="AL710" s="243"/>
      <c r="AM710" s="202"/>
      <c r="AN710" s="243"/>
      <c r="AO710" s="202"/>
      <c r="AP710" s="243"/>
      <c r="AQ710" s="202"/>
      <c r="AR710" s="201">
        <f t="shared" si="222"/>
        <v>0</v>
      </c>
      <c r="AS710" s="202">
        <f t="shared" si="222"/>
        <v>0</v>
      </c>
      <c r="AT710" s="202">
        <v>0</v>
      </c>
      <c r="AU710" s="202">
        <v>9.2899999999999991</v>
      </c>
      <c r="AV710" s="202">
        <v>0</v>
      </c>
      <c r="AW710" s="202">
        <v>0</v>
      </c>
      <c r="AX710" s="27">
        <f t="shared" si="223"/>
        <v>9.2899999999999991</v>
      </c>
      <c r="AY710" s="39">
        <f t="shared" si="224"/>
        <v>9.2899999999999991</v>
      </c>
      <c r="AZ710" s="630">
        <v>9.4</v>
      </c>
      <c r="BA710" s="27">
        <f t="shared" si="225"/>
        <v>18.689999999999998</v>
      </c>
      <c r="BB710" s="201"/>
      <c r="BC710" s="202"/>
      <c r="BD710" s="202"/>
    </row>
    <row r="711" spans="1:56" s="494" customFormat="1" ht="16.5">
      <c r="A711" s="614" t="s">
        <v>789</v>
      </c>
      <c r="B711" s="208" t="s">
        <v>362</v>
      </c>
      <c r="C711" s="596" t="s">
        <v>899</v>
      </c>
      <c r="D711" s="491" t="s">
        <v>938</v>
      </c>
      <c r="E711" s="492">
        <v>23</v>
      </c>
      <c r="F711" s="491" t="s">
        <v>939</v>
      </c>
      <c r="G711" s="242">
        <v>327</v>
      </c>
      <c r="H711" s="242">
        <v>1358</v>
      </c>
      <c r="I711" s="208">
        <v>291</v>
      </c>
      <c r="J711" s="243">
        <v>10</v>
      </c>
      <c r="K711" s="243">
        <v>42</v>
      </c>
      <c r="L711" s="243">
        <v>0</v>
      </c>
      <c r="M711" s="243">
        <v>0</v>
      </c>
      <c r="N711" s="243">
        <v>0</v>
      </c>
      <c r="O711" s="25">
        <f t="shared" si="217"/>
        <v>291</v>
      </c>
      <c r="P711" s="25">
        <f t="shared" si="218"/>
        <v>10</v>
      </c>
      <c r="Q711" s="25">
        <f t="shared" si="218"/>
        <v>42</v>
      </c>
      <c r="R711" s="25">
        <f t="shared" si="219"/>
        <v>343</v>
      </c>
      <c r="S711" s="202">
        <v>24.04</v>
      </c>
      <c r="T711" s="201">
        <v>79</v>
      </c>
      <c r="U711" s="202">
        <v>2.98</v>
      </c>
      <c r="V711" s="201">
        <v>212</v>
      </c>
      <c r="W711" s="202">
        <v>21.06</v>
      </c>
      <c r="X711" s="201"/>
      <c r="Y711" s="201"/>
      <c r="Z711" s="243">
        <v>920</v>
      </c>
      <c r="AA711" s="202">
        <v>391</v>
      </c>
      <c r="AB711" s="26">
        <f t="shared" si="220"/>
        <v>1263</v>
      </c>
      <c r="AC711" s="71">
        <f t="shared" si="220"/>
        <v>415.04</v>
      </c>
      <c r="AD711" s="243">
        <v>327</v>
      </c>
      <c r="AE711" s="27">
        <f t="shared" si="221"/>
        <v>100</v>
      </c>
      <c r="AF711" s="201">
        <v>18</v>
      </c>
      <c r="AG711" s="243"/>
      <c r="AH711" s="243"/>
      <c r="AI711" s="243"/>
      <c r="AJ711" s="243"/>
      <c r="AK711" s="565"/>
      <c r="AL711" s="243"/>
      <c r="AM711" s="202"/>
      <c r="AN711" s="243">
        <v>2</v>
      </c>
      <c r="AO711" s="202">
        <v>0.3</v>
      </c>
      <c r="AP711" s="243"/>
      <c r="AQ711" s="202"/>
      <c r="AR711" s="201">
        <f t="shared" si="222"/>
        <v>2</v>
      </c>
      <c r="AS711" s="202">
        <f t="shared" si="222"/>
        <v>0.3</v>
      </c>
      <c r="AT711" s="202">
        <v>70.31</v>
      </c>
      <c r="AU711" s="202">
        <v>5.63</v>
      </c>
      <c r="AV711" s="202">
        <v>0</v>
      </c>
      <c r="AW711" s="202">
        <v>59.71</v>
      </c>
      <c r="AX711" s="27">
        <f t="shared" si="223"/>
        <v>135.65</v>
      </c>
      <c r="AY711" s="39">
        <f t="shared" si="224"/>
        <v>135.95000000000002</v>
      </c>
      <c r="AZ711" s="202">
        <v>71.06</v>
      </c>
      <c r="BA711" s="27">
        <f t="shared" si="225"/>
        <v>207.01000000000002</v>
      </c>
      <c r="BB711" s="201"/>
      <c r="BC711" s="202"/>
      <c r="BD711" s="202"/>
    </row>
    <row r="712" spans="1:56" s="494" customFormat="1" ht="16.5">
      <c r="A712" s="614" t="s">
        <v>789</v>
      </c>
      <c r="B712" s="208" t="s">
        <v>362</v>
      </c>
      <c r="C712" s="596" t="s">
        <v>899</v>
      </c>
      <c r="D712" s="491" t="s">
        <v>952</v>
      </c>
      <c r="E712" s="208">
        <v>24</v>
      </c>
      <c r="F712" s="491" t="s">
        <v>953</v>
      </c>
      <c r="G712" s="242">
        <v>257</v>
      </c>
      <c r="H712" s="242">
        <v>966</v>
      </c>
      <c r="I712" s="208">
        <v>80</v>
      </c>
      <c r="J712" s="243">
        <v>230</v>
      </c>
      <c r="K712" s="243">
        <v>45</v>
      </c>
      <c r="L712" s="243">
        <v>0</v>
      </c>
      <c r="M712" s="243">
        <v>0</v>
      </c>
      <c r="N712" s="243">
        <v>0</v>
      </c>
      <c r="O712" s="25">
        <f t="shared" si="217"/>
        <v>80</v>
      </c>
      <c r="P712" s="25">
        <f t="shared" si="218"/>
        <v>230</v>
      </c>
      <c r="Q712" s="25">
        <f t="shared" si="218"/>
        <v>45</v>
      </c>
      <c r="R712" s="25">
        <f t="shared" si="219"/>
        <v>355</v>
      </c>
      <c r="S712" s="202">
        <v>0.55000000000000004</v>
      </c>
      <c r="T712" s="201">
        <v>0</v>
      </c>
      <c r="U712" s="202"/>
      <c r="V712" s="201">
        <v>80</v>
      </c>
      <c r="W712" s="202"/>
      <c r="X712" s="201"/>
      <c r="Y712" s="201"/>
      <c r="Z712" s="243">
        <v>120</v>
      </c>
      <c r="AA712" s="202">
        <v>0.28999999999999998</v>
      </c>
      <c r="AB712" s="26">
        <f t="shared" si="220"/>
        <v>475</v>
      </c>
      <c r="AC712" s="71">
        <f t="shared" si="220"/>
        <v>0.84000000000000008</v>
      </c>
      <c r="AD712" s="243">
        <v>257</v>
      </c>
      <c r="AE712" s="27">
        <f t="shared" si="221"/>
        <v>100</v>
      </c>
      <c r="AF712" s="201">
        <v>19</v>
      </c>
      <c r="AG712" s="243"/>
      <c r="AH712" s="243"/>
      <c r="AI712" s="243"/>
      <c r="AJ712" s="243">
        <v>36</v>
      </c>
      <c r="AK712" s="620">
        <v>0.18</v>
      </c>
      <c r="AL712" s="243"/>
      <c r="AM712" s="202"/>
      <c r="AN712" s="243">
        <v>1</v>
      </c>
      <c r="AO712" s="202">
        <v>0.15</v>
      </c>
      <c r="AP712" s="243">
        <v>3</v>
      </c>
      <c r="AQ712" s="202">
        <v>1.86</v>
      </c>
      <c r="AR712" s="201">
        <f t="shared" si="222"/>
        <v>40</v>
      </c>
      <c r="AS712" s="202">
        <f t="shared" si="222"/>
        <v>2.1900000000000004</v>
      </c>
      <c r="AT712" s="202">
        <v>0.73</v>
      </c>
      <c r="AU712" s="202">
        <v>5</v>
      </c>
      <c r="AV712" s="202"/>
      <c r="AW712" s="202">
        <v>47.3</v>
      </c>
      <c r="AX712" s="27">
        <f t="shared" si="223"/>
        <v>53.03</v>
      </c>
      <c r="AY712" s="39">
        <f t="shared" si="224"/>
        <v>55.22</v>
      </c>
      <c r="AZ712" s="202"/>
      <c r="BA712" s="27">
        <f t="shared" si="225"/>
        <v>55.22</v>
      </c>
      <c r="BB712" s="201"/>
      <c r="BC712" s="202"/>
      <c r="BD712" s="202"/>
    </row>
    <row r="713" spans="1:56" s="494" customFormat="1" ht="16.5">
      <c r="A713" s="614" t="s">
        <v>789</v>
      </c>
      <c r="B713" s="208" t="s">
        <v>362</v>
      </c>
      <c r="C713" s="596" t="s">
        <v>899</v>
      </c>
      <c r="D713" s="491" t="s">
        <v>1426</v>
      </c>
      <c r="E713" s="492">
        <v>25</v>
      </c>
      <c r="F713" s="491" t="s">
        <v>942</v>
      </c>
      <c r="G713" s="242">
        <v>261</v>
      </c>
      <c r="H713" s="242">
        <v>993.65800000000013</v>
      </c>
      <c r="I713" s="208">
        <v>26</v>
      </c>
      <c r="J713" s="243">
        <v>12</v>
      </c>
      <c r="K713" s="243">
        <v>20</v>
      </c>
      <c r="L713" s="243">
        <v>0</v>
      </c>
      <c r="M713" s="243">
        <v>0</v>
      </c>
      <c r="N713" s="243">
        <v>0</v>
      </c>
      <c r="O713" s="25">
        <f t="shared" si="217"/>
        <v>26</v>
      </c>
      <c r="P713" s="25">
        <f t="shared" si="218"/>
        <v>12</v>
      </c>
      <c r="Q713" s="25">
        <f t="shared" si="218"/>
        <v>20</v>
      </c>
      <c r="R713" s="25">
        <f t="shared" si="219"/>
        <v>58</v>
      </c>
      <c r="S713" s="202">
        <v>1</v>
      </c>
      <c r="T713" s="201"/>
      <c r="U713" s="202"/>
      <c r="V713" s="201">
        <v>26</v>
      </c>
      <c r="W713" s="202"/>
      <c r="X713" s="201"/>
      <c r="Y713" s="201"/>
      <c r="Z713" s="243">
        <v>4</v>
      </c>
      <c r="AA713" s="202">
        <v>1.22</v>
      </c>
      <c r="AB713" s="26">
        <f t="shared" si="220"/>
        <v>62</v>
      </c>
      <c r="AC713" s="71">
        <f t="shared" si="220"/>
        <v>2.2199999999999998</v>
      </c>
      <c r="AD713" s="243">
        <v>48</v>
      </c>
      <c r="AE713" s="27">
        <f t="shared" si="221"/>
        <v>18.390804597701148</v>
      </c>
      <c r="AF713" s="201"/>
      <c r="AG713" s="243"/>
      <c r="AH713" s="243"/>
      <c r="AI713" s="243"/>
      <c r="AJ713" s="243"/>
      <c r="AK713" s="565"/>
      <c r="AL713" s="243"/>
      <c r="AM713" s="202"/>
      <c r="AN713" s="201">
        <v>9</v>
      </c>
      <c r="AO713" s="202">
        <v>0.92</v>
      </c>
      <c r="AP713" s="201">
        <v>10</v>
      </c>
      <c r="AQ713" s="202">
        <v>4.6900000000000004</v>
      </c>
      <c r="AR713" s="201">
        <f t="shared" si="222"/>
        <v>19</v>
      </c>
      <c r="AS713" s="202">
        <f t="shared" si="222"/>
        <v>5.61</v>
      </c>
      <c r="AT713" s="202"/>
      <c r="AU713" s="202"/>
      <c r="AV713" s="202"/>
      <c r="AW713" s="202"/>
      <c r="AX713" s="27">
        <f t="shared" si="223"/>
        <v>0</v>
      </c>
      <c r="AY713" s="39">
        <f t="shared" si="224"/>
        <v>5.61</v>
      </c>
      <c r="AZ713" s="202"/>
      <c r="BA713" s="27">
        <f t="shared" si="225"/>
        <v>5.61</v>
      </c>
      <c r="BB713" s="201"/>
      <c r="BC713" s="202"/>
      <c r="BD713" s="202"/>
    </row>
    <row r="714" spans="1:56" s="494" customFormat="1" ht="16.5">
      <c r="A714" s="614" t="s">
        <v>789</v>
      </c>
      <c r="B714" s="208" t="s">
        <v>362</v>
      </c>
      <c r="C714" s="596" t="s">
        <v>899</v>
      </c>
      <c r="D714" s="491" t="s">
        <v>1426</v>
      </c>
      <c r="E714" s="492">
        <v>26</v>
      </c>
      <c r="F714" s="491" t="s">
        <v>943</v>
      </c>
      <c r="G714" s="242">
        <v>342</v>
      </c>
      <c r="H714" s="242">
        <v>1299.2330000000002</v>
      </c>
      <c r="I714" s="208">
        <v>36</v>
      </c>
      <c r="J714" s="243">
        <v>12</v>
      </c>
      <c r="K714" s="243">
        <v>35</v>
      </c>
      <c r="L714" s="243">
        <v>0</v>
      </c>
      <c r="M714" s="243">
        <v>0</v>
      </c>
      <c r="N714" s="243">
        <v>0</v>
      </c>
      <c r="O714" s="25">
        <f t="shared" si="217"/>
        <v>36</v>
      </c>
      <c r="P714" s="25">
        <f t="shared" si="218"/>
        <v>12</v>
      </c>
      <c r="Q714" s="25">
        <f t="shared" si="218"/>
        <v>35</v>
      </c>
      <c r="R714" s="25">
        <f t="shared" si="219"/>
        <v>83</v>
      </c>
      <c r="S714" s="202">
        <v>3</v>
      </c>
      <c r="T714" s="201"/>
      <c r="U714" s="202"/>
      <c r="V714" s="201">
        <v>36</v>
      </c>
      <c r="W714" s="202"/>
      <c r="X714" s="201"/>
      <c r="Y714" s="201"/>
      <c r="Z714" s="243">
        <v>7</v>
      </c>
      <c r="AA714" s="202">
        <v>2.63</v>
      </c>
      <c r="AB714" s="26">
        <f t="shared" si="220"/>
        <v>90</v>
      </c>
      <c r="AC714" s="71">
        <f t="shared" si="220"/>
        <v>5.63</v>
      </c>
      <c r="AD714" s="243">
        <v>66</v>
      </c>
      <c r="AE714" s="27">
        <f t="shared" si="221"/>
        <v>19.298245614035086</v>
      </c>
      <c r="AF714" s="201"/>
      <c r="AG714" s="243"/>
      <c r="AH714" s="243"/>
      <c r="AI714" s="243"/>
      <c r="AJ714" s="243"/>
      <c r="AK714" s="565"/>
      <c r="AL714" s="243"/>
      <c r="AM714" s="202"/>
      <c r="AN714" s="243"/>
      <c r="AO714" s="202"/>
      <c r="AP714" s="243"/>
      <c r="AQ714" s="202"/>
      <c r="AR714" s="201">
        <f t="shared" si="222"/>
        <v>0</v>
      </c>
      <c r="AS714" s="202">
        <f t="shared" si="222"/>
        <v>0</v>
      </c>
      <c r="AT714" s="202"/>
      <c r="AU714" s="202"/>
      <c r="AV714" s="202"/>
      <c r="AW714" s="202"/>
      <c r="AX714" s="27">
        <f t="shared" si="223"/>
        <v>0</v>
      </c>
      <c r="AY714" s="39">
        <f t="shared" si="224"/>
        <v>0</v>
      </c>
      <c r="AZ714" s="202"/>
      <c r="BA714" s="27">
        <f t="shared" si="225"/>
        <v>0</v>
      </c>
      <c r="BB714" s="201"/>
      <c r="BC714" s="202"/>
      <c r="BD714" s="202"/>
    </row>
    <row r="715" spans="1:56" s="494" customFormat="1" ht="16.5">
      <c r="A715" s="614" t="s">
        <v>789</v>
      </c>
      <c r="B715" s="208" t="s">
        <v>362</v>
      </c>
      <c r="C715" s="596" t="s">
        <v>1437</v>
      </c>
      <c r="D715" s="491" t="s">
        <v>1426</v>
      </c>
      <c r="E715" s="208">
        <v>27</v>
      </c>
      <c r="F715" s="491" t="s">
        <v>1475</v>
      </c>
      <c r="G715" s="242">
        <v>161</v>
      </c>
      <c r="H715" s="242">
        <v>565.11</v>
      </c>
      <c r="I715" s="242"/>
      <c r="J715" s="242"/>
      <c r="K715" s="503"/>
      <c r="L715" s="243">
        <v>0</v>
      </c>
      <c r="M715" s="243">
        <v>0</v>
      </c>
      <c r="N715" s="243">
        <v>0</v>
      </c>
      <c r="O715" s="25">
        <f t="shared" si="217"/>
        <v>0</v>
      </c>
      <c r="P715" s="25">
        <f t="shared" si="218"/>
        <v>0</v>
      </c>
      <c r="Q715" s="25">
        <f t="shared" si="218"/>
        <v>0</v>
      </c>
      <c r="R715" s="25">
        <f t="shared" si="219"/>
        <v>0</v>
      </c>
      <c r="S715" s="157"/>
      <c r="T715" s="157"/>
      <c r="U715" s="157"/>
      <c r="V715" s="157"/>
      <c r="W715" s="157"/>
      <c r="X715" s="157"/>
      <c r="Y715" s="157"/>
      <c r="Z715" s="157"/>
      <c r="AA715" s="157"/>
      <c r="AB715" s="26">
        <f t="shared" si="220"/>
        <v>0</v>
      </c>
      <c r="AC715" s="71">
        <f t="shared" si="220"/>
        <v>0</v>
      </c>
      <c r="AD715" s="157"/>
      <c r="AE715" s="27">
        <f t="shared" si="221"/>
        <v>0</v>
      </c>
      <c r="AF715" s="201"/>
      <c r="AG715" s="157"/>
      <c r="AH715" s="157"/>
      <c r="AI715" s="157"/>
      <c r="AJ715" s="157"/>
      <c r="AK715" s="157"/>
      <c r="AL715" s="157"/>
      <c r="AM715" s="157"/>
      <c r="AN715" s="157"/>
      <c r="AO715" s="157"/>
      <c r="AP715" s="157"/>
      <c r="AQ715" s="263"/>
      <c r="AR715" s="201">
        <f t="shared" si="222"/>
        <v>0</v>
      </c>
      <c r="AS715" s="202">
        <f t="shared" si="222"/>
        <v>0</v>
      </c>
      <c r="AT715" s="157"/>
      <c r="AU715" s="157"/>
      <c r="AV715" s="157"/>
      <c r="AW715" s="157"/>
      <c r="AX715" s="27">
        <f t="shared" si="223"/>
        <v>0</v>
      </c>
      <c r="AY715" s="39">
        <f t="shared" si="224"/>
        <v>0</v>
      </c>
      <c r="AZ715" s="157"/>
      <c r="BA715" s="27">
        <f t="shared" si="225"/>
        <v>0</v>
      </c>
      <c r="BB715" s="157"/>
      <c r="BC715" s="157"/>
      <c r="BD715" s="202"/>
    </row>
    <row r="716" spans="1:56" s="494" customFormat="1" ht="16.5">
      <c r="A716" s="614" t="s">
        <v>789</v>
      </c>
      <c r="B716" s="208" t="s">
        <v>362</v>
      </c>
      <c r="C716" s="596" t="s">
        <v>899</v>
      </c>
      <c r="D716" s="491" t="s">
        <v>918</v>
      </c>
      <c r="E716" s="492">
        <v>28</v>
      </c>
      <c r="F716" s="491" t="s">
        <v>919</v>
      </c>
      <c r="G716" s="242">
        <v>336</v>
      </c>
      <c r="H716" s="242">
        <v>608</v>
      </c>
      <c r="I716" s="208">
        <v>101</v>
      </c>
      <c r="J716" s="243">
        <v>0</v>
      </c>
      <c r="K716" s="243">
        <v>8</v>
      </c>
      <c r="L716" s="243">
        <v>0</v>
      </c>
      <c r="M716" s="243">
        <v>0</v>
      </c>
      <c r="N716" s="243">
        <v>0</v>
      </c>
      <c r="O716" s="25">
        <f t="shared" si="217"/>
        <v>101</v>
      </c>
      <c r="P716" s="25">
        <f t="shared" si="218"/>
        <v>0</v>
      </c>
      <c r="Q716" s="25">
        <f t="shared" si="218"/>
        <v>8</v>
      </c>
      <c r="R716" s="25">
        <f t="shared" si="219"/>
        <v>109</v>
      </c>
      <c r="S716" s="202">
        <v>0.14000000000000001</v>
      </c>
      <c r="T716" s="201">
        <v>99</v>
      </c>
      <c r="U716" s="202">
        <v>0.13</v>
      </c>
      <c r="V716" s="201">
        <v>2</v>
      </c>
      <c r="W716" s="202">
        <v>0.01</v>
      </c>
      <c r="X716" s="201"/>
      <c r="Y716" s="201"/>
      <c r="Z716" s="243">
        <v>360</v>
      </c>
      <c r="AA716" s="202">
        <v>84.53</v>
      </c>
      <c r="AB716" s="26">
        <f t="shared" si="220"/>
        <v>469</v>
      </c>
      <c r="AC716" s="71">
        <f t="shared" si="220"/>
        <v>84.67</v>
      </c>
      <c r="AD716" s="243">
        <v>336</v>
      </c>
      <c r="AE716" s="27">
        <f t="shared" si="221"/>
        <v>100</v>
      </c>
      <c r="AF716" s="201">
        <v>20</v>
      </c>
      <c r="AG716" s="243">
        <v>103</v>
      </c>
      <c r="AH716" s="243">
        <v>103</v>
      </c>
      <c r="AI716" s="243"/>
      <c r="AJ716" s="243"/>
      <c r="AK716" s="565"/>
      <c r="AL716" s="243"/>
      <c r="AM716" s="202"/>
      <c r="AN716" s="509">
        <v>0</v>
      </c>
      <c r="AO716" s="574">
        <v>0</v>
      </c>
      <c r="AP716" s="573">
        <v>0</v>
      </c>
      <c r="AQ716" s="574">
        <v>0</v>
      </c>
      <c r="AR716" s="201">
        <f t="shared" si="222"/>
        <v>0</v>
      </c>
      <c r="AS716" s="202">
        <f t="shared" si="222"/>
        <v>0</v>
      </c>
      <c r="AT716" s="202">
        <v>0</v>
      </c>
      <c r="AU716" s="202">
        <v>0</v>
      </c>
      <c r="AV716" s="202">
        <v>0</v>
      </c>
      <c r="AW716" s="243">
        <v>168.2</v>
      </c>
      <c r="AX716" s="27">
        <f t="shared" si="223"/>
        <v>168.2</v>
      </c>
      <c r="AY716" s="39">
        <f t="shared" si="224"/>
        <v>168.2</v>
      </c>
      <c r="AZ716" s="202">
        <v>23.4</v>
      </c>
      <c r="BA716" s="27">
        <f t="shared" si="225"/>
        <v>191.6</v>
      </c>
      <c r="BB716" s="201"/>
      <c r="BC716" s="202"/>
      <c r="BD716" s="202"/>
    </row>
    <row r="717" spans="1:56" s="494" customFormat="1" ht="16.5">
      <c r="A717" s="614" t="s">
        <v>789</v>
      </c>
      <c r="B717" s="208" t="s">
        <v>362</v>
      </c>
      <c r="C717" s="596" t="s">
        <v>899</v>
      </c>
      <c r="D717" s="491" t="s">
        <v>918</v>
      </c>
      <c r="E717" s="492">
        <v>29</v>
      </c>
      <c r="F717" s="491" t="s">
        <v>920</v>
      </c>
      <c r="G717" s="242">
        <v>189</v>
      </c>
      <c r="H717" s="242">
        <v>799</v>
      </c>
      <c r="I717" s="208">
        <v>88</v>
      </c>
      <c r="J717" s="243">
        <v>0</v>
      </c>
      <c r="K717" s="243">
        <v>0</v>
      </c>
      <c r="L717" s="243">
        <v>0</v>
      </c>
      <c r="M717" s="243">
        <v>0</v>
      </c>
      <c r="N717" s="243">
        <v>0</v>
      </c>
      <c r="O717" s="25">
        <f t="shared" si="217"/>
        <v>88</v>
      </c>
      <c r="P717" s="25">
        <f t="shared" si="218"/>
        <v>0</v>
      </c>
      <c r="Q717" s="25">
        <f t="shared" si="218"/>
        <v>0</v>
      </c>
      <c r="R717" s="25">
        <f t="shared" si="219"/>
        <v>88</v>
      </c>
      <c r="S717" s="202">
        <v>0</v>
      </c>
      <c r="T717" s="201">
        <v>80</v>
      </c>
      <c r="U717" s="202">
        <v>0</v>
      </c>
      <c r="V717" s="201">
        <v>8</v>
      </c>
      <c r="W717" s="202">
        <v>0</v>
      </c>
      <c r="X717" s="201"/>
      <c r="Y717" s="201"/>
      <c r="Z717" s="243">
        <v>379</v>
      </c>
      <c r="AA717" s="202">
        <v>27.77</v>
      </c>
      <c r="AB717" s="26">
        <f t="shared" si="220"/>
        <v>467</v>
      </c>
      <c r="AC717" s="71">
        <f t="shared" si="220"/>
        <v>27.77</v>
      </c>
      <c r="AD717" s="243">
        <v>189</v>
      </c>
      <c r="AE717" s="27">
        <f t="shared" si="221"/>
        <v>100</v>
      </c>
      <c r="AF717" s="201">
        <v>21</v>
      </c>
      <c r="AG717" s="243"/>
      <c r="AH717" s="243"/>
      <c r="AI717" s="243"/>
      <c r="AJ717" s="243"/>
      <c r="AK717" s="565"/>
      <c r="AL717" s="243"/>
      <c r="AM717" s="202"/>
      <c r="AN717" s="509">
        <v>0</v>
      </c>
      <c r="AO717" s="574">
        <v>0</v>
      </c>
      <c r="AP717" s="573">
        <v>1</v>
      </c>
      <c r="AQ717" s="574">
        <v>1.04</v>
      </c>
      <c r="AR717" s="201">
        <f t="shared" si="222"/>
        <v>1</v>
      </c>
      <c r="AS717" s="202">
        <f t="shared" si="222"/>
        <v>1.04</v>
      </c>
      <c r="AT717" s="202">
        <v>0</v>
      </c>
      <c r="AU717" s="202">
        <v>0</v>
      </c>
      <c r="AV717" s="202">
        <v>0</v>
      </c>
      <c r="AW717" s="243">
        <v>58.88</v>
      </c>
      <c r="AX717" s="27">
        <f t="shared" si="223"/>
        <v>58.88</v>
      </c>
      <c r="AY717" s="39">
        <f t="shared" si="224"/>
        <v>59.92</v>
      </c>
      <c r="AZ717" s="202">
        <v>19.940000000000001</v>
      </c>
      <c r="BA717" s="27">
        <f t="shared" si="225"/>
        <v>79.86</v>
      </c>
      <c r="BB717" s="201"/>
      <c r="BC717" s="202"/>
      <c r="BD717" s="202"/>
    </row>
    <row r="718" spans="1:56" s="494" customFormat="1" ht="16.5">
      <c r="A718" s="614" t="s">
        <v>789</v>
      </c>
      <c r="B718" s="208" t="s">
        <v>362</v>
      </c>
      <c r="C718" s="596" t="s">
        <v>899</v>
      </c>
      <c r="D718" s="491" t="s">
        <v>918</v>
      </c>
      <c r="E718" s="208">
        <v>30</v>
      </c>
      <c r="F718" s="491" t="s">
        <v>921</v>
      </c>
      <c r="G718" s="242">
        <v>183</v>
      </c>
      <c r="H718" s="242">
        <v>803</v>
      </c>
      <c r="I718" s="208">
        <v>41</v>
      </c>
      <c r="J718" s="243">
        <v>0</v>
      </c>
      <c r="K718" s="243">
        <v>0</v>
      </c>
      <c r="L718" s="243">
        <v>0</v>
      </c>
      <c r="M718" s="243">
        <v>0</v>
      </c>
      <c r="N718" s="243">
        <v>0</v>
      </c>
      <c r="O718" s="25">
        <f t="shared" si="217"/>
        <v>41</v>
      </c>
      <c r="P718" s="25">
        <f t="shared" si="218"/>
        <v>0</v>
      </c>
      <c r="Q718" s="25">
        <f t="shared" si="218"/>
        <v>0</v>
      </c>
      <c r="R718" s="25">
        <f t="shared" si="219"/>
        <v>41</v>
      </c>
      <c r="S718" s="202">
        <v>0</v>
      </c>
      <c r="T718" s="201">
        <v>37</v>
      </c>
      <c r="U718" s="202">
        <v>0</v>
      </c>
      <c r="V718" s="201">
        <v>4</v>
      </c>
      <c r="W718" s="202">
        <v>0</v>
      </c>
      <c r="X718" s="201"/>
      <c r="Y718" s="201"/>
      <c r="Z718" s="243">
        <v>321</v>
      </c>
      <c r="AA718" s="202">
        <v>66.67</v>
      </c>
      <c r="AB718" s="26">
        <f t="shared" si="220"/>
        <v>362</v>
      </c>
      <c r="AC718" s="71">
        <f t="shared" si="220"/>
        <v>66.67</v>
      </c>
      <c r="AD718" s="243">
        <v>183</v>
      </c>
      <c r="AE718" s="27">
        <f t="shared" si="221"/>
        <v>100</v>
      </c>
      <c r="AF718" s="201">
        <v>22</v>
      </c>
      <c r="AG718" s="243"/>
      <c r="AH718" s="243"/>
      <c r="AI718" s="243"/>
      <c r="AJ718" s="243"/>
      <c r="AK718" s="565"/>
      <c r="AL718" s="243"/>
      <c r="AM718" s="202"/>
      <c r="AN718" s="509">
        <v>0</v>
      </c>
      <c r="AO718" s="574">
        <v>0</v>
      </c>
      <c r="AP718" s="573">
        <v>1</v>
      </c>
      <c r="AQ718" s="574">
        <v>1.1000000000000001</v>
      </c>
      <c r="AR718" s="201">
        <f t="shared" si="222"/>
        <v>1</v>
      </c>
      <c r="AS718" s="202">
        <f t="shared" si="222"/>
        <v>1.1000000000000001</v>
      </c>
      <c r="AT718" s="202">
        <v>0</v>
      </c>
      <c r="AU718" s="202">
        <v>0</v>
      </c>
      <c r="AV718" s="202">
        <v>0</v>
      </c>
      <c r="AW718" s="243">
        <v>20.99</v>
      </c>
      <c r="AX718" s="27">
        <f t="shared" si="223"/>
        <v>20.99</v>
      </c>
      <c r="AY718" s="39">
        <f t="shared" si="224"/>
        <v>22.09</v>
      </c>
      <c r="AZ718" s="202">
        <v>3.7</v>
      </c>
      <c r="BA718" s="27">
        <f t="shared" si="225"/>
        <v>25.79</v>
      </c>
      <c r="BB718" s="201"/>
      <c r="BC718" s="202"/>
      <c r="BD718" s="202"/>
    </row>
    <row r="719" spans="1:56" s="494" customFormat="1" ht="16.5">
      <c r="A719" s="614" t="s">
        <v>789</v>
      </c>
      <c r="B719" s="208" t="s">
        <v>362</v>
      </c>
      <c r="C719" s="596" t="s">
        <v>899</v>
      </c>
      <c r="D719" s="491" t="s">
        <v>918</v>
      </c>
      <c r="E719" s="492">
        <v>31</v>
      </c>
      <c r="F719" s="491" t="s">
        <v>922</v>
      </c>
      <c r="G719" s="242">
        <v>197</v>
      </c>
      <c r="H719" s="242">
        <v>791.61900000000003</v>
      </c>
      <c r="I719" s="208">
        <v>144</v>
      </c>
      <c r="J719" s="243">
        <v>4</v>
      </c>
      <c r="K719" s="243">
        <v>0</v>
      </c>
      <c r="L719" s="243">
        <v>0</v>
      </c>
      <c r="M719" s="243">
        <v>0</v>
      </c>
      <c r="N719" s="243">
        <v>0</v>
      </c>
      <c r="O719" s="25">
        <f t="shared" si="217"/>
        <v>144</v>
      </c>
      <c r="P719" s="25">
        <f t="shared" si="218"/>
        <v>4</v>
      </c>
      <c r="Q719" s="25">
        <f t="shared" si="218"/>
        <v>0</v>
      </c>
      <c r="R719" s="25">
        <f t="shared" si="219"/>
        <v>148</v>
      </c>
      <c r="S719" s="202">
        <v>0.37</v>
      </c>
      <c r="T719" s="201">
        <v>77</v>
      </c>
      <c r="U719" s="202">
        <v>0.03</v>
      </c>
      <c r="V719" s="201">
        <v>67</v>
      </c>
      <c r="W719" s="202">
        <v>0.32</v>
      </c>
      <c r="X719" s="201"/>
      <c r="Y719" s="201"/>
      <c r="Z719" s="243">
        <v>170</v>
      </c>
      <c r="AA719" s="202">
        <v>41.44</v>
      </c>
      <c r="AB719" s="26">
        <f t="shared" si="220"/>
        <v>318</v>
      </c>
      <c r="AC719" s="71">
        <f t="shared" si="220"/>
        <v>41.809999999999995</v>
      </c>
      <c r="AD719" s="243">
        <v>197</v>
      </c>
      <c r="AE719" s="27">
        <f t="shared" si="221"/>
        <v>100</v>
      </c>
      <c r="AF719" s="201">
        <v>23</v>
      </c>
      <c r="AG719" s="243"/>
      <c r="AH719" s="243"/>
      <c r="AI719" s="243"/>
      <c r="AJ719" s="243"/>
      <c r="AK719" s="565"/>
      <c r="AL719" s="243"/>
      <c r="AM719" s="202"/>
      <c r="AN719" s="509">
        <v>2</v>
      </c>
      <c r="AO719" s="574">
        <v>0.27</v>
      </c>
      <c r="AP719" s="573">
        <v>10</v>
      </c>
      <c r="AQ719" s="574">
        <v>8.06</v>
      </c>
      <c r="AR719" s="201">
        <f t="shared" si="222"/>
        <v>12</v>
      </c>
      <c r="AS719" s="202">
        <f t="shared" si="222"/>
        <v>8.33</v>
      </c>
      <c r="AT719" s="202">
        <v>0</v>
      </c>
      <c r="AU719" s="202">
        <v>0</v>
      </c>
      <c r="AV719" s="202">
        <v>0</v>
      </c>
      <c r="AW719" s="243">
        <v>7.71</v>
      </c>
      <c r="AX719" s="27">
        <f t="shared" si="223"/>
        <v>7.71</v>
      </c>
      <c r="AY719" s="39">
        <f t="shared" si="224"/>
        <v>16.04</v>
      </c>
      <c r="AZ719" s="202">
        <v>2.02</v>
      </c>
      <c r="BA719" s="27">
        <f t="shared" si="225"/>
        <v>18.059999999999999</v>
      </c>
      <c r="BB719" s="201"/>
      <c r="BC719" s="202"/>
      <c r="BD719" s="202"/>
    </row>
    <row r="720" spans="1:56" s="494" customFormat="1" ht="16.5">
      <c r="A720" s="614" t="s">
        <v>789</v>
      </c>
      <c r="B720" s="208" t="s">
        <v>362</v>
      </c>
      <c r="C720" s="596" t="s">
        <v>899</v>
      </c>
      <c r="D720" s="491" t="s">
        <v>918</v>
      </c>
      <c r="E720" s="492">
        <v>32</v>
      </c>
      <c r="F720" s="491" t="s">
        <v>923</v>
      </c>
      <c r="G720" s="242">
        <v>203</v>
      </c>
      <c r="H720" s="242">
        <v>926.79100000000017</v>
      </c>
      <c r="I720" s="208">
        <v>13</v>
      </c>
      <c r="J720" s="243">
        <v>0</v>
      </c>
      <c r="K720" s="243">
        <v>0</v>
      </c>
      <c r="L720" s="243">
        <v>0</v>
      </c>
      <c r="M720" s="243">
        <v>0</v>
      </c>
      <c r="N720" s="243">
        <v>0</v>
      </c>
      <c r="O720" s="25">
        <f t="shared" si="217"/>
        <v>13</v>
      </c>
      <c r="P720" s="25">
        <f t="shared" si="218"/>
        <v>0</v>
      </c>
      <c r="Q720" s="25">
        <f t="shared" si="218"/>
        <v>0</v>
      </c>
      <c r="R720" s="25">
        <f t="shared" si="219"/>
        <v>13</v>
      </c>
      <c r="S720" s="202">
        <v>0</v>
      </c>
      <c r="T720" s="201">
        <v>13</v>
      </c>
      <c r="U720" s="202">
        <v>0</v>
      </c>
      <c r="V720" s="201">
        <v>0</v>
      </c>
      <c r="W720" s="202">
        <v>0</v>
      </c>
      <c r="X720" s="201"/>
      <c r="Y720" s="201"/>
      <c r="Z720" s="243">
        <v>360</v>
      </c>
      <c r="AA720" s="202">
        <v>117.76</v>
      </c>
      <c r="AB720" s="26">
        <f t="shared" si="220"/>
        <v>373</v>
      </c>
      <c r="AC720" s="71">
        <f t="shared" si="220"/>
        <v>117.76</v>
      </c>
      <c r="AD720" s="243">
        <v>203</v>
      </c>
      <c r="AE720" s="27">
        <f t="shared" si="221"/>
        <v>100</v>
      </c>
      <c r="AF720" s="201">
        <v>24</v>
      </c>
      <c r="AG720" s="243"/>
      <c r="AH720" s="243"/>
      <c r="AI720" s="243"/>
      <c r="AJ720" s="243"/>
      <c r="AK720" s="565"/>
      <c r="AL720" s="243"/>
      <c r="AM720" s="202"/>
      <c r="AN720" s="509">
        <v>0</v>
      </c>
      <c r="AO720" s="574">
        <v>0</v>
      </c>
      <c r="AP720" s="573">
        <v>0</v>
      </c>
      <c r="AQ720" s="574">
        <v>0</v>
      </c>
      <c r="AR720" s="201">
        <f t="shared" si="222"/>
        <v>0</v>
      </c>
      <c r="AS720" s="202">
        <f t="shared" si="222"/>
        <v>0</v>
      </c>
      <c r="AT720" s="202">
        <v>0</v>
      </c>
      <c r="AU720" s="202">
        <v>0</v>
      </c>
      <c r="AV720" s="202">
        <v>0</v>
      </c>
      <c r="AW720" s="243">
        <v>15.04</v>
      </c>
      <c r="AX720" s="27">
        <f t="shared" si="223"/>
        <v>15.04</v>
      </c>
      <c r="AY720" s="39">
        <f t="shared" si="224"/>
        <v>15.04</v>
      </c>
      <c r="AZ720" s="202">
        <v>1.98</v>
      </c>
      <c r="BA720" s="27">
        <f t="shared" si="225"/>
        <v>17.02</v>
      </c>
      <c r="BB720" s="201"/>
      <c r="BC720" s="202"/>
      <c r="BD720" s="202"/>
    </row>
    <row r="721" spans="1:56" s="494" customFormat="1" ht="16.5">
      <c r="A721" s="614" t="s">
        <v>789</v>
      </c>
      <c r="B721" s="208" t="s">
        <v>362</v>
      </c>
      <c r="C721" s="596" t="s">
        <v>899</v>
      </c>
      <c r="D721" s="491" t="s">
        <v>918</v>
      </c>
      <c r="E721" s="208">
        <v>33</v>
      </c>
      <c r="F721" s="491" t="s">
        <v>924</v>
      </c>
      <c r="G721" s="242">
        <v>260</v>
      </c>
      <c r="H721" s="242">
        <v>1084</v>
      </c>
      <c r="I721" s="208">
        <v>87</v>
      </c>
      <c r="J721" s="243">
        <v>6</v>
      </c>
      <c r="K721" s="243">
        <v>0</v>
      </c>
      <c r="L721" s="243">
        <v>0</v>
      </c>
      <c r="M721" s="243">
        <v>0</v>
      </c>
      <c r="N721" s="243">
        <v>0</v>
      </c>
      <c r="O721" s="25">
        <f t="shared" si="217"/>
        <v>87</v>
      </c>
      <c r="P721" s="25">
        <f t="shared" si="218"/>
        <v>6</v>
      </c>
      <c r="Q721" s="25">
        <f t="shared" si="218"/>
        <v>0</v>
      </c>
      <c r="R721" s="25">
        <f t="shared" si="219"/>
        <v>93</v>
      </c>
      <c r="S721" s="202">
        <v>1.96</v>
      </c>
      <c r="T721" s="201">
        <v>1</v>
      </c>
      <c r="U721" s="202">
        <v>0</v>
      </c>
      <c r="V721" s="201">
        <v>86</v>
      </c>
      <c r="W721" s="202">
        <v>1.9</v>
      </c>
      <c r="X721" s="201"/>
      <c r="Y721" s="201"/>
      <c r="Z721" s="243">
        <v>379</v>
      </c>
      <c r="AA721" s="202">
        <v>72.349999999999994</v>
      </c>
      <c r="AB721" s="26">
        <f t="shared" si="220"/>
        <v>472</v>
      </c>
      <c r="AC721" s="71">
        <f t="shared" si="220"/>
        <v>74.309999999999988</v>
      </c>
      <c r="AD721" s="243">
        <v>260</v>
      </c>
      <c r="AE721" s="27">
        <f t="shared" si="221"/>
        <v>100</v>
      </c>
      <c r="AF721" s="201">
        <v>25</v>
      </c>
      <c r="AG721" s="243"/>
      <c r="AH721" s="243"/>
      <c r="AI721" s="243"/>
      <c r="AJ721" s="243"/>
      <c r="AK721" s="565"/>
      <c r="AL721" s="243"/>
      <c r="AM721" s="202"/>
      <c r="AN721" s="509">
        <v>0</v>
      </c>
      <c r="AO721" s="574">
        <v>0</v>
      </c>
      <c r="AP721" s="573">
        <v>5</v>
      </c>
      <c r="AQ721" s="574">
        <v>3.7</v>
      </c>
      <c r="AR721" s="201">
        <f t="shared" si="222"/>
        <v>5</v>
      </c>
      <c r="AS721" s="202">
        <f t="shared" si="222"/>
        <v>3.7</v>
      </c>
      <c r="AT721" s="202">
        <v>0</v>
      </c>
      <c r="AU721" s="202">
        <v>0</v>
      </c>
      <c r="AV721" s="202">
        <v>0</v>
      </c>
      <c r="AW721" s="243">
        <v>103.7</v>
      </c>
      <c r="AX721" s="27">
        <f t="shared" si="223"/>
        <v>103.7</v>
      </c>
      <c r="AY721" s="39">
        <f t="shared" si="224"/>
        <v>107.4</v>
      </c>
      <c r="AZ721" s="202">
        <v>22.08</v>
      </c>
      <c r="BA721" s="27">
        <f t="shared" si="225"/>
        <v>129.48000000000002</v>
      </c>
      <c r="BB721" s="201"/>
      <c r="BC721" s="202"/>
      <c r="BD721" s="202"/>
    </row>
    <row r="722" spans="1:56" s="494" customFormat="1" ht="16.5">
      <c r="A722" s="614" t="s">
        <v>789</v>
      </c>
      <c r="B722" s="208" t="s">
        <v>362</v>
      </c>
      <c r="C722" s="596" t="s">
        <v>899</v>
      </c>
      <c r="D722" s="491" t="s">
        <v>918</v>
      </c>
      <c r="E722" s="492">
        <v>34</v>
      </c>
      <c r="F722" s="491" t="s">
        <v>925</v>
      </c>
      <c r="G722" s="242">
        <v>226</v>
      </c>
      <c r="H722" s="242">
        <v>1053</v>
      </c>
      <c r="I722" s="208">
        <v>79</v>
      </c>
      <c r="J722" s="243">
        <v>0</v>
      </c>
      <c r="K722" s="243">
        <v>2</v>
      </c>
      <c r="L722" s="243">
        <v>0</v>
      </c>
      <c r="M722" s="243">
        <v>0</v>
      </c>
      <c r="N722" s="243">
        <v>0</v>
      </c>
      <c r="O722" s="25">
        <f t="shared" si="217"/>
        <v>79</v>
      </c>
      <c r="P722" s="25">
        <f t="shared" si="218"/>
        <v>0</v>
      </c>
      <c r="Q722" s="25">
        <f t="shared" si="218"/>
        <v>2</v>
      </c>
      <c r="R722" s="25">
        <f t="shared" si="219"/>
        <v>81</v>
      </c>
      <c r="S722" s="202">
        <v>1.07</v>
      </c>
      <c r="T722" s="201">
        <v>12</v>
      </c>
      <c r="U722" s="202">
        <v>0</v>
      </c>
      <c r="V722" s="201">
        <v>67</v>
      </c>
      <c r="W722" s="202">
        <v>1.04</v>
      </c>
      <c r="X722" s="201"/>
      <c r="Y722" s="201"/>
      <c r="Z722" s="243">
        <v>321</v>
      </c>
      <c r="AA722" s="202">
        <v>79.209999999999994</v>
      </c>
      <c r="AB722" s="26">
        <f t="shared" si="220"/>
        <v>402</v>
      </c>
      <c r="AC722" s="71">
        <f t="shared" si="220"/>
        <v>80.279999999999987</v>
      </c>
      <c r="AD722" s="243">
        <v>226</v>
      </c>
      <c r="AE722" s="27">
        <f t="shared" si="221"/>
        <v>100</v>
      </c>
      <c r="AF722" s="201">
        <v>26</v>
      </c>
      <c r="AG722" s="243"/>
      <c r="AH722" s="243"/>
      <c r="AI722" s="243"/>
      <c r="AJ722" s="243"/>
      <c r="AK722" s="565"/>
      <c r="AL722" s="243"/>
      <c r="AM722" s="202"/>
      <c r="AN722" s="509">
        <v>1</v>
      </c>
      <c r="AO722" s="574">
        <v>0.15</v>
      </c>
      <c r="AP722" s="573">
        <v>5</v>
      </c>
      <c r="AQ722" s="574">
        <v>2.1</v>
      </c>
      <c r="AR722" s="201">
        <f t="shared" si="222"/>
        <v>6</v>
      </c>
      <c r="AS722" s="202">
        <f t="shared" si="222"/>
        <v>2.25</v>
      </c>
      <c r="AT722" s="202">
        <v>0</v>
      </c>
      <c r="AU722" s="202">
        <v>1</v>
      </c>
      <c r="AV722" s="202">
        <v>0</v>
      </c>
      <c r="AW722" s="243">
        <v>94.67</v>
      </c>
      <c r="AX722" s="27">
        <f t="shared" si="223"/>
        <v>95.67</v>
      </c>
      <c r="AY722" s="39">
        <f t="shared" si="224"/>
        <v>97.92</v>
      </c>
      <c r="AZ722" s="202">
        <v>16.8</v>
      </c>
      <c r="BA722" s="27">
        <f t="shared" si="225"/>
        <v>114.72</v>
      </c>
      <c r="BB722" s="201">
        <v>2</v>
      </c>
      <c r="BC722" s="202">
        <v>1.82</v>
      </c>
      <c r="BD722" s="202"/>
    </row>
    <row r="723" spans="1:56" s="494" customFormat="1" ht="16.5">
      <c r="A723" s="614" t="s">
        <v>789</v>
      </c>
      <c r="B723" s="208" t="s">
        <v>362</v>
      </c>
      <c r="C723" s="596" t="s">
        <v>899</v>
      </c>
      <c r="D723" s="491" t="s">
        <v>918</v>
      </c>
      <c r="E723" s="492">
        <v>35</v>
      </c>
      <c r="F723" s="491" t="s">
        <v>926</v>
      </c>
      <c r="G723" s="242">
        <v>218</v>
      </c>
      <c r="H723" s="242">
        <v>918.88200000000006</v>
      </c>
      <c r="I723" s="208">
        <v>147</v>
      </c>
      <c r="J723" s="243">
        <v>9</v>
      </c>
      <c r="K723" s="243">
        <v>29</v>
      </c>
      <c r="L723" s="243">
        <v>0</v>
      </c>
      <c r="M723" s="243">
        <v>0</v>
      </c>
      <c r="N723" s="243">
        <v>0</v>
      </c>
      <c r="O723" s="25">
        <f t="shared" si="217"/>
        <v>147</v>
      </c>
      <c r="P723" s="25">
        <f t="shared" si="218"/>
        <v>9</v>
      </c>
      <c r="Q723" s="25">
        <f t="shared" si="218"/>
        <v>29</v>
      </c>
      <c r="R723" s="25">
        <f t="shared" si="219"/>
        <v>185</v>
      </c>
      <c r="S723" s="202">
        <v>2.93</v>
      </c>
      <c r="T723" s="201">
        <v>0</v>
      </c>
      <c r="U723" s="202">
        <v>0</v>
      </c>
      <c r="V723" s="201">
        <v>147</v>
      </c>
      <c r="W723" s="202">
        <v>1.77</v>
      </c>
      <c r="X723" s="201"/>
      <c r="Y723" s="201"/>
      <c r="Z723" s="243">
        <v>167</v>
      </c>
      <c r="AA723" s="202">
        <v>45.71</v>
      </c>
      <c r="AB723" s="26">
        <f t="shared" si="220"/>
        <v>352</v>
      </c>
      <c r="AC723" s="71">
        <f t="shared" si="220"/>
        <v>48.64</v>
      </c>
      <c r="AD723" s="243">
        <v>218</v>
      </c>
      <c r="AE723" s="27">
        <f t="shared" si="221"/>
        <v>100</v>
      </c>
      <c r="AF723" s="201">
        <v>27</v>
      </c>
      <c r="AG723" s="243"/>
      <c r="AH723" s="243"/>
      <c r="AI723" s="243"/>
      <c r="AJ723" s="243"/>
      <c r="AK723" s="565"/>
      <c r="AL723" s="243"/>
      <c r="AM723" s="202"/>
      <c r="AN723" s="509">
        <v>0</v>
      </c>
      <c r="AO723" s="574">
        <v>0</v>
      </c>
      <c r="AP723" s="573">
        <v>11</v>
      </c>
      <c r="AQ723" s="574">
        <v>5.73</v>
      </c>
      <c r="AR723" s="201">
        <f t="shared" si="222"/>
        <v>11</v>
      </c>
      <c r="AS723" s="202">
        <f t="shared" si="222"/>
        <v>5.73</v>
      </c>
      <c r="AT723" s="202">
        <v>0</v>
      </c>
      <c r="AU723" s="202">
        <v>0</v>
      </c>
      <c r="AV723" s="202">
        <v>0</v>
      </c>
      <c r="AW723" s="243">
        <v>59.29</v>
      </c>
      <c r="AX723" s="27">
        <f t="shared" si="223"/>
        <v>59.29</v>
      </c>
      <c r="AY723" s="39">
        <f t="shared" si="224"/>
        <v>65.02</v>
      </c>
      <c r="AZ723" s="202">
        <v>12.41</v>
      </c>
      <c r="BA723" s="27">
        <f t="shared" si="225"/>
        <v>77.429999999999993</v>
      </c>
      <c r="BB723" s="201"/>
      <c r="BC723" s="202"/>
      <c r="BD723" s="202"/>
    </row>
    <row r="724" spans="1:56" s="494" customFormat="1" ht="16.5">
      <c r="A724" s="614" t="s">
        <v>789</v>
      </c>
      <c r="B724" s="208" t="s">
        <v>362</v>
      </c>
      <c r="C724" s="596" t="s">
        <v>899</v>
      </c>
      <c r="D724" s="491" t="s">
        <v>918</v>
      </c>
      <c r="E724" s="208">
        <v>36</v>
      </c>
      <c r="F724" s="491" t="s">
        <v>927</v>
      </c>
      <c r="G724" s="242">
        <v>203</v>
      </c>
      <c r="H724" s="242">
        <v>913.84900000000016</v>
      </c>
      <c r="I724" s="208">
        <v>89</v>
      </c>
      <c r="J724" s="243">
        <v>5</v>
      </c>
      <c r="K724" s="243">
        <v>1</v>
      </c>
      <c r="L724" s="243">
        <v>0</v>
      </c>
      <c r="M724" s="243">
        <v>0</v>
      </c>
      <c r="N724" s="243">
        <v>0</v>
      </c>
      <c r="O724" s="25">
        <f t="shared" si="217"/>
        <v>89</v>
      </c>
      <c r="P724" s="25">
        <f t="shared" si="218"/>
        <v>5</v>
      </c>
      <c r="Q724" s="25">
        <f t="shared" si="218"/>
        <v>1</v>
      </c>
      <c r="R724" s="25">
        <f t="shared" si="219"/>
        <v>95</v>
      </c>
      <c r="S724" s="202">
        <v>1.99</v>
      </c>
      <c r="T724" s="201">
        <v>0</v>
      </c>
      <c r="U724" s="202">
        <v>0</v>
      </c>
      <c r="V724" s="201">
        <v>89</v>
      </c>
      <c r="W724" s="202">
        <v>1.9</v>
      </c>
      <c r="X724" s="201"/>
      <c r="Y724" s="201"/>
      <c r="Z724" s="243">
        <v>125</v>
      </c>
      <c r="AA724" s="202">
        <v>18.52</v>
      </c>
      <c r="AB724" s="26">
        <f t="shared" si="220"/>
        <v>220</v>
      </c>
      <c r="AC724" s="71">
        <f t="shared" si="220"/>
        <v>20.509999999999998</v>
      </c>
      <c r="AD724" s="243">
        <v>203</v>
      </c>
      <c r="AE724" s="27">
        <f t="shared" si="221"/>
        <v>100</v>
      </c>
      <c r="AF724" s="201">
        <v>28</v>
      </c>
      <c r="AG724" s="243"/>
      <c r="AH724" s="243"/>
      <c r="AI724" s="243"/>
      <c r="AJ724" s="243"/>
      <c r="AK724" s="565"/>
      <c r="AL724" s="243"/>
      <c r="AM724" s="202"/>
      <c r="AN724" s="509">
        <v>0</v>
      </c>
      <c r="AO724" s="574">
        <v>0</v>
      </c>
      <c r="AP724" s="573">
        <v>3</v>
      </c>
      <c r="AQ724" s="574">
        <v>1.32</v>
      </c>
      <c r="AR724" s="201">
        <f t="shared" si="222"/>
        <v>3</v>
      </c>
      <c r="AS724" s="202">
        <f t="shared" si="222"/>
        <v>1.32</v>
      </c>
      <c r="AT724" s="202">
        <v>0</v>
      </c>
      <c r="AU724" s="202">
        <v>0</v>
      </c>
      <c r="AV724" s="202">
        <v>0</v>
      </c>
      <c r="AW724" s="243">
        <v>73.569999999999993</v>
      </c>
      <c r="AX724" s="27">
        <f t="shared" si="223"/>
        <v>73.569999999999993</v>
      </c>
      <c r="AY724" s="39">
        <f t="shared" si="224"/>
        <v>74.889999999999986</v>
      </c>
      <c r="AZ724" s="202">
        <v>13.82</v>
      </c>
      <c r="BA724" s="27">
        <f t="shared" si="225"/>
        <v>88.70999999999998</v>
      </c>
      <c r="BB724" s="201"/>
      <c r="BC724" s="202"/>
      <c r="BD724" s="202"/>
    </row>
    <row r="725" spans="1:56" s="494" customFormat="1" ht="16.5">
      <c r="A725" s="614" t="s">
        <v>789</v>
      </c>
      <c r="B725" s="208" t="s">
        <v>362</v>
      </c>
      <c r="C725" s="596" t="s">
        <v>899</v>
      </c>
      <c r="D725" s="491" t="s">
        <v>918</v>
      </c>
      <c r="E725" s="492">
        <v>37</v>
      </c>
      <c r="F725" s="491" t="s">
        <v>928</v>
      </c>
      <c r="G725" s="242">
        <v>161</v>
      </c>
      <c r="H725" s="242">
        <v>870.70900000000006</v>
      </c>
      <c r="I725" s="208">
        <v>47</v>
      </c>
      <c r="J725" s="243">
        <v>0</v>
      </c>
      <c r="K725" s="243">
        <v>4</v>
      </c>
      <c r="L725" s="243">
        <v>0</v>
      </c>
      <c r="M725" s="243">
        <v>0</v>
      </c>
      <c r="N725" s="243">
        <v>0</v>
      </c>
      <c r="O725" s="25">
        <f t="shared" si="217"/>
        <v>47</v>
      </c>
      <c r="P725" s="25">
        <f t="shared" si="218"/>
        <v>0</v>
      </c>
      <c r="Q725" s="25">
        <f t="shared" si="218"/>
        <v>4</v>
      </c>
      <c r="R725" s="25">
        <f t="shared" si="219"/>
        <v>51</v>
      </c>
      <c r="S725" s="202">
        <v>0.87</v>
      </c>
      <c r="T725" s="201">
        <v>0</v>
      </c>
      <c r="U725" s="202">
        <v>0</v>
      </c>
      <c r="V725" s="201">
        <v>47</v>
      </c>
      <c r="W725" s="202">
        <v>0.55000000000000004</v>
      </c>
      <c r="X725" s="201"/>
      <c r="Y725" s="201"/>
      <c r="Z725" s="243">
        <v>81</v>
      </c>
      <c r="AA725" s="202">
        <v>21.8</v>
      </c>
      <c r="AB725" s="26">
        <f t="shared" si="220"/>
        <v>132</v>
      </c>
      <c r="AC725" s="71">
        <f t="shared" si="220"/>
        <v>22.67</v>
      </c>
      <c r="AD725" s="243">
        <v>128</v>
      </c>
      <c r="AE725" s="27">
        <f t="shared" si="221"/>
        <v>79.503105590062106</v>
      </c>
      <c r="AF725" s="201"/>
      <c r="AG725" s="243"/>
      <c r="AH725" s="243"/>
      <c r="AI725" s="243"/>
      <c r="AJ725" s="243"/>
      <c r="AK725" s="565"/>
      <c r="AL725" s="243"/>
      <c r="AM725" s="202"/>
      <c r="AN725" s="509">
        <v>0</v>
      </c>
      <c r="AO725" s="574">
        <v>0</v>
      </c>
      <c r="AP725" s="573">
        <v>1</v>
      </c>
      <c r="AQ725" s="574">
        <v>0.43</v>
      </c>
      <c r="AR725" s="201">
        <f t="shared" si="222"/>
        <v>1</v>
      </c>
      <c r="AS725" s="202">
        <f t="shared" si="222"/>
        <v>0.43</v>
      </c>
      <c r="AT725" s="202">
        <v>0</v>
      </c>
      <c r="AU725" s="202">
        <v>0</v>
      </c>
      <c r="AV725" s="202">
        <v>0</v>
      </c>
      <c r="AW725" s="243">
        <v>19.88</v>
      </c>
      <c r="AX725" s="27">
        <f t="shared" si="223"/>
        <v>19.88</v>
      </c>
      <c r="AY725" s="39">
        <f t="shared" si="224"/>
        <v>20.309999999999999</v>
      </c>
      <c r="AZ725" s="202">
        <v>2.1</v>
      </c>
      <c r="BA725" s="27">
        <f t="shared" si="225"/>
        <v>22.41</v>
      </c>
      <c r="BB725" s="201"/>
      <c r="BC725" s="202"/>
      <c r="BD725" s="202"/>
    </row>
    <row r="726" spans="1:56" s="494" customFormat="1" ht="16.5">
      <c r="A726" s="614" t="s">
        <v>789</v>
      </c>
      <c r="B726" s="208" t="s">
        <v>362</v>
      </c>
      <c r="C726" s="596" t="s">
        <v>899</v>
      </c>
      <c r="D726" s="491" t="s">
        <v>918</v>
      </c>
      <c r="E726" s="492">
        <v>38</v>
      </c>
      <c r="F726" s="491" t="s">
        <v>929</v>
      </c>
      <c r="G726" s="242">
        <v>301</v>
      </c>
      <c r="H726" s="242">
        <v>1309.2990000000002</v>
      </c>
      <c r="I726" s="208">
        <v>123</v>
      </c>
      <c r="J726" s="243">
        <v>2</v>
      </c>
      <c r="K726" s="243">
        <v>0</v>
      </c>
      <c r="L726" s="243">
        <v>0</v>
      </c>
      <c r="M726" s="243">
        <v>0</v>
      </c>
      <c r="N726" s="243">
        <v>0</v>
      </c>
      <c r="O726" s="25">
        <f t="shared" si="217"/>
        <v>123</v>
      </c>
      <c r="P726" s="25">
        <f t="shared" si="218"/>
        <v>2</v>
      </c>
      <c r="Q726" s="25">
        <f t="shared" si="218"/>
        <v>0</v>
      </c>
      <c r="R726" s="25">
        <f t="shared" si="219"/>
        <v>125</v>
      </c>
      <c r="S726" s="202">
        <v>1.38</v>
      </c>
      <c r="T726" s="201">
        <v>0</v>
      </c>
      <c r="U726" s="202">
        <v>0</v>
      </c>
      <c r="V726" s="201">
        <v>123</v>
      </c>
      <c r="W726" s="202">
        <v>1.35</v>
      </c>
      <c r="X726" s="201"/>
      <c r="Y726" s="201"/>
      <c r="Z726" s="243">
        <v>335</v>
      </c>
      <c r="AA726" s="202">
        <v>62.2</v>
      </c>
      <c r="AB726" s="26">
        <f t="shared" si="220"/>
        <v>460</v>
      </c>
      <c r="AC726" s="71">
        <f t="shared" si="220"/>
        <v>63.580000000000005</v>
      </c>
      <c r="AD726" s="243">
        <v>301</v>
      </c>
      <c r="AE726" s="27">
        <f t="shared" si="221"/>
        <v>100</v>
      </c>
      <c r="AF726" s="201">
        <v>29</v>
      </c>
      <c r="AG726" s="243"/>
      <c r="AH726" s="243"/>
      <c r="AI726" s="243"/>
      <c r="AJ726" s="243"/>
      <c r="AK726" s="565"/>
      <c r="AL726" s="243"/>
      <c r="AM726" s="202"/>
      <c r="AN726" s="509">
        <v>0</v>
      </c>
      <c r="AO726" s="574">
        <v>0</v>
      </c>
      <c r="AP726" s="573">
        <v>0</v>
      </c>
      <c r="AQ726" s="574">
        <v>0</v>
      </c>
      <c r="AR726" s="201">
        <f t="shared" si="222"/>
        <v>0</v>
      </c>
      <c r="AS726" s="202">
        <f t="shared" si="222"/>
        <v>0</v>
      </c>
      <c r="AT726" s="202">
        <v>0</v>
      </c>
      <c r="AU726" s="202">
        <v>0</v>
      </c>
      <c r="AV726" s="202">
        <v>0</v>
      </c>
      <c r="AW726" s="243">
        <v>36.340000000000003</v>
      </c>
      <c r="AX726" s="27">
        <f t="shared" si="223"/>
        <v>36.340000000000003</v>
      </c>
      <c r="AY726" s="39">
        <f t="shared" si="224"/>
        <v>36.340000000000003</v>
      </c>
      <c r="AZ726" s="202">
        <v>4.75</v>
      </c>
      <c r="BA726" s="27">
        <f t="shared" si="225"/>
        <v>41.09</v>
      </c>
      <c r="BB726" s="201"/>
      <c r="BC726" s="202"/>
      <c r="BD726" s="202"/>
    </row>
    <row r="727" spans="1:56" s="494" customFormat="1" ht="16.5">
      <c r="A727" s="614" t="s">
        <v>789</v>
      </c>
      <c r="B727" s="208" t="s">
        <v>362</v>
      </c>
      <c r="C727" s="596" t="s">
        <v>899</v>
      </c>
      <c r="D727" s="491" t="s">
        <v>955</v>
      </c>
      <c r="E727" s="208">
        <v>39</v>
      </c>
      <c r="F727" s="491" t="s">
        <v>956</v>
      </c>
      <c r="G727" s="242">
        <v>220</v>
      </c>
      <c r="H727" s="242">
        <v>906.65899999999999</v>
      </c>
      <c r="I727" s="208">
        <v>129</v>
      </c>
      <c r="J727" s="243">
        <v>8</v>
      </c>
      <c r="K727" s="243">
        <v>1</v>
      </c>
      <c r="L727" s="243">
        <v>0</v>
      </c>
      <c r="M727" s="243">
        <v>0</v>
      </c>
      <c r="N727" s="243">
        <v>0</v>
      </c>
      <c r="O727" s="25">
        <f t="shared" si="217"/>
        <v>129</v>
      </c>
      <c r="P727" s="25">
        <f t="shared" si="218"/>
        <v>8</v>
      </c>
      <c r="Q727" s="25">
        <f t="shared" si="218"/>
        <v>1</v>
      </c>
      <c r="R727" s="25">
        <f t="shared" si="219"/>
        <v>138</v>
      </c>
      <c r="S727" s="202">
        <v>1.25</v>
      </c>
      <c r="T727" s="201">
        <v>50</v>
      </c>
      <c r="U727" s="202"/>
      <c r="V727" s="201">
        <v>79</v>
      </c>
      <c r="W727" s="202">
        <v>0</v>
      </c>
      <c r="X727" s="201"/>
      <c r="Y727" s="201">
        <v>2</v>
      </c>
      <c r="Z727" s="243">
        <v>503</v>
      </c>
      <c r="AA727" s="202">
        <v>47</v>
      </c>
      <c r="AB727" s="26">
        <f t="shared" si="220"/>
        <v>641</v>
      </c>
      <c r="AC727" s="71">
        <f t="shared" si="220"/>
        <v>48.25</v>
      </c>
      <c r="AD727" s="243">
        <v>220</v>
      </c>
      <c r="AE727" s="27">
        <f t="shared" si="221"/>
        <v>100</v>
      </c>
      <c r="AF727" s="201">
        <v>30</v>
      </c>
      <c r="AG727" s="243">
        <v>41</v>
      </c>
      <c r="AH727" s="243">
        <v>41</v>
      </c>
      <c r="AI727" s="243"/>
      <c r="AJ727" s="243"/>
      <c r="AK727" s="565"/>
      <c r="AL727" s="243"/>
      <c r="AM727" s="202"/>
      <c r="AN727" s="243">
        <v>10</v>
      </c>
      <c r="AO727" s="202">
        <v>1</v>
      </c>
      <c r="AP727" s="243">
        <v>10</v>
      </c>
      <c r="AQ727" s="202">
        <v>2</v>
      </c>
      <c r="AR727" s="201">
        <f t="shared" si="222"/>
        <v>20</v>
      </c>
      <c r="AS727" s="202">
        <f t="shared" si="222"/>
        <v>3</v>
      </c>
      <c r="AT727" s="202">
        <v>78</v>
      </c>
      <c r="AU727" s="202">
        <v>22</v>
      </c>
      <c r="AV727" s="202"/>
      <c r="AW727" s="202">
        <v>17</v>
      </c>
      <c r="AX727" s="27">
        <f t="shared" si="223"/>
        <v>117</v>
      </c>
      <c r="AY727" s="39">
        <f t="shared" si="224"/>
        <v>120</v>
      </c>
      <c r="AZ727" s="202">
        <v>8</v>
      </c>
      <c r="BA727" s="27">
        <f t="shared" si="225"/>
        <v>128</v>
      </c>
      <c r="BB727" s="201">
        <v>2</v>
      </c>
      <c r="BC727" s="202">
        <v>2</v>
      </c>
      <c r="BD727" s="202"/>
    </row>
    <row r="728" spans="1:56" s="494" customFormat="1" ht="16.5">
      <c r="A728" s="614" t="s">
        <v>789</v>
      </c>
      <c r="B728" s="208" t="s">
        <v>362</v>
      </c>
      <c r="C728" s="596" t="s">
        <v>899</v>
      </c>
      <c r="D728" s="491" t="s">
        <v>957</v>
      </c>
      <c r="E728" s="492">
        <v>40</v>
      </c>
      <c r="F728" s="491" t="s">
        <v>959</v>
      </c>
      <c r="G728" s="242">
        <v>280</v>
      </c>
      <c r="H728" s="242">
        <v>1169.8130000000001</v>
      </c>
      <c r="I728" s="208">
        <v>225</v>
      </c>
      <c r="J728" s="243">
        <v>81</v>
      </c>
      <c r="K728" s="243">
        <v>398</v>
      </c>
      <c r="L728" s="243">
        <v>0</v>
      </c>
      <c r="M728" s="243">
        <v>0</v>
      </c>
      <c r="N728" s="243">
        <v>0</v>
      </c>
      <c r="O728" s="25">
        <f t="shared" si="217"/>
        <v>225</v>
      </c>
      <c r="P728" s="25">
        <f t="shared" si="218"/>
        <v>81</v>
      </c>
      <c r="Q728" s="25">
        <f t="shared" si="218"/>
        <v>398</v>
      </c>
      <c r="R728" s="25">
        <f t="shared" si="219"/>
        <v>704</v>
      </c>
      <c r="S728" s="202">
        <v>7.09</v>
      </c>
      <c r="T728" s="201">
        <v>2</v>
      </c>
      <c r="U728" s="202"/>
      <c r="V728" s="201">
        <v>223</v>
      </c>
      <c r="W728" s="202">
        <v>2.71</v>
      </c>
      <c r="X728" s="201"/>
      <c r="Y728" s="201"/>
      <c r="Z728" s="243">
        <v>316</v>
      </c>
      <c r="AA728" s="202">
        <v>34.35</v>
      </c>
      <c r="AB728" s="26">
        <f t="shared" si="220"/>
        <v>1020</v>
      </c>
      <c r="AC728" s="71">
        <f t="shared" si="220"/>
        <v>41.44</v>
      </c>
      <c r="AD728" s="243">
        <v>230</v>
      </c>
      <c r="AE728" s="27">
        <f t="shared" si="221"/>
        <v>82.142857142857139</v>
      </c>
      <c r="AF728" s="201"/>
      <c r="AG728" s="243"/>
      <c r="AH728" s="243"/>
      <c r="AI728" s="243"/>
      <c r="AJ728" s="243">
        <v>9</v>
      </c>
      <c r="AK728" s="202">
        <v>0</v>
      </c>
      <c r="AL728" s="243"/>
      <c r="AM728" s="202"/>
      <c r="AN728" s="243">
        <v>1</v>
      </c>
      <c r="AO728" s="202">
        <v>0.1</v>
      </c>
      <c r="AP728" s="243">
        <v>12</v>
      </c>
      <c r="AQ728" s="202">
        <v>2.86</v>
      </c>
      <c r="AR728" s="201">
        <f t="shared" si="222"/>
        <v>22</v>
      </c>
      <c r="AS728" s="202">
        <f t="shared" si="222"/>
        <v>2.96</v>
      </c>
      <c r="AT728" s="202"/>
      <c r="AU728" s="202"/>
      <c r="AV728" s="202"/>
      <c r="AW728" s="202"/>
      <c r="AX728" s="27">
        <f t="shared" si="223"/>
        <v>0</v>
      </c>
      <c r="AY728" s="39">
        <f t="shared" si="224"/>
        <v>2.96</v>
      </c>
      <c r="AZ728" s="202"/>
      <c r="BA728" s="27">
        <f t="shared" si="225"/>
        <v>2.96</v>
      </c>
      <c r="BB728" s="201"/>
      <c r="BC728" s="202"/>
      <c r="BD728" s="202"/>
    </row>
    <row r="729" spans="1:56" s="494" customFormat="1" ht="16.5">
      <c r="A729" s="614" t="s">
        <v>789</v>
      </c>
      <c r="B729" s="208" t="s">
        <v>362</v>
      </c>
      <c r="C729" s="596" t="s">
        <v>899</v>
      </c>
      <c r="D729" s="491" t="s">
        <v>957</v>
      </c>
      <c r="E729" s="492">
        <v>41</v>
      </c>
      <c r="F729" s="491" t="s">
        <v>961</v>
      </c>
      <c r="G729" s="242">
        <v>178</v>
      </c>
      <c r="H729" s="242">
        <v>739.13200000000006</v>
      </c>
      <c r="I729" s="208">
        <v>253</v>
      </c>
      <c r="J729" s="243">
        <v>31</v>
      </c>
      <c r="K729" s="243">
        <v>233</v>
      </c>
      <c r="L729" s="243">
        <v>0</v>
      </c>
      <c r="M729" s="243">
        <v>0</v>
      </c>
      <c r="N729" s="243">
        <v>0</v>
      </c>
      <c r="O729" s="25">
        <f t="shared" si="217"/>
        <v>253</v>
      </c>
      <c r="P729" s="25">
        <f t="shared" si="218"/>
        <v>31</v>
      </c>
      <c r="Q729" s="25">
        <f t="shared" si="218"/>
        <v>233</v>
      </c>
      <c r="R729" s="25">
        <f t="shared" si="219"/>
        <v>517</v>
      </c>
      <c r="S729" s="202">
        <v>10.35</v>
      </c>
      <c r="T729" s="201">
        <v>71</v>
      </c>
      <c r="U729" s="202">
        <v>0.39</v>
      </c>
      <c r="V729" s="201">
        <v>182</v>
      </c>
      <c r="W729" s="202">
        <v>4.3099999999999996</v>
      </c>
      <c r="X729" s="201"/>
      <c r="Y729" s="201"/>
      <c r="Z729" s="243">
        <v>85</v>
      </c>
      <c r="AA729" s="202">
        <v>18.579999999999998</v>
      </c>
      <c r="AB729" s="26">
        <f t="shared" si="220"/>
        <v>602</v>
      </c>
      <c r="AC729" s="71">
        <f t="shared" si="220"/>
        <v>28.93</v>
      </c>
      <c r="AD729" s="243">
        <v>130</v>
      </c>
      <c r="AE729" s="27">
        <f t="shared" si="221"/>
        <v>73.033707865168537</v>
      </c>
      <c r="AF729" s="201"/>
      <c r="AG729" s="243"/>
      <c r="AH729" s="243"/>
      <c r="AI729" s="243"/>
      <c r="AJ729" s="243">
        <v>6</v>
      </c>
      <c r="AK729" s="202">
        <v>0</v>
      </c>
      <c r="AL729" s="243"/>
      <c r="AM729" s="202"/>
      <c r="AN729" s="243">
        <v>1</v>
      </c>
      <c r="AO729" s="202">
        <v>0.06</v>
      </c>
      <c r="AP729" s="243">
        <v>12</v>
      </c>
      <c r="AQ729" s="202">
        <v>12.85</v>
      </c>
      <c r="AR729" s="201">
        <f t="shared" si="222"/>
        <v>19</v>
      </c>
      <c r="AS729" s="202">
        <f t="shared" si="222"/>
        <v>12.91</v>
      </c>
      <c r="AT729" s="202"/>
      <c r="AU729" s="202"/>
      <c r="AV729" s="202"/>
      <c r="AW729" s="202"/>
      <c r="AX729" s="27">
        <f t="shared" si="223"/>
        <v>0</v>
      </c>
      <c r="AY729" s="39">
        <f t="shared" si="224"/>
        <v>12.91</v>
      </c>
      <c r="AZ729" s="202"/>
      <c r="BA729" s="27">
        <f t="shared" si="225"/>
        <v>12.91</v>
      </c>
      <c r="BB729" s="201"/>
      <c r="BC729" s="202"/>
      <c r="BD729" s="202"/>
    </row>
    <row r="730" spans="1:56" s="494" customFormat="1" ht="16.5">
      <c r="A730" s="614" t="s">
        <v>789</v>
      </c>
      <c r="B730" s="208" t="s">
        <v>362</v>
      </c>
      <c r="C730" s="596" t="s">
        <v>1437</v>
      </c>
      <c r="D730" s="491" t="s">
        <v>957</v>
      </c>
      <c r="E730" s="208">
        <v>42</v>
      </c>
      <c r="F730" s="491" t="s">
        <v>1476</v>
      </c>
      <c r="G730" s="242">
        <v>227</v>
      </c>
      <c r="H730" s="242">
        <v>796.77</v>
      </c>
      <c r="I730" s="208">
        <v>147</v>
      </c>
      <c r="J730" s="243">
        <v>48</v>
      </c>
      <c r="K730" s="243">
        <v>374</v>
      </c>
      <c r="L730" s="243">
        <v>0</v>
      </c>
      <c r="M730" s="243">
        <v>0</v>
      </c>
      <c r="N730" s="243">
        <v>0</v>
      </c>
      <c r="O730" s="25">
        <f t="shared" si="217"/>
        <v>147</v>
      </c>
      <c r="P730" s="25">
        <f t="shared" si="218"/>
        <v>48</v>
      </c>
      <c r="Q730" s="25">
        <f t="shared" si="218"/>
        <v>374</v>
      </c>
      <c r="R730" s="25">
        <f t="shared" si="219"/>
        <v>569</v>
      </c>
      <c r="S730" s="202">
        <v>20.21</v>
      </c>
      <c r="T730" s="201"/>
      <c r="U730" s="202"/>
      <c r="V730" s="201">
        <v>147</v>
      </c>
      <c r="W730" s="202">
        <v>3.61</v>
      </c>
      <c r="X730" s="201"/>
      <c r="Y730" s="201"/>
      <c r="Z730" s="243">
        <v>127</v>
      </c>
      <c r="AA730" s="202">
        <v>15.73</v>
      </c>
      <c r="AB730" s="26">
        <f t="shared" si="220"/>
        <v>696</v>
      </c>
      <c r="AC730" s="71">
        <f t="shared" si="220"/>
        <v>35.94</v>
      </c>
      <c r="AD730" s="243">
        <v>188</v>
      </c>
      <c r="AE730" s="27">
        <f t="shared" si="221"/>
        <v>82.819383259911888</v>
      </c>
      <c r="AF730" s="201"/>
      <c r="AG730" s="243"/>
      <c r="AH730" s="243"/>
      <c r="AI730" s="243"/>
      <c r="AJ730" s="243">
        <v>23</v>
      </c>
      <c r="AK730" s="202">
        <v>0</v>
      </c>
      <c r="AL730" s="243"/>
      <c r="AM730" s="202"/>
      <c r="AN730" s="243">
        <v>1</v>
      </c>
      <c r="AO730" s="243">
        <v>0.08</v>
      </c>
      <c r="AP730" s="243">
        <v>190</v>
      </c>
      <c r="AQ730" s="202">
        <v>13.84</v>
      </c>
      <c r="AR730" s="201">
        <f t="shared" si="222"/>
        <v>214</v>
      </c>
      <c r="AS730" s="202">
        <f t="shared" si="222"/>
        <v>13.92</v>
      </c>
      <c r="AT730" s="202"/>
      <c r="AU730" s="202"/>
      <c r="AV730" s="202"/>
      <c r="AW730" s="202"/>
      <c r="AX730" s="27">
        <f t="shared" si="223"/>
        <v>0</v>
      </c>
      <c r="AY730" s="39">
        <f t="shared" si="224"/>
        <v>13.92</v>
      </c>
      <c r="AZ730" s="202"/>
      <c r="BA730" s="27">
        <f t="shared" si="225"/>
        <v>13.92</v>
      </c>
      <c r="BB730" s="201"/>
      <c r="BC730" s="202"/>
      <c r="BD730" s="202"/>
    </row>
    <row r="731" spans="1:56" s="494" customFormat="1" ht="16.5">
      <c r="A731" s="614" t="s">
        <v>789</v>
      </c>
      <c r="B731" s="208" t="s">
        <v>362</v>
      </c>
      <c r="C731" s="596" t="s">
        <v>899</v>
      </c>
      <c r="D731" s="491" t="s">
        <v>957</v>
      </c>
      <c r="E731" s="492">
        <v>43</v>
      </c>
      <c r="F731" s="491" t="s">
        <v>962</v>
      </c>
      <c r="G731" s="242">
        <v>205</v>
      </c>
      <c r="H731" s="242">
        <v>949</v>
      </c>
      <c r="I731" s="208">
        <v>174</v>
      </c>
      <c r="J731" s="243">
        <v>46</v>
      </c>
      <c r="K731" s="243">
        <v>350</v>
      </c>
      <c r="L731" s="243">
        <v>0</v>
      </c>
      <c r="M731" s="243">
        <v>0</v>
      </c>
      <c r="N731" s="243">
        <v>0</v>
      </c>
      <c r="O731" s="25">
        <f t="shared" si="217"/>
        <v>174</v>
      </c>
      <c r="P731" s="25">
        <f t="shared" si="218"/>
        <v>46</v>
      </c>
      <c r="Q731" s="25">
        <f t="shared" si="218"/>
        <v>350</v>
      </c>
      <c r="R731" s="25">
        <f t="shared" si="219"/>
        <v>570</v>
      </c>
      <c r="S731" s="202">
        <v>15.69</v>
      </c>
      <c r="T731" s="201">
        <v>3</v>
      </c>
      <c r="U731" s="202">
        <v>0.53</v>
      </c>
      <c r="V731" s="201">
        <v>171</v>
      </c>
      <c r="W731" s="202">
        <v>1.41</v>
      </c>
      <c r="X731" s="201"/>
      <c r="Y731" s="201"/>
      <c r="Z731" s="243">
        <v>205</v>
      </c>
      <c r="AA731" s="202">
        <v>49.39</v>
      </c>
      <c r="AB731" s="26">
        <f t="shared" si="220"/>
        <v>775</v>
      </c>
      <c r="AC731" s="71">
        <f t="shared" si="220"/>
        <v>65.08</v>
      </c>
      <c r="AD731" s="243">
        <v>154</v>
      </c>
      <c r="AE731" s="27">
        <f t="shared" si="221"/>
        <v>75.121951219512198</v>
      </c>
      <c r="AF731" s="201"/>
      <c r="AG731" s="243"/>
      <c r="AH731" s="243"/>
      <c r="AI731" s="243"/>
      <c r="AJ731" s="243">
        <v>10</v>
      </c>
      <c r="AK731" s="202">
        <v>0</v>
      </c>
      <c r="AL731" s="243"/>
      <c r="AM731" s="202"/>
      <c r="AN731" s="243">
        <v>1</v>
      </c>
      <c r="AO731" s="202">
        <v>0.08</v>
      </c>
      <c r="AP731" s="243">
        <v>2</v>
      </c>
      <c r="AQ731" s="202">
        <v>0.68</v>
      </c>
      <c r="AR731" s="201">
        <f t="shared" si="222"/>
        <v>13</v>
      </c>
      <c r="AS731" s="202">
        <f t="shared" si="222"/>
        <v>0.76</v>
      </c>
      <c r="AT731" s="202"/>
      <c r="AU731" s="202"/>
      <c r="AV731" s="202"/>
      <c r="AW731" s="202"/>
      <c r="AX731" s="27">
        <f t="shared" si="223"/>
        <v>0</v>
      </c>
      <c r="AY731" s="39">
        <f t="shared" si="224"/>
        <v>0.76</v>
      </c>
      <c r="AZ731" s="202"/>
      <c r="BA731" s="27">
        <f t="shared" si="225"/>
        <v>0.76</v>
      </c>
      <c r="BB731" s="201"/>
      <c r="BC731" s="202"/>
      <c r="BD731" s="202"/>
    </row>
    <row r="732" spans="1:56" s="494" customFormat="1" ht="16.5">
      <c r="A732" s="614" t="s">
        <v>789</v>
      </c>
      <c r="B732" s="208" t="s">
        <v>362</v>
      </c>
      <c r="C732" s="596" t="s">
        <v>899</v>
      </c>
      <c r="D732" s="491" t="s">
        <v>957</v>
      </c>
      <c r="E732" s="492">
        <v>44</v>
      </c>
      <c r="F732" s="491" t="s">
        <v>958</v>
      </c>
      <c r="G732" s="242">
        <v>223</v>
      </c>
      <c r="H732" s="242">
        <v>1015.9470000000001</v>
      </c>
      <c r="I732" s="208">
        <v>113</v>
      </c>
      <c r="J732" s="243">
        <v>46</v>
      </c>
      <c r="K732" s="243">
        <v>172</v>
      </c>
      <c r="L732" s="243">
        <v>0</v>
      </c>
      <c r="M732" s="243">
        <v>0</v>
      </c>
      <c r="N732" s="243">
        <v>0</v>
      </c>
      <c r="O732" s="25">
        <f t="shared" si="217"/>
        <v>113</v>
      </c>
      <c r="P732" s="25">
        <f t="shared" si="218"/>
        <v>46</v>
      </c>
      <c r="Q732" s="25">
        <f t="shared" si="218"/>
        <v>172</v>
      </c>
      <c r="R732" s="25">
        <f t="shared" si="219"/>
        <v>331</v>
      </c>
      <c r="S732" s="202">
        <v>8.01</v>
      </c>
      <c r="T732" s="201"/>
      <c r="U732" s="202"/>
      <c r="V732" s="201">
        <v>113</v>
      </c>
      <c r="W732" s="202">
        <v>2.4500000000000002</v>
      </c>
      <c r="X732" s="201"/>
      <c r="Y732" s="201"/>
      <c r="Z732" s="243">
        <v>122</v>
      </c>
      <c r="AA732" s="202">
        <v>6.21</v>
      </c>
      <c r="AB732" s="26">
        <f t="shared" si="220"/>
        <v>453</v>
      </c>
      <c r="AC732" s="71">
        <f t="shared" si="220"/>
        <v>14.219999999999999</v>
      </c>
      <c r="AD732" s="243">
        <v>94</v>
      </c>
      <c r="AE732" s="27">
        <f t="shared" si="221"/>
        <v>42.152466367713004</v>
      </c>
      <c r="AF732" s="201"/>
      <c r="AG732" s="243"/>
      <c r="AH732" s="243"/>
      <c r="AI732" s="243"/>
      <c r="AJ732" s="243">
        <v>7</v>
      </c>
      <c r="AK732" s="202">
        <v>0</v>
      </c>
      <c r="AL732" s="243"/>
      <c r="AM732" s="202"/>
      <c r="AN732" s="243">
        <v>0</v>
      </c>
      <c r="AO732" s="202">
        <v>0</v>
      </c>
      <c r="AP732" s="243">
        <v>6</v>
      </c>
      <c r="AQ732" s="202">
        <v>3.87</v>
      </c>
      <c r="AR732" s="201">
        <f t="shared" si="222"/>
        <v>13</v>
      </c>
      <c r="AS732" s="202">
        <f t="shared" si="222"/>
        <v>3.87</v>
      </c>
      <c r="AT732" s="202"/>
      <c r="AU732" s="202"/>
      <c r="AV732" s="202"/>
      <c r="AW732" s="202"/>
      <c r="AX732" s="27">
        <f t="shared" si="223"/>
        <v>0</v>
      </c>
      <c r="AY732" s="39">
        <f t="shared" si="224"/>
        <v>3.87</v>
      </c>
      <c r="AZ732" s="202"/>
      <c r="BA732" s="27">
        <f t="shared" si="225"/>
        <v>3.87</v>
      </c>
      <c r="BB732" s="201"/>
      <c r="BC732" s="202"/>
      <c r="BD732" s="202"/>
    </row>
    <row r="733" spans="1:56" s="494" customFormat="1" ht="16.5">
      <c r="A733" s="614" t="s">
        <v>789</v>
      </c>
      <c r="B733" s="208" t="s">
        <v>362</v>
      </c>
      <c r="C733" s="596" t="s">
        <v>899</v>
      </c>
      <c r="D733" s="491" t="s">
        <v>957</v>
      </c>
      <c r="E733" s="208">
        <v>45</v>
      </c>
      <c r="F733" s="491" t="s">
        <v>963</v>
      </c>
      <c r="G733" s="242">
        <v>282</v>
      </c>
      <c r="H733" s="242">
        <v>1150</v>
      </c>
      <c r="I733" s="208">
        <v>125</v>
      </c>
      <c r="J733" s="243">
        <v>29</v>
      </c>
      <c r="K733" s="243">
        <v>230</v>
      </c>
      <c r="L733" s="243">
        <v>0</v>
      </c>
      <c r="M733" s="243">
        <v>0</v>
      </c>
      <c r="N733" s="243">
        <v>0</v>
      </c>
      <c r="O733" s="25">
        <f t="shared" si="217"/>
        <v>125</v>
      </c>
      <c r="P733" s="25">
        <f t="shared" si="218"/>
        <v>29</v>
      </c>
      <c r="Q733" s="25">
        <f t="shared" si="218"/>
        <v>230</v>
      </c>
      <c r="R733" s="25">
        <f t="shared" si="219"/>
        <v>384</v>
      </c>
      <c r="S733" s="202">
        <v>6.19</v>
      </c>
      <c r="T733" s="201">
        <v>25</v>
      </c>
      <c r="U733" s="202">
        <v>0.17</v>
      </c>
      <c r="V733" s="201">
        <v>100</v>
      </c>
      <c r="W733" s="202">
        <v>2.39</v>
      </c>
      <c r="X733" s="201"/>
      <c r="Y733" s="201"/>
      <c r="Z733" s="243">
        <v>121</v>
      </c>
      <c r="AA733" s="202">
        <v>62.51</v>
      </c>
      <c r="AB733" s="26">
        <f t="shared" si="220"/>
        <v>505</v>
      </c>
      <c r="AC733" s="71">
        <f t="shared" si="220"/>
        <v>68.7</v>
      </c>
      <c r="AD733" s="243">
        <v>109</v>
      </c>
      <c r="AE733" s="27">
        <f t="shared" si="221"/>
        <v>38.652482269503544</v>
      </c>
      <c r="AF733" s="201"/>
      <c r="AG733" s="243"/>
      <c r="AH733" s="243"/>
      <c r="AI733" s="243"/>
      <c r="AJ733" s="243">
        <v>10</v>
      </c>
      <c r="AK733" s="202">
        <v>0</v>
      </c>
      <c r="AL733" s="243"/>
      <c r="AM733" s="202"/>
      <c r="AN733" s="243">
        <v>0</v>
      </c>
      <c r="AO733" s="202">
        <v>0</v>
      </c>
      <c r="AP733" s="243">
        <v>30</v>
      </c>
      <c r="AQ733" s="202">
        <v>3.31</v>
      </c>
      <c r="AR733" s="201">
        <f t="shared" si="222"/>
        <v>40</v>
      </c>
      <c r="AS733" s="202">
        <f t="shared" si="222"/>
        <v>3.31</v>
      </c>
      <c r="AT733" s="202"/>
      <c r="AU733" s="202"/>
      <c r="AV733" s="202"/>
      <c r="AW733" s="202"/>
      <c r="AX733" s="27">
        <f t="shared" si="223"/>
        <v>0</v>
      </c>
      <c r="AY733" s="39">
        <f t="shared" si="224"/>
        <v>3.31</v>
      </c>
      <c r="AZ733" s="202"/>
      <c r="BA733" s="27">
        <f t="shared" si="225"/>
        <v>3.31</v>
      </c>
      <c r="BB733" s="201"/>
      <c r="BC733" s="202"/>
      <c r="BD733" s="202"/>
    </row>
    <row r="734" spans="1:56" s="494" customFormat="1" ht="16.5">
      <c r="A734" s="614" t="s">
        <v>789</v>
      </c>
      <c r="B734" s="208" t="s">
        <v>362</v>
      </c>
      <c r="C734" s="596" t="s">
        <v>899</v>
      </c>
      <c r="D734" s="491" t="s">
        <v>957</v>
      </c>
      <c r="E734" s="492">
        <v>46</v>
      </c>
      <c r="F734" s="491" t="s">
        <v>964</v>
      </c>
      <c r="G734" s="242">
        <v>234</v>
      </c>
      <c r="H734" s="242">
        <v>974.96400000000017</v>
      </c>
      <c r="I734" s="208">
        <v>112</v>
      </c>
      <c r="J734" s="243">
        <v>27</v>
      </c>
      <c r="K734" s="243">
        <v>408</v>
      </c>
      <c r="L734" s="243">
        <v>0</v>
      </c>
      <c r="M734" s="243">
        <v>0</v>
      </c>
      <c r="N734" s="243">
        <v>0</v>
      </c>
      <c r="O734" s="25">
        <f t="shared" si="217"/>
        <v>112</v>
      </c>
      <c r="P734" s="25">
        <f t="shared" si="218"/>
        <v>27</v>
      </c>
      <c r="Q734" s="25">
        <f t="shared" si="218"/>
        <v>408</v>
      </c>
      <c r="R734" s="25">
        <f t="shared" si="219"/>
        <v>547</v>
      </c>
      <c r="S734" s="202">
        <v>1.43</v>
      </c>
      <c r="T734" s="201">
        <v>24</v>
      </c>
      <c r="U734" s="202">
        <v>0.46</v>
      </c>
      <c r="V734" s="201">
        <v>88</v>
      </c>
      <c r="W734" s="202">
        <v>0.39</v>
      </c>
      <c r="X734" s="201"/>
      <c r="Y734" s="201"/>
      <c r="Z734" s="243">
        <v>140</v>
      </c>
      <c r="AA734" s="202">
        <v>22.71</v>
      </c>
      <c r="AB734" s="26">
        <f t="shared" si="220"/>
        <v>687</v>
      </c>
      <c r="AC734" s="71">
        <f t="shared" si="220"/>
        <v>24.14</v>
      </c>
      <c r="AD734" s="243">
        <v>152</v>
      </c>
      <c r="AE734" s="27">
        <f t="shared" si="221"/>
        <v>64.957264957264954</v>
      </c>
      <c r="AF734" s="201"/>
      <c r="AG734" s="243"/>
      <c r="AH734" s="243"/>
      <c r="AI734" s="243"/>
      <c r="AJ734" s="243">
        <v>6</v>
      </c>
      <c r="AK734" s="202">
        <v>0</v>
      </c>
      <c r="AL734" s="243"/>
      <c r="AM734" s="202"/>
      <c r="AN734" s="243">
        <v>0</v>
      </c>
      <c r="AO734" s="202">
        <v>0</v>
      </c>
      <c r="AP734" s="243">
        <v>15</v>
      </c>
      <c r="AQ734" s="202">
        <v>5.63</v>
      </c>
      <c r="AR734" s="201">
        <f t="shared" si="222"/>
        <v>21</v>
      </c>
      <c r="AS734" s="202">
        <f t="shared" si="222"/>
        <v>5.63</v>
      </c>
      <c r="AT734" s="202"/>
      <c r="AU734" s="202"/>
      <c r="AV734" s="202"/>
      <c r="AW734" s="202"/>
      <c r="AX734" s="27">
        <f t="shared" si="223"/>
        <v>0</v>
      </c>
      <c r="AY734" s="39">
        <f t="shared" si="224"/>
        <v>5.63</v>
      </c>
      <c r="AZ734" s="202"/>
      <c r="BA734" s="27">
        <f t="shared" si="225"/>
        <v>5.63</v>
      </c>
      <c r="BB734" s="201"/>
      <c r="BC734" s="202"/>
      <c r="BD734" s="202"/>
    </row>
    <row r="735" spans="1:56" s="494" customFormat="1" ht="16.5">
      <c r="A735" s="614" t="s">
        <v>789</v>
      </c>
      <c r="B735" s="208" t="s">
        <v>362</v>
      </c>
      <c r="C735" s="596" t="s">
        <v>1437</v>
      </c>
      <c r="D735" s="491" t="s">
        <v>957</v>
      </c>
      <c r="E735" s="492">
        <v>47</v>
      </c>
      <c r="F735" s="491" t="s">
        <v>1477</v>
      </c>
      <c r="G735" s="242">
        <v>224</v>
      </c>
      <c r="H735" s="242">
        <v>786.24</v>
      </c>
      <c r="I735" s="157">
        <v>79</v>
      </c>
      <c r="J735" s="157">
        <v>26</v>
      </c>
      <c r="K735" s="157">
        <v>28</v>
      </c>
      <c r="L735" s="243">
        <v>0</v>
      </c>
      <c r="M735" s="243">
        <v>0</v>
      </c>
      <c r="N735" s="243">
        <v>0</v>
      </c>
      <c r="O735" s="25">
        <f t="shared" si="217"/>
        <v>79</v>
      </c>
      <c r="P735" s="25">
        <f t="shared" si="218"/>
        <v>26</v>
      </c>
      <c r="Q735" s="25">
        <f t="shared" si="218"/>
        <v>28</v>
      </c>
      <c r="R735" s="25">
        <f t="shared" si="219"/>
        <v>133</v>
      </c>
      <c r="S735" s="157">
        <v>10.41</v>
      </c>
      <c r="T735" s="157">
        <v>2</v>
      </c>
      <c r="U735" s="157"/>
      <c r="V735" s="157">
        <v>77</v>
      </c>
      <c r="W735" s="157">
        <v>1.67</v>
      </c>
      <c r="X735" s="157"/>
      <c r="Y735" s="157"/>
      <c r="Z735" s="157">
        <v>136</v>
      </c>
      <c r="AA735" s="157">
        <v>21.01</v>
      </c>
      <c r="AB735" s="26">
        <f t="shared" si="220"/>
        <v>269</v>
      </c>
      <c r="AC735" s="71">
        <f t="shared" si="220"/>
        <v>31.42</v>
      </c>
      <c r="AD735" s="157">
        <v>115</v>
      </c>
      <c r="AE735" s="27">
        <f t="shared" si="221"/>
        <v>51.339285714285708</v>
      </c>
      <c r="AF735" s="201"/>
      <c r="AG735" s="157"/>
      <c r="AH735" s="157"/>
      <c r="AI735" s="157"/>
      <c r="AJ735" s="157">
        <v>7</v>
      </c>
      <c r="AK735" s="263">
        <v>0</v>
      </c>
      <c r="AL735" s="157"/>
      <c r="AM735" s="157"/>
      <c r="AN735" s="157">
        <v>0</v>
      </c>
      <c r="AO735" s="157">
        <v>0</v>
      </c>
      <c r="AP735" s="157">
        <v>43</v>
      </c>
      <c r="AQ735" s="263">
        <v>2.89</v>
      </c>
      <c r="AR735" s="201">
        <f t="shared" si="222"/>
        <v>50</v>
      </c>
      <c r="AS735" s="202">
        <f t="shared" si="222"/>
        <v>2.89</v>
      </c>
      <c r="AT735" s="157"/>
      <c r="AU735" s="157"/>
      <c r="AV735" s="157"/>
      <c r="AW735" s="157"/>
      <c r="AX735" s="27">
        <f t="shared" si="223"/>
        <v>0</v>
      </c>
      <c r="AY735" s="39">
        <f t="shared" si="224"/>
        <v>2.89</v>
      </c>
      <c r="AZ735" s="157"/>
      <c r="BA735" s="27">
        <f t="shared" si="225"/>
        <v>2.89</v>
      </c>
      <c r="BB735" s="157"/>
      <c r="BC735" s="157"/>
      <c r="BD735" s="202"/>
    </row>
    <row r="736" spans="1:56" s="494" customFormat="1" ht="16.5">
      <c r="A736" s="614" t="s">
        <v>789</v>
      </c>
      <c r="B736" s="208" t="s">
        <v>362</v>
      </c>
      <c r="C736" s="596" t="s">
        <v>899</v>
      </c>
      <c r="D736" s="491" t="s">
        <v>957</v>
      </c>
      <c r="E736" s="208">
        <v>48</v>
      </c>
      <c r="F736" s="491" t="s">
        <v>960</v>
      </c>
      <c r="G736" s="242">
        <v>318</v>
      </c>
      <c r="H736" s="242">
        <v>1363.943</v>
      </c>
      <c r="I736" s="208">
        <v>184</v>
      </c>
      <c r="J736" s="243">
        <v>60</v>
      </c>
      <c r="K736" s="243">
        <v>350</v>
      </c>
      <c r="L736" s="243">
        <v>0</v>
      </c>
      <c r="M736" s="243">
        <v>0</v>
      </c>
      <c r="N736" s="243">
        <v>0</v>
      </c>
      <c r="O736" s="25">
        <f t="shared" si="217"/>
        <v>184</v>
      </c>
      <c r="P736" s="25">
        <f t="shared" si="218"/>
        <v>60</v>
      </c>
      <c r="Q736" s="25">
        <f t="shared" si="218"/>
        <v>350</v>
      </c>
      <c r="R736" s="25">
        <f t="shared" si="219"/>
        <v>594</v>
      </c>
      <c r="S736" s="202">
        <v>20.51</v>
      </c>
      <c r="T736" s="201">
        <v>20</v>
      </c>
      <c r="U736" s="202"/>
      <c r="V736" s="201">
        <v>164</v>
      </c>
      <c r="W736" s="202">
        <v>10.49</v>
      </c>
      <c r="X736" s="201"/>
      <c r="Y736" s="201"/>
      <c r="Z736" s="243">
        <v>301</v>
      </c>
      <c r="AA736" s="202">
        <v>62.89</v>
      </c>
      <c r="AB736" s="26">
        <f t="shared" si="220"/>
        <v>895</v>
      </c>
      <c r="AC736" s="71">
        <f t="shared" si="220"/>
        <v>83.4</v>
      </c>
      <c r="AD736" s="243">
        <v>165</v>
      </c>
      <c r="AE736" s="27">
        <f t="shared" si="221"/>
        <v>51.886792452830186</v>
      </c>
      <c r="AF736" s="201"/>
      <c r="AG736" s="243"/>
      <c r="AH736" s="243"/>
      <c r="AI736" s="243"/>
      <c r="AJ736" s="243">
        <v>15</v>
      </c>
      <c r="AK736" s="202">
        <v>0</v>
      </c>
      <c r="AL736" s="243"/>
      <c r="AM736" s="202"/>
      <c r="AN736" s="243">
        <v>4</v>
      </c>
      <c r="AO736" s="202">
        <v>0.42</v>
      </c>
      <c r="AP736" s="243">
        <v>15</v>
      </c>
      <c r="AQ736" s="202">
        <v>9.59</v>
      </c>
      <c r="AR736" s="201">
        <f t="shared" si="222"/>
        <v>34</v>
      </c>
      <c r="AS736" s="202">
        <f t="shared" si="222"/>
        <v>10.01</v>
      </c>
      <c r="AT736" s="202"/>
      <c r="AU736" s="202"/>
      <c r="AV736" s="202"/>
      <c r="AW736" s="202"/>
      <c r="AX736" s="27">
        <f t="shared" si="223"/>
        <v>0</v>
      </c>
      <c r="AY736" s="39">
        <f t="shared" si="224"/>
        <v>10.01</v>
      </c>
      <c r="AZ736" s="202"/>
      <c r="BA736" s="27">
        <f t="shared" si="225"/>
        <v>10.01</v>
      </c>
      <c r="BB736" s="201"/>
      <c r="BC736" s="202"/>
      <c r="BD736" s="202"/>
    </row>
    <row r="737" spans="1:56" s="494" customFormat="1" ht="16.5">
      <c r="A737" s="614" t="s">
        <v>789</v>
      </c>
      <c r="B737" s="208" t="s">
        <v>362</v>
      </c>
      <c r="C737" s="596" t="s">
        <v>1437</v>
      </c>
      <c r="D737" s="491" t="s">
        <v>957</v>
      </c>
      <c r="E737" s="492">
        <v>49</v>
      </c>
      <c r="F737" s="491" t="s">
        <v>1478</v>
      </c>
      <c r="G737" s="242">
        <v>184</v>
      </c>
      <c r="H737" s="242">
        <v>645.83999999999992</v>
      </c>
      <c r="I737" s="157">
        <v>101</v>
      </c>
      <c r="J737" s="157">
        <v>18</v>
      </c>
      <c r="K737" s="157">
        <v>141</v>
      </c>
      <c r="L737" s="243">
        <v>0</v>
      </c>
      <c r="M737" s="243">
        <v>0</v>
      </c>
      <c r="N737" s="243">
        <v>0</v>
      </c>
      <c r="O737" s="25">
        <f t="shared" si="217"/>
        <v>101</v>
      </c>
      <c r="P737" s="25">
        <f t="shared" si="218"/>
        <v>18</v>
      </c>
      <c r="Q737" s="25">
        <f t="shared" si="218"/>
        <v>141</v>
      </c>
      <c r="R737" s="25">
        <f t="shared" si="219"/>
        <v>260</v>
      </c>
      <c r="S737" s="202">
        <v>6.71</v>
      </c>
      <c r="T737" s="157"/>
      <c r="U737" s="157"/>
      <c r="V737" s="157">
        <v>101</v>
      </c>
      <c r="W737" s="157">
        <v>2.41</v>
      </c>
      <c r="X737" s="157"/>
      <c r="Y737" s="157"/>
      <c r="Z737" s="157">
        <v>187</v>
      </c>
      <c r="AA737" s="157">
        <v>107.35</v>
      </c>
      <c r="AB737" s="26">
        <f t="shared" si="220"/>
        <v>447</v>
      </c>
      <c r="AC737" s="71">
        <f t="shared" si="220"/>
        <v>114.05999999999999</v>
      </c>
      <c r="AD737" s="157">
        <v>125</v>
      </c>
      <c r="AE737" s="27">
        <f t="shared" si="221"/>
        <v>67.934782608695656</v>
      </c>
      <c r="AF737" s="201"/>
      <c r="AG737" s="157"/>
      <c r="AH737" s="157"/>
      <c r="AI737" s="157"/>
      <c r="AJ737" s="157">
        <v>5</v>
      </c>
      <c r="AK737" s="263">
        <v>0</v>
      </c>
      <c r="AL737" s="157"/>
      <c r="AM737" s="157"/>
      <c r="AN737" s="157">
        <v>0</v>
      </c>
      <c r="AO737" s="157">
        <v>0</v>
      </c>
      <c r="AP737" s="157">
        <v>82</v>
      </c>
      <c r="AQ737" s="263">
        <v>1.3</v>
      </c>
      <c r="AR737" s="201">
        <f t="shared" si="222"/>
        <v>87</v>
      </c>
      <c r="AS737" s="202">
        <f t="shared" si="222"/>
        <v>1.3</v>
      </c>
      <c r="AT737" s="157"/>
      <c r="AU737" s="157"/>
      <c r="AV737" s="157"/>
      <c r="AW737" s="157"/>
      <c r="AX737" s="27">
        <f t="shared" si="223"/>
        <v>0</v>
      </c>
      <c r="AY737" s="39">
        <f t="shared" si="224"/>
        <v>1.3</v>
      </c>
      <c r="AZ737" s="157"/>
      <c r="BA737" s="27">
        <f t="shared" si="225"/>
        <v>1.3</v>
      </c>
      <c r="BB737" s="157"/>
      <c r="BC737" s="157"/>
      <c r="BD737" s="202"/>
    </row>
    <row r="738" spans="1:56" s="494" customFormat="1" ht="16.5">
      <c r="A738" s="614" t="s">
        <v>789</v>
      </c>
      <c r="B738" s="208" t="s">
        <v>362</v>
      </c>
      <c r="C738" s="596" t="s">
        <v>1437</v>
      </c>
      <c r="D738" s="491" t="s">
        <v>957</v>
      </c>
      <c r="E738" s="492">
        <v>50</v>
      </c>
      <c r="F738" s="491" t="s">
        <v>1242</v>
      </c>
      <c r="G738" s="242">
        <v>165</v>
      </c>
      <c r="H738" s="242">
        <v>579.15</v>
      </c>
      <c r="I738" s="157">
        <v>110</v>
      </c>
      <c r="J738" s="157">
        <v>13</v>
      </c>
      <c r="K738" s="157">
        <v>292</v>
      </c>
      <c r="L738" s="243">
        <v>0</v>
      </c>
      <c r="M738" s="243">
        <v>0</v>
      </c>
      <c r="N738" s="243">
        <v>0</v>
      </c>
      <c r="O738" s="25">
        <f t="shared" si="217"/>
        <v>110</v>
      </c>
      <c r="P738" s="25">
        <f t="shared" si="218"/>
        <v>13</v>
      </c>
      <c r="Q738" s="25">
        <f t="shared" si="218"/>
        <v>292</v>
      </c>
      <c r="R738" s="25">
        <f t="shared" si="219"/>
        <v>415</v>
      </c>
      <c r="S738" s="202">
        <v>6.89</v>
      </c>
      <c r="T738" s="157"/>
      <c r="U738" s="157"/>
      <c r="V738" s="157">
        <v>110</v>
      </c>
      <c r="W738" s="157">
        <v>3.19</v>
      </c>
      <c r="X738" s="157"/>
      <c r="Y738" s="157"/>
      <c r="Z738" s="157">
        <v>128</v>
      </c>
      <c r="AA738" s="157">
        <v>12.43</v>
      </c>
      <c r="AB738" s="26">
        <f t="shared" si="220"/>
        <v>543</v>
      </c>
      <c r="AC738" s="71">
        <f t="shared" si="220"/>
        <v>19.32</v>
      </c>
      <c r="AD738" s="157">
        <v>145</v>
      </c>
      <c r="AE738" s="27">
        <f t="shared" si="221"/>
        <v>87.878787878787875</v>
      </c>
      <c r="AF738" s="201"/>
      <c r="AG738" s="157"/>
      <c r="AH738" s="157"/>
      <c r="AI738" s="157"/>
      <c r="AJ738" s="157">
        <v>3</v>
      </c>
      <c r="AK738" s="263">
        <v>0</v>
      </c>
      <c r="AL738" s="157"/>
      <c r="AM738" s="157"/>
      <c r="AN738" s="157">
        <v>0</v>
      </c>
      <c r="AO738" s="157">
        <v>0</v>
      </c>
      <c r="AP738" s="157">
        <v>7</v>
      </c>
      <c r="AQ738" s="263">
        <v>2.33</v>
      </c>
      <c r="AR738" s="201">
        <f t="shared" si="222"/>
        <v>10</v>
      </c>
      <c r="AS738" s="202">
        <f t="shared" si="222"/>
        <v>2.33</v>
      </c>
      <c r="AT738" s="157"/>
      <c r="AU738" s="157"/>
      <c r="AV738" s="157"/>
      <c r="AW738" s="157"/>
      <c r="AX738" s="27">
        <f t="shared" si="223"/>
        <v>0</v>
      </c>
      <c r="AY738" s="39">
        <f t="shared" si="224"/>
        <v>2.33</v>
      </c>
      <c r="AZ738" s="157"/>
      <c r="BA738" s="27">
        <f t="shared" si="225"/>
        <v>2.33</v>
      </c>
      <c r="BB738" s="157"/>
      <c r="BC738" s="157"/>
      <c r="BD738" s="202"/>
    </row>
    <row r="739" spans="1:56" s="494" customFormat="1" ht="16.5">
      <c r="A739" s="614" t="s">
        <v>789</v>
      </c>
      <c r="B739" s="208" t="s">
        <v>362</v>
      </c>
      <c r="C739" s="596" t="s">
        <v>899</v>
      </c>
      <c r="D739" s="491" t="s">
        <v>940</v>
      </c>
      <c r="E739" s="208">
        <v>51</v>
      </c>
      <c r="F739" s="491" t="s">
        <v>941</v>
      </c>
      <c r="G739" s="242">
        <v>216</v>
      </c>
      <c r="H739" s="242">
        <v>951</v>
      </c>
      <c r="I739" s="208">
        <v>300</v>
      </c>
      <c r="J739" s="243">
        <v>2</v>
      </c>
      <c r="K739" s="243">
        <v>49</v>
      </c>
      <c r="L739" s="243">
        <v>29</v>
      </c>
      <c r="M739" s="243">
        <v>0</v>
      </c>
      <c r="N739" s="243">
        <v>0</v>
      </c>
      <c r="O739" s="25">
        <f t="shared" si="217"/>
        <v>329</v>
      </c>
      <c r="P739" s="25">
        <f t="shared" si="218"/>
        <v>2</v>
      </c>
      <c r="Q739" s="25">
        <f t="shared" si="218"/>
        <v>49</v>
      </c>
      <c r="R739" s="25">
        <f t="shared" si="219"/>
        <v>380</v>
      </c>
      <c r="S739" s="202">
        <v>19.010000000000002</v>
      </c>
      <c r="T739" s="201">
        <v>7</v>
      </c>
      <c r="U739" s="202">
        <v>0.03</v>
      </c>
      <c r="V739" s="201">
        <v>322</v>
      </c>
      <c r="W739" s="202">
        <v>16.7</v>
      </c>
      <c r="X739" s="201"/>
      <c r="Y739" s="201"/>
      <c r="Z739" s="243">
        <v>240</v>
      </c>
      <c r="AA739" s="202">
        <v>50.77</v>
      </c>
      <c r="AB739" s="26">
        <f t="shared" si="220"/>
        <v>620</v>
      </c>
      <c r="AC739" s="71">
        <f t="shared" si="220"/>
        <v>69.78</v>
      </c>
      <c r="AD739" s="243">
        <v>216</v>
      </c>
      <c r="AE739" s="27">
        <f t="shared" si="221"/>
        <v>100</v>
      </c>
      <c r="AF739" s="201">
        <v>31</v>
      </c>
      <c r="AG739" s="243">
        <v>92</v>
      </c>
      <c r="AH739" s="243">
        <v>92</v>
      </c>
      <c r="AI739" s="243"/>
      <c r="AJ739" s="243">
        <v>102</v>
      </c>
      <c r="AK739" s="565">
        <v>0.51</v>
      </c>
      <c r="AL739" s="243"/>
      <c r="AM739" s="202"/>
      <c r="AN739" s="243">
        <v>16</v>
      </c>
      <c r="AO739" s="202">
        <v>1.28</v>
      </c>
      <c r="AP739" s="243">
        <v>163</v>
      </c>
      <c r="AQ739" s="202">
        <v>8.42</v>
      </c>
      <c r="AR739" s="201">
        <f t="shared" si="222"/>
        <v>281</v>
      </c>
      <c r="AS739" s="202">
        <f t="shared" si="222"/>
        <v>10.209999999999999</v>
      </c>
      <c r="AT739" s="202">
        <v>6.96</v>
      </c>
      <c r="AU739" s="202">
        <v>0.5</v>
      </c>
      <c r="AV739" s="202">
        <v>0.75</v>
      </c>
      <c r="AW739" s="202">
        <v>9.77</v>
      </c>
      <c r="AX739" s="27">
        <f t="shared" si="223"/>
        <v>17.98</v>
      </c>
      <c r="AY739" s="39">
        <f t="shared" si="224"/>
        <v>28.189999999999998</v>
      </c>
      <c r="AZ739" s="202">
        <v>10.93</v>
      </c>
      <c r="BA739" s="27">
        <f t="shared" si="225"/>
        <v>39.119999999999997</v>
      </c>
      <c r="BB739" s="201"/>
      <c r="BC739" s="202"/>
      <c r="BD739" s="202"/>
    </row>
    <row r="740" spans="1:56" s="494" customFormat="1" ht="16.5">
      <c r="A740" s="614" t="s">
        <v>789</v>
      </c>
      <c r="B740" s="208" t="s">
        <v>362</v>
      </c>
      <c r="C740" s="596" t="s">
        <v>899</v>
      </c>
      <c r="D740" s="491" t="s">
        <v>932</v>
      </c>
      <c r="E740" s="492">
        <v>52</v>
      </c>
      <c r="F740" s="491" t="s">
        <v>933</v>
      </c>
      <c r="G740" s="242">
        <v>329</v>
      </c>
      <c r="H740" s="242">
        <v>1240</v>
      </c>
      <c r="I740" s="208">
        <v>78</v>
      </c>
      <c r="J740" s="243">
        <v>0</v>
      </c>
      <c r="K740" s="243">
        <v>1</v>
      </c>
      <c r="L740" s="243">
        <v>0</v>
      </c>
      <c r="M740" s="243">
        <v>0</v>
      </c>
      <c r="N740" s="243">
        <v>0</v>
      </c>
      <c r="O740" s="25">
        <f t="shared" si="217"/>
        <v>78</v>
      </c>
      <c r="P740" s="25">
        <f t="shared" si="218"/>
        <v>0</v>
      </c>
      <c r="Q740" s="25">
        <f t="shared" si="218"/>
        <v>1</v>
      </c>
      <c r="R740" s="25">
        <f t="shared" si="219"/>
        <v>79</v>
      </c>
      <c r="S740" s="202">
        <v>0.04</v>
      </c>
      <c r="T740" s="201">
        <v>36</v>
      </c>
      <c r="U740" s="202"/>
      <c r="V740" s="201">
        <v>42</v>
      </c>
      <c r="W740" s="202"/>
      <c r="X740" s="201"/>
      <c r="Y740" s="201"/>
      <c r="Z740" s="243">
        <v>239</v>
      </c>
      <c r="AA740" s="202">
        <v>65.05</v>
      </c>
      <c r="AB740" s="26">
        <f t="shared" si="220"/>
        <v>318</v>
      </c>
      <c r="AC740" s="71">
        <f t="shared" si="220"/>
        <v>65.09</v>
      </c>
      <c r="AD740" s="243">
        <v>305</v>
      </c>
      <c r="AE740" s="27">
        <f t="shared" si="221"/>
        <v>92.705167173252278</v>
      </c>
      <c r="AF740" s="201"/>
      <c r="AG740" s="243"/>
      <c r="AH740" s="243"/>
      <c r="AI740" s="243"/>
      <c r="AJ740" s="243"/>
      <c r="AK740" s="565"/>
      <c r="AL740" s="243"/>
      <c r="AM740" s="202"/>
      <c r="AN740" s="243">
        <v>1</v>
      </c>
      <c r="AO740" s="202">
        <v>0.14000000000000001</v>
      </c>
      <c r="AP740" s="243">
        <v>20</v>
      </c>
      <c r="AQ740" s="202">
        <v>5.35</v>
      </c>
      <c r="AR740" s="201">
        <f t="shared" si="222"/>
        <v>21</v>
      </c>
      <c r="AS740" s="202">
        <f t="shared" si="222"/>
        <v>5.4899999999999993</v>
      </c>
      <c r="AT740" s="202">
        <v>15.45</v>
      </c>
      <c r="AU740" s="202">
        <v>1.0900000000000001</v>
      </c>
      <c r="AV740" s="202">
        <v>0</v>
      </c>
      <c r="AW740" s="202">
        <v>11.5</v>
      </c>
      <c r="AX740" s="27">
        <f t="shared" si="223"/>
        <v>28.04</v>
      </c>
      <c r="AY740" s="39">
        <f t="shared" si="224"/>
        <v>33.53</v>
      </c>
      <c r="AZ740" s="202">
        <v>0.57999999999999996</v>
      </c>
      <c r="BA740" s="27">
        <f t="shared" si="225"/>
        <v>34.11</v>
      </c>
      <c r="BB740" s="201"/>
      <c r="BC740" s="202"/>
      <c r="BD740" s="202"/>
    </row>
    <row r="741" spans="1:56" s="494" customFormat="1" ht="16.5">
      <c r="A741" s="614" t="s">
        <v>789</v>
      </c>
      <c r="B741" s="208" t="s">
        <v>362</v>
      </c>
      <c r="C741" s="596" t="s">
        <v>899</v>
      </c>
      <c r="D741" s="491" t="s">
        <v>932</v>
      </c>
      <c r="E741" s="492">
        <v>53</v>
      </c>
      <c r="F741" s="491" t="s">
        <v>934</v>
      </c>
      <c r="G741" s="242">
        <v>199</v>
      </c>
      <c r="H741" s="242">
        <v>898.75000000000011</v>
      </c>
      <c r="I741" s="208">
        <v>41</v>
      </c>
      <c r="J741" s="243">
        <v>1</v>
      </c>
      <c r="K741" s="243">
        <v>26</v>
      </c>
      <c r="L741" s="243">
        <v>0</v>
      </c>
      <c r="M741" s="243">
        <v>0</v>
      </c>
      <c r="N741" s="243">
        <v>0</v>
      </c>
      <c r="O741" s="25">
        <f t="shared" si="217"/>
        <v>41</v>
      </c>
      <c r="P741" s="25">
        <f t="shared" si="218"/>
        <v>1</v>
      </c>
      <c r="Q741" s="25">
        <f t="shared" si="218"/>
        <v>26</v>
      </c>
      <c r="R741" s="25">
        <f t="shared" si="219"/>
        <v>68</v>
      </c>
      <c r="S741" s="202">
        <v>0.23</v>
      </c>
      <c r="T741" s="201"/>
      <c r="U741" s="202">
        <v>0</v>
      </c>
      <c r="V741" s="201">
        <v>41</v>
      </c>
      <c r="W741" s="202">
        <v>0.01</v>
      </c>
      <c r="X741" s="201"/>
      <c r="Y741" s="201"/>
      <c r="Z741" s="243">
        <v>22</v>
      </c>
      <c r="AA741" s="202">
        <v>13.86</v>
      </c>
      <c r="AB741" s="26">
        <f t="shared" si="220"/>
        <v>90</v>
      </c>
      <c r="AC741" s="71">
        <f t="shared" si="220"/>
        <v>14.09</v>
      </c>
      <c r="AD741" s="243">
        <v>81</v>
      </c>
      <c r="AE741" s="27">
        <f t="shared" si="221"/>
        <v>40.7035175879397</v>
      </c>
      <c r="AF741" s="201"/>
      <c r="AG741" s="243"/>
      <c r="AH741" s="243"/>
      <c r="AI741" s="243"/>
      <c r="AJ741" s="243"/>
      <c r="AK741" s="565"/>
      <c r="AL741" s="243"/>
      <c r="AM741" s="202"/>
      <c r="AN741" s="243"/>
      <c r="AO741" s="202"/>
      <c r="AP741" s="243">
        <v>6</v>
      </c>
      <c r="AQ741" s="202">
        <v>2.15</v>
      </c>
      <c r="AR741" s="201">
        <f t="shared" si="222"/>
        <v>6</v>
      </c>
      <c r="AS741" s="202">
        <f t="shared" si="222"/>
        <v>2.15</v>
      </c>
      <c r="AT741" s="202">
        <v>2.15</v>
      </c>
      <c r="AU741" s="202">
        <v>0</v>
      </c>
      <c r="AV741" s="202">
        <v>0</v>
      </c>
      <c r="AW741" s="202">
        <v>0</v>
      </c>
      <c r="AX741" s="27">
        <f t="shared" si="223"/>
        <v>2.15</v>
      </c>
      <c r="AY741" s="39">
        <f t="shared" si="224"/>
        <v>4.3</v>
      </c>
      <c r="AZ741" s="202"/>
      <c r="BA741" s="27">
        <f t="shared" si="225"/>
        <v>4.3</v>
      </c>
      <c r="BB741" s="201"/>
      <c r="BC741" s="202"/>
      <c r="BD741" s="202"/>
    </row>
    <row r="742" spans="1:56" s="494" customFormat="1" ht="16.5">
      <c r="A742" s="614" t="s">
        <v>789</v>
      </c>
      <c r="B742" s="208" t="s">
        <v>362</v>
      </c>
      <c r="C742" s="596" t="s">
        <v>899</v>
      </c>
      <c r="D742" s="491" t="s">
        <v>932</v>
      </c>
      <c r="E742" s="208">
        <v>54</v>
      </c>
      <c r="F742" s="491" t="s">
        <v>935</v>
      </c>
      <c r="G742" s="242">
        <v>217</v>
      </c>
      <c r="H742" s="242">
        <v>1020.98</v>
      </c>
      <c r="I742" s="208">
        <v>65</v>
      </c>
      <c r="J742" s="243">
        <v>1</v>
      </c>
      <c r="K742" s="243">
        <v>23</v>
      </c>
      <c r="L742" s="243">
        <v>0</v>
      </c>
      <c r="M742" s="243">
        <v>0</v>
      </c>
      <c r="N742" s="243">
        <v>0</v>
      </c>
      <c r="O742" s="25">
        <f t="shared" si="217"/>
        <v>65</v>
      </c>
      <c r="P742" s="25">
        <f t="shared" si="218"/>
        <v>1</v>
      </c>
      <c r="Q742" s="25">
        <f t="shared" si="218"/>
        <v>23</v>
      </c>
      <c r="R742" s="25">
        <f t="shared" si="219"/>
        <v>89</v>
      </c>
      <c r="S742" s="202">
        <v>0.63</v>
      </c>
      <c r="T742" s="201"/>
      <c r="U742" s="202">
        <v>0</v>
      </c>
      <c r="V742" s="201">
        <v>65</v>
      </c>
      <c r="W742" s="202"/>
      <c r="X742" s="201"/>
      <c r="Y742" s="201"/>
      <c r="Z742" s="243">
        <v>199</v>
      </c>
      <c r="AA742" s="202">
        <v>53.16</v>
      </c>
      <c r="AB742" s="26">
        <f t="shared" si="220"/>
        <v>288</v>
      </c>
      <c r="AC742" s="71">
        <f t="shared" si="220"/>
        <v>53.79</v>
      </c>
      <c r="AD742" s="243">
        <v>217</v>
      </c>
      <c r="AE742" s="27">
        <f t="shared" si="221"/>
        <v>100</v>
      </c>
      <c r="AF742" s="201">
        <v>32</v>
      </c>
      <c r="AG742" s="243"/>
      <c r="AH742" s="243"/>
      <c r="AI742" s="243"/>
      <c r="AJ742" s="243"/>
      <c r="AK742" s="565"/>
      <c r="AL742" s="243"/>
      <c r="AM742" s="202"/>
      <c r="AN742" s="243"/>
      <c r="AO742" s="202"/>
      <c r="AP742" s="243">
        <v>53</v>
      </c>
      <c r="AQ742" s="202">
        <v>7.8</v>
      </c>
      <c r="AR742" s="201">
        <f t="shared" si="222"/>
        <v>53</v>
      </c>
      <c r="AS742" s="202">
        <f t="shared" si="222"/>
        <v>7.8</v>
      </c>
      <c r="AT742" s="202">
        <v>1.1000000000000001</v>
      </c>
      <c r="AU742" s="202">
        <v>0</v>
      </c>
      <c r="AV742" s="202">
        <v>0</v>
      </c>
      <c r="AW742" s="202">
        <v>0</v>
      </c>
      <c r="AX742" s="27">
        <f t="shared" si="223"/>
        <v>1.1000000000000001</v>
      </c>
      <c r="AY742" s="39">
        <f t="shared" si="224"/>
        <v>8.9</v>
      </c>
      <c r="AZ742" s="202"/>
      <c r="BA742" s="27">
        <f t="shared" si="225"/>
        <v>8.9</v>
      </c>
      <c r="BB742" s="201"/>
      <c r="BC742" s="202"/>
      <c r="BD742" s="202"/>
    </row>
    <row r="743" spans="1:56" s="494" customFormat="1" ht="16.5">
      <c r="A743" s="614" t="s">
        <v>789</v>
      </c>
      <c r="B743" s="208" t="s">
        <v>362</v>
      </c>
      <c r="C743" s="596" t="s">
        <v>899</v>
      </c>
      <c r="D743" s="491" t="s">
        <v>947</v>
      </c>
      <c r="E743" s="492">
        <v>55</v>
      </c>
      <c r="F743" s="491" t="s">
        <v>948</v>
      </c>
      <c r="G743" s="242">
        <v>234</v>
      </c>
      <c r="H743" s="242">
        <v>813</v>
      </c>
      <c r="I743" s="208">
        <v>145</v>
      </c>
      <c r="J743" s="243">
        <v>21</v>
      </c>
      <c r="K743" s="243">
        <v>24</v>
      </c>
      <c r="L743" s="243">
        <v>0</v>
      </c>
      <c r="M743" s="243">
        <v>0</v>
      </c>
      <c r="N743" s="243">
        <v>0</v>
      </c>
      <c r="O743" s="25">
        <f t="shared" si="217"/>
        <v>145</v>
      </c>
      <c r="P743" s="25">
        <f t="shared" si="218"/>
        <v>21</v>
      </c>
      <c r="Q743" s="25">
        <f t="shared" si="218"/>
        <v>24</v>
      </c>
      <c r="R743" s="25">
        <f t="shared" si="219"/>
        <v>190</v>
      </c>
      <c r="S743" s="202">
        <v>0.61</v>
      </c>
      <c r="T743" s="201">
        <v>145</v>
      </c>
      <c r="U743" s="202">
        <v>0.33</v>
      </c>
      <c r="V743" s="201"/>
      <c r="W743" s="202"/>
      <c r="X743" s="201"/>
      <c r="Y743" s="201"/>
      <c r="Z743" s="243">
        <v>191</v>
      </c>
      <c r="AA743" s="202">
        <v>19.91</v>
      </c>
      <c r="AB743" s="26">
        <f t="shared" si="220"/>
        <v>381</v>
      </c>
      <c r="AC743" s="71">
        <f t="shared" si="220"/>
        <v>20.52</v>
      </c>
      <c r="AD743" s="243">
        <v>233</v>
      </c>
      <c r="AE743" s="27">
        <f t="shared" si="221"/>
        <v>99.572649572649567</v>
      </c>
      <c r="AF743" s="201"/>
      <c r="AG743" s="243">
        <v>138</v>
      </c>
      <c r="AH743" s="243">
        <v>134</v>
      </c>
      <c r="AI743" s="243"/>
      <c r="AJ743" s="243"/>
      <c r="AK743" s="565"/>
      <c r="AL743" s="243"/>
      <c r="AM743" s="202"/>
      <c r="AN743" s="243">
        <v>4</v>
      </c>
      <c r="AO743" s="202">
        <v>0.45</v>
      </c>
      <c r="AP743" s="243">
        <v>11</v>
      </c>
      <c r="AQ743" s="202">
        <v>6.49</v>
      </c>
      <c r="AR743" s="201">
        <f t="shared" si="222"/>
        <v>15</v>
      </c>
      <c r="AS743" s="202">
        <f t="shared" si="222"/>
        <v>6.94</v>
      </c>
      <c r="AT743" s="202">
        <v>3.71</v>
      </c>
      <c r="AU743" s="202"/>
      <c r="AV743" s="202"/>
      <c r="AW743" s="202">
        <v>8.2200000000000006</v>
      </c>
      <c r="AX743" s="27">
        <f t="shared" si="223"/>
        <v>11.93</v>
      </c>
      <c r="AY743" s="39">
        <f t="shared" si="224"/>
        <v>18.87</v>
      </c>
      <c r="AZ743" s="202">
        <v>1.52</v>
      </c>
      <c r="BA743" s="27">
        <f t="shared" si="225"/>
        <v>20.39</v>
      </c>
      <c r="BB743" s="201"/>
      <c r="BC743" s="202"/>
      <c r="BD743" s="202"/>
    </row>
    <row r="744" spans="1:56" s="494" customFormat="1" ht="16.5">
      <c r="A744" s="614" t="s">
        <v>789</v>
      </c>
      <c r="B744" s="208" t="s">
        <v>362</v>
      </c>
      <c r="C744" s="596" t="s">
        <v>899</v>
      </c>
      <c r="D744" s="491" t="s">
        <v>947</v>
      </c>
      <c r="E744" s="492">
        <v>56</v>
      </c>
      <c r="F744" s="491" t="s">
        <v>949</v>
      </c>
      <c r="G744" s="242">
        <v>204</v>
      </c>
      <c r="H744" s="242">
        <v>841.94900000000018</v>
      </c>
      <c r="I744" s="208">
        <v>170</v>
      </c>
      <c r="J744" s="243">
        <v>10</v>
      </c>
      <c r="K744" s="243">
        <v>5</v>
      </c>
      <c r="L744" s="243">
        <v>4</v>
      </c>
      <c r="M744" s="243">
        <v>0</v>
      </c>
      <c r="N744" s="243">
        <v>0</v>
      </c>
      <c r="O744" s="25">
        <f t="shared" si="217"/>
        <v>174</v>
      </c>
      <c r="P744" s="25">
        <f t="shared" si="218"/>
        <v>10</v>
      </c>
      <c r="Q744" s="25">
        <f t="shared" si="218"/>
        <v>5</v>
      </c>
      <c r="R744" s="25">
        <f t="shared" si="219"/>
        <v>189</v>
      </c>
      <c r="S744" s="202">
        <v>0.46</v>
      </c>
      <c r="T744" s="201">
        <v>174</v>
      </c>
      <c r="U744" s="202">
        <v>0.19</v>
      </c>
      <c r="V744" s="201"/>
      <c r="W744" s="202"/>
      <c r="X744" s="201"/>
      <c r="Y744" s="201"/>
      <c r="Z744" s="243">
        <v>107</v>
      </c>
      <c r="AA744" s="202">
        <v>19.510000000000002</v>
      </c>
      <c r="AB744" s="26">
        <f t="shared" si="220"/>
        <v>296</v>
      </c>
      <c r="AC744" s="71">
        <f t="shared" si="220"/>
        <v>19.970000000000002</v>
      </c>
      <c r="AD744" s="243">
        <v>202</v>
      </c>
      <c r="AE744" s="27">
        <f t="shared" si="221"/>
        <v>99.019607843137265</v>
      </c>
      <c r="AF744" s="201"/>
      <c r="AG744" s="243">
        <v>142</v>
      </c>
      <c r="AH744" s="243">
        <v>139</v>
      </c>
      <c r="AI744" s="243"/>
      <c r="AJ744" s="243"/>
      <c r="AK744" s="565"/>
      <c r="AL744" s="243"/>
      <c r="AM744" s="202"/>
      <c r="AN744" s="243"/>
      <c r="AO744" s="202"/>
      <c r="AP744" s="243">
        <v>11</v>
      </c>
      <c r="AQ744" s="202">
        <v>12.06</v>
      </c>
      <c r="AR744" s="201">
        <f t="shared" si="222"/>
        <v>11</v>
      </c>
      <c r="AS744" s="202">
        <f t="shared" si="222"/>
        <v>12.06</v>
      </c>
      <c r="AT744" s="202">
        <v>5.56</v>
      </c>
      <c r="AU744" s="202">
        <v>0</v>
      </c>
      <c r="AV744" s="202"/>
      <c r="AW744" s="202">
        <v>16.309999999999999</v>
      </c>
      <c r="AX744" s="27">
        <f t="shared" si="223"/>
        <v>21.869999999999997</v>
      </c>
      <c r="AY744" s="39">
        <f t="shared" si="224"/>
        <v>33.93</v>
      </c>
      <c r="AZ744" s="202">
        <v>1.0900000000000001</v>
      </c>
      <c r="BA744" s="27">
        <f t="shared" si="225"/>
        <v>35.020000000000003</v>
      </c>
      <c r="BB744" s="201"/>
      <c r="BC744" s="202"/>
      <c r="BD744" s="202"/>
    </row>
    <row r="745" spans="1:56" s="494" customFormat="1" ht="16.5">
      <c r="A745" s="614" t="s">
        <v>789</v>
      </c>
      <c r="B745" s="208" t="s">
        <v>362</v>
      </c>
      <c r="C745" s="596" t="s">
        <v>1437</v>
      </c>
      <c r="D745" s="491" t="s">
        <v>1428</v>
      </c>
      <c r="E745" s="208">
        <v>57</v>
      </c>
      <c r="F745" s="491" t="s">
        <v>1428</v>
      </c>
      <c r="G745" s="242">
        <v>283</v>
      </c>
      <c r="H745" s="242">
        <v>993.32999999999993</v>
      </c>
      <c r="I745" s="208">
        <v>52</v>
      </c>
      <c r="J745" s="243">
        <v>12</v>
      </c>
      <c r="K745" s="243">
        <v>24</v>
      </c>
      <c r="L745" s="243">
        <v>0</v>
      </c>
      <c r="M745" s="243">
        <v>0</v>
      </c>
      <c r="N745" s="243">
        <v>0</v>
      </c>
      <c r="O745" s="25">
        <f t="shared" si="217"/>
        <v>52</v>
      </c>
      <c r="P745" s="25">
        <f t="shared" si="218"/>
        <v>12</v>
      </c>
      <c r="Q745" s="25">
        <f t="shared" si="218"/>
        <v>24</v>
      </c>
      <c r="R745" s="25">
        <f t="shared" si="219"/>
        <v>88</v>
      </c>
      <c r="S745" s="202">
        <v>1.74</v>
      </c>
      <c r="T745" s="201"/>
      <c r="U745" s="202"/>
      <c r="V745" s="201">
        <v>52</v>
      </c>
      <c r="W745" s="202"/>
      <c r="X745" s="201"/>
      <c r="Y745" s="201"/>
      <c r="Z745" s="243">
        <v>586</v>
      </c>
      <c r="AA745" s="202">
        <v>135.81</v>
      </c>
      <c r="AB745" s="26">
        <f t="shared" si="220"/>
        <v>674</v>
      </c>
      <c r="AC745" s="71">
        <f t="shared" si="220"/>
        <v>137.55000000000001</v>
      </c>
      <c r="AD745" s="243">
        <v>238</v>
      </c>
      <c r="AE745" s="27">
        <f t="shared" si="221"/>
        <v>84.098939929328623</v>
      </c>
      <c r="AF745" s="201"/>
      <c r="AG745" s="243"/>
      <c r="AH745" s="243"/>
      <c r="AI745" s="243"/>
      <c r="AJ745" s="243"/>
      <c r="AK745" s="565"/>
      <c r="AL745" s="243"/>
      <c r="AM745" s="202"/>
      <c r="AN745" s="243">
        <v>36</v>
      </c>
      <c r="AO745" s="202">
        <v>4.96</v>
      </c>
      <c r="AP745" s="243">
        <v>20</v>
      </c>
      <c r="AQ745" s="202">
        <v>21.81</v>
      </c>
      <c r="AR745" s="201">
        <f t="shared" si="222"/>
        <v>56</v>
      </c>
      <c r="AS745" s="202">
        <f t="shared" si="222"/>
        <v>26.77</v>
      </c>
      <c r="AT745" s="202">
        <v>0</v>
      </c>
      <c r="AU745" s="202">
        <v>2.2799999999999998</v>
      </c>
      <c r="AV745" s="202"/>
      <c r="AW745" s="202">
        <v>3.21</v>
      </c>
      <c r="AX745" s="27">
        <f t="shared" si="223"/>
        <v>5.49</v>
      </c>
      <c r="AY745" s="39">
        <f t="shared" si="224"/>
        <v>32.26</v>
      </c>
      <c r="AZ745" s="202">
        <v>7.29</v>
      </c>
      <c r="BA745" s="27">
        <f t="shared" si="225"/>
        <v>39.549999999999997</v>
      </c>
      <c r="BB745" s="201"/>
      <c r="BC745" s="202"/>
      <c r="BD745" s="202"/>
    </row>
    <row r="746" spans="1:56" s="494" customFormat="1" ht="16.5">
      <c r="A746" s="614" t="s">
        <v>789</v>
      </c>
      <c r="B746" s="208" t="s">
        <v>362</v>
      </c>
      <c r="C746" s="596" t="s">
        <v>899</v>
      </c>
      <c r="D746" s="491" t="s">
        <v>954</v>
      </c>
      <c r="E746" s="492">
        <v>58</v>
      </c>
      <c r="F746" s="491" t="s">
        <v>954</v>
      </c>
      <c r="G746" s="242">
        <v>280</v>
      </c>
      <c r="H746" s="242">
        <v>1143.21</v>
      </c>
      <c r="I746" s="208">
        <v>79</v>
      </c>
      <c r="J746" s="243">
        <v>0</v>
      </c>
      <c r="K746" s="243">
        <v>0</v>
      </c>
      <c r="L746" s="243">
        <v>5</v>
      </c>
      <c r="M746" s="243">
        <v>0</v>
      </c>
      <c r="N746" s="243">
        <v>0</v>
      </c>
      <c r="O746" s="25">
        <f t="shared" si="217"/>
        <v>84</v>
      </c>
      <c r="P746" s="25">
        <f t="shared" si="218"/>
        <v>0</v>
      </c>
      <c r="Q746" s="25">
        <f t="shared" si="218"/>
        <v>0</v>
      </c>
      <c r="R746" s="25">
        <f t="shared" si="219"/>
        <v>84</v>
      </c>
      <c r="S746" s="202">
        <v>3.56</v>
      </c>
      <c r="T746" s="201"/>
      <c r="U746" s="202"/>
      <c r="V746" s="201">
        <v>84</v>
      </c>
      <c r="W746" s="202">
        <v>3.56</v>
      </c>
      <c r="X746" s="201"/>
      <c r="Y746" s="201"/>
      <c r="Z746" s="243">
        <v>581</v>
      </c>
      <c r="AA746" s="202">
        <v>181.07</v>
      </c>
      <c r="AB746" s="26">
        <f t="shared" si="220"/>
        <v>665</v>
      </c>
      <c r="AC746" s="71">
        <f t="shared" si="220"/>
        <v>184.63</v>
      </c>
      <c r="AD746" s="243">
        <v>280</v>
      </c>
      <c r="AE746" s="27">
        <f t="shared" si="221"/>
        <v>100</v>
      </c>
      <c r="AF746" s="201">
        <v>33</v>
      </c>
      <c r="AG746" s="243"/>
      <c r="AH746" s="243"/>
      <c r="AI746" s="243"/>
      <c r="AJ746" s="243"/>
      <c r="AK746" s="565"/>
      <c r="AL746" s="243"/>
      <c r="AM746" s="202"/>
      <c r="AN746" s="243">
        <v>13</v>
      </c>
      <c r="AO746" s="202">
        <v>1.67</v>
      </c>
      <c r="AP746" s="243">
        <v>20</v>
      </c>
      <c r="AQ746" s="202">
        <v>13.96</v>
      </c>
      <c r="AR746" s="201">
        <f t="shared" si="222"/>
        <v>33</v>
      </c>
      <c r="AS746" s="202">
        <f t="shared" si="222"/>
        <v>15.63</v>
      </c>
      <c r="AT746" s="202"/>
      <c r="AU746" s="202">
        <v>4.58</v>
      </c>
      <c r="AV746" s="202"/>
      <c r="AW746" s="202">
        <v>14.05</v>
      </c>
      <c r="AX746" s="27">
        <f t="shared" si="223"/>
        <v>18.630000000000003</v>
      </c>
      <c r="AY746" s="39">
        <f t="shared" si="224"/>
        <v>34.260000000000005</v>
      </c>
      <c r="AZ746" s="202"/>
      <c r="BA746" s="27">
        <f t="shared" si="225"/>
        <v>34.260000000000005</v>
      </c>
      <c r="BB746" s="201"/>
      <c r="BC746" s="202"/>
      <c r="BD746" s="202"/>
    </row>
    <row r="747" spans="1:56" s="494" customFormat="1" ht="16.5">
      <c r="A747" s="614" t="s">
        <v>789</v>
      </c>
      <c r="B747" s="208" t="s">
        <v>362</v>
      </c>
      <c r="C747" s="596" t="s">
        <v>899</v>
      </c>
      <c r="D747" s="491" t="s">
        <v>1436</v>
      </c>
      <c r="E747" s="492">
        <v>59</v>
      </c>
      <c r="F747" s="491" t="s">
        <v>1436</v>
      </c>
      <c r="G747" s="242">
        <v>251</v>
      </c>
      <c r="H747" s="242">
        <v>1156</v>
      </c>
      <c r="I747" s="208">
        <v>24</v>
      </c>
      <c r="J747" s="243">
        <v>0</v>
      </c>
      <c r="K747" s="243">
        <v>0</v>
      </c>
      <c r="L747" s="243">
        <v>0</v>
      </c>
      <c r="M747" s="243">
        <v>0</v>
      </c>
      <c r="N747" s="243">
        <v>0</v>
      </c>
      <c r="O747" s="25">
        <f t="shared" si="217"/>
        <v>24</v>
      </c>
      <c r="P747" s="25">
        <f t="shared" si="218"/>
        <v>0</v>
      </c>
      <c r="Q747" s="25">
        <f t="shared" si="218"/>
        <v>0</v>
      </c>
      <c r="R747" s="25">
        <f t="shared" si="219"/>
        <v>24</v>
      </c>
      <c r="S747" s="202">
        <v>0.3</v>
      </c>
      <c r="T747" s="201"/>
      <c r="U747" s="202"/>
      <c r="V747" s="201">
        <v>24</v>
      </c>
      <c r="W747" s="202">
        <v>0.3</v>
      </c>
      <c r="X747" s="201"/>
      <c r="Y747" s="201"/>
      <c r="Z747" s="243">
        <v>181</v>
      </c>
      <c r="AA747" s="202">
        <v>13.11</v>
      </c>
      <c r="AB747" s="26">
        <f t="shared" si="220"/>
        <v>205</v>
      </c>
      <c r="AC747" s="71">
        <f t="shared" si="220"/>
        <v>13.41</v>
      </c>
      <c r="AD747" s="243">
        <v>59</v>
      </c>
      <c r="AE747" s="27">
        <f t="shared" si="221"/>
        <v>23.50597609561753</v>
      </c>
      <c r="AF747" s="201"/>
      <c r="AG747" s="243"/>
      <c r="AH747" s="243"/>
      <c r="AI747" s="243"/>
      <c r="AJ747" s="243">
        <v>24</v>
      </c>
      <c r="AK747" s="565">
        <v>0.12</v>
      </c>
      <c r="AL747" s="243"/>
      <c r="AM747" s="202"/>
      <c r="AN747" s="243">
        <v>11</v>
      </c>
      <c r="AO747" s="202">
        <v>1.65</v>
      </c>
      <c r="AP747" s="243">
        <v>3</v>
      </c>
      <c r="AQ747" s="202">
        <v>1.5</v>
      </c>
      <c r="AR747" s="201">
        <f t="shared" si="222"/>
        <v>38</v>
      </c>
      <c r="AS747" s="202">
        <f t="shared" si="222"/>
        <v>3.27</v>
      </c>
      <c r="AT747" s="202"/>
      <c r="AU747" s="202"/>
      <c r="AV747" s="202"/>
      <c r="AW747" s="202"/>
      <c r="AX747" s="27">
        <f t="shared" si="223"/>
        <v>0</v>
      </c>
      <c r="AY747" s="39">
        <f t="shared" si="224"/>
        <v>3.27</v>
      </c>
      <c r="AZ747" s="202"/>
      <c r="BA747" s="27">
        <f t="shared" si="225"/>
        <v>3.27</v>
      </c>
      <c r="BB747" s="201"/>
      <c r="BC747" s="202"/>
      <c r="BD747" s="202"/>
    </row>
    <row r="748" spans="1:56" s="494" customFormat="1" ht="16.5">
      <c r="A748" s="614" t="s">
        <v>789</v>
      </c>
      <c r="B748" s="208" t="s">
        <v>362</v>
      </c>
      <c r="C748" s="596" t="s">
        <v>1437</v>
      </c>
      <c r="D748" s="491" t="s">
        <v>1436</v>
      </c>
      <c r="E748" s="208">
        <v>60</v>
      </c>
      <c r="F748" s="491" t="s">
        <v>1479</v>
      </c>
      <c r="G748" s="242">
        <v>161</v>
      </c>
      <c r="H748" s="242">
        <v>565.11</v>
      </c>
      <c r="I748" s="157">
        <v>26</v>
      </c>
      <c r="J748" s="157">
        <v>0</v>
      </c>
      <c r="K748" s="157">
        <v>0</v>
      </c>
      <c r="L748" s="243">
        <v>0</v>
      </c>
      <c r="M748" s="243">
        <v>0</v>
      </c>
      <c r="N748" s="243">
        <v>0</v>
      </c>
      <c r="O748" s="25">
        <f t="shared" si="217"/>
        <v>26</v>
      </c>
      <c r="P748" s="25">
        <f t="shared" si="218"/>
        <v>0</v>
      </c>
      <c r="Q748" s="25">
        <f t="shared" si="218"/>
        <v>0</v>
      </c>
      <c r="R748" s="25">
        <f t="shared" si="219"/>
        <v>26</v>
      </c>
      <c r="S748" s="202">
        <v>0.2</v>
      </c>
      <c r="T748" s="157">
        <v>20</v>
      </c>
      <c r="U748" s="157">
        <v>0.2</v>
      </c>
      <c r="V748" s="157">
        <v>6</v>
      </c>
      <c r="W748" s="157">
        <v>0</v>
      </c>
      <c r="X748" s="157"/>
      <c r="Y748" s="157"/>
      <c r="Z748" s="157">
        <v>106</v>
      </c>
      <c r="AA748" s="157">
        <v>0.93</v>
      </c>
      <c r="AB748" s="26">
        <f t="shared" si="220"/>
        <v>132</v>
      </c>
      <c r="AC748" s="71">
        <f t="shared" si="220"/>
        <v>1.1300000000000001</v>
      </c>
      <c r="AD748" s="157">
        <v>36</v>
      </c>
      <c r="AE748" s="27">
        <f t="shared" si="221"/>
        <v>22.36024844720497</v>
      </c>
      <c r="AF748" s="201"/>
      <c r="AG748" s="157"/>
      <c r="AH748" s="157"/>
      <c r="AI748" s="157"/>
      <c r="AJ748" s="157">
        <v>26</v>
      </c>
      <c r="AK748" s="157">
        <v>0.13</v>
      </c>
      <c r="AL748" s="157"/>
      <c r="AM748" s="157"/>
      <c r="AN748" s="157">
        <v>2</v>
      </c>
      <c r="AO748" s="157"/>
      <c r="AP748" s="157">
        <v>1</v>
      </c>
      <c r="AQ748" s="263">
        <v>0.5</v>
      </c>
      <c r="AR748" s="201">
        <f t="shared" si="222"/>
        <v>29</v>
      </c>
      <c r="AS748" s="202">
        <f t="shared" si="222"/>
        <v>0.63</v>
      </c>
      <c r="AT748" s="157"/>
      <c r="AU748" s="157"/>
      <c r="AV748" s="157"/>
      <c r="AW748" s="157"/>
      <c r="AX748" s="27">
        <f t="shared" si="223"/>
        <v>0</v>
      </c>
      <c r="AY748" s="39">
        <f t="shared" si="224"/>
        <v>0.63</v>
      </c>
      <c r="AZ748" s="157"/>
      <c r="BA748" s="27">
        <f t="shared" si="225"/>
        <v>0.63</v>
      </c>
      <c r="BB748" s="157"/>
      <c r="BC748" s="157"/>
      <c r="BD748" s="202"/>
    </row>
    <row r="749" spans="1:56" s="494" customFormat="1" ht="17.25" thickBot="1">
      <c r="A749" s="614" t="s">
        <v>789</v>
      </c>
      <c r="B749" s="208" t="s">
        <v>362</v>
      </c>
      <c r="C749" s="596" t="s">
        <v>899</v>
      </c>
      <c r="D749" s="491" t="s">
        <v>950</v>
      </c>
      <c r="E749" s="492">
        <v>61</v>
      </c>
      <c r="F749" s="491" t="s">
        <v>951</v>
      </c>
      <c r="G749" s="242">
        <v>267</v>
      </c>
      <c r="H749" s="242">
        <v>1124.5160000000001</v>
      </c>
      <c r="I749" s="208">
        <v>97</v>
      </c>
      <c r="J749" s="243">
        <v>67</v>
      </c>
      <c r="K749" s="243">
        <v>52</v>
      </c>
      <c r="L749" s="243">
        <v>0</v>
      </c>
      <c r="M749" s="243">
        <v>0</v>
      </c>
      <c r="N749" s="243">
        <v>0</v>
      </c>
      <c r="O749" s="25">
        <f t="shared" si="217"/>
        <v>97</v>
      </c>
      <c r="P749" s="25">
        <f t="shared" si="218"/>
        <v>67</v>
      </c>
      <c r="Q749" s="25">
        <f t="shared" si="218"/>
        <v>52</v>
      </c>
      <c r="R749" s="25">
        <f t="shared" si="219"/>
        <v>216</v>
      </c>
      <c r="S749" s="202">
        <v>7</v>
      </c>
      <c r="T749" s="201">
        <v>22</v>
      </c>
      <c r="U749" s="202">
        <v>1</v>
      </c>
      <c r="V749" s="201">
        <v>75</v>
      </c>
      <c r="W749" s="202">
        <v>5</v>
      </c>
      <c r="X749" s="201"/>
      <c r="Y749" s="201"/>
      <c r="Z749" s="243">
        <v>2</v>
      </c>
      <c r="AA749" s="202">
        <v>0.02</v>
      </c>
      <c r="AB749" s="26">
        <f t="shared" si="220"/>
        <v>218</v>
      </c>
      <c r="AC749" s="71">
        <f t="shared" si="220"/>
        <v>7.02</v>
      </c>
      <c r="AD749" s="243">
        <v>189</v>
      </c>
      <c r="AE749" s="27">
        <f t="shared" si="221"/>
        <v>70.786516853932582</v>
      </c>
      <c r="AF749" s="201"/>
      <c r="AG749" s="243">
        <v>94</v>
      </c>
      <c r="AH749" s="243"/>
      <c r="AI749" s="243"/>
      <c r="AJ749" s="243"/>
      <c r="AK749" s="565"/>
      <c r="AL749" s="243"/>
      <c r="AM749" s="202"/>
      <c r="AN749" s="243"/>
      <c r="AO749" s="202"/>
      <c r="AP749" s="243">
        <v>11</v>
      </c>
      <c r="AQ749" s="202">
        <v>13</v>
      </c>
      <c r="AR749" s="201">
        <f t="shared" si="222"/>
        <v>11</v>
      </c>
      <c r="AS749" s="202">
        <f t="shared" si="222"/>
        <v>13</v>
      </c>
      <c r="AT749" s="202"/>
      <c r="AU749" s="202"/>
      <c r="AV749" s="202"/>
      <c r="AW749" s="202"/>
      <c r="AX749" s="27">
        <f t="shared" si="223"/>
        <v>0</v>
      </c>
      <c r="AY749" s="39">
        <f t="shared" si="224"/>
        <v>13</v>
      </c>
      <c r="AZ749" s="202"/>
      <c r="BA749" s="27">
        <f t="shared" si="225"/>
        <v>13</v>
      </c>
      <c r="BB749" s="201"/>
      <c r="BC749" s="202"/>
      <c r="BD749" s="202"/>
    </row>
    <row r="750" spans="1:56" s="181" customFormat="1" ht="20.25" customHeight="1" thickBot="1">
      <c r="A750" s="644" t="s">
        <v>100</v>
      </c>
      <c r="B750" s="645"/>
      <c r="C750" s="646"/>
      <c r="D750" s="247"/>
      <c r="E750" s="248">
        <v>61</v>
      </c>
      <c r="F750" s="249"/>
      <c r="G750" s="250">
        <f t="shared" ref="G750:AD750" si="226">SUM(G689:G749)</f>
        <v>14623</v>
      </c>
      <c r="H750" s="250">
        <f t="shared" si="226"/>
        <v>59995.091000000008</v>
      </c>
      <c r="I750" s="250">
        <f t="shared" si="226"/>
        <v>6833</v>
      </c>
      <c r="J750" s="250">
        <f t="shared" si="226"/>
        <v>1337</v>
      </c>
      <c r="K750" s="250">
        <f t="shared" si="226"/>
        <v>4471</v>
      </c>
      <c r="L750" s="250">
        <f t="shared" si="226"/>
        <v>79</v>
      </c>
      <c r="M750" s="250">
        <f t="shared" si="226"/>
        <v>0</v>
      </c>
      <c r="N750" s="250">
        <f t="shared" si="226"/>
        <v>0</v>
      </c>
      <c r="O750" s="250">
        <f t="shared" si="226"/>
        <v>6912</v>
      </c>
      <c r="P750" s="250">
        <f t="shared" si="226"/>
        <v>1337</v>
      </c>
      <c r="Q750" s="250">
        <f t="shared" si="226"/>
        <v>4471</v>
      </c>
      <c r="R750" s="250">
        <f t="shared" si="226"/>
        <v>12720</v>
      </c>
      <c r="S750" s="63">
        <f t="shared" si="226"/>
        <v>333.76</v>
      </c>
      <c r="T750" s="250">
        <f t="shared" si="226"/>
        <v>1969</v>
      </c>
      <c r="U750" s="63">
        <f t="shared" si="226"/>
        <v>12.18</v>
      </c>
      <c r="V750" s="250">
        <f t="shared" si="226"/>
        <v>4943</v>
      </c>
      <c r="W750" s="63">
        <f t="shared" si="226"/>
        <v>178.18999999999997</v>
      </c>
      <c r="X750" s="250">
        <f t="shared" si="226"/>
        <v>10</v>
      </c>
      <c r="Y750" s="250">
        <f t="shared" si="226"/>
        <v>459</v>
      </c>
      <c r="Z750" s="250">
        <f t="shared" si="226"/>
        <v>16328</v>
      </c>
      <c r="AA750" s="63">
        <f t="shared" si="226"/>
        <v>3300.1700000000005</v>
      </c>
      <c r="AB750" s="250">
        <f t="shared" si="226"/>
        <v>29048</v>
      </c>
      <c r="AC750" s="63">
        <f t="shared" si="226"/>
        <v>3633.9300000000007</v>
      </c>
      <c r="AD750" s="250">
        <f t="shared" si="226"/>
        <v>12286</v>
      </c>
      <c r="AE750" s="63">
        <f>AD750/G750*100</f>
        <v>84.018327292621208</v>
      </c>
      <c r="AF750" s="250">
        <v>33</v>
      </c>
      <c r="AG750" s="250">
        <f t="shared" ref="AG750:BD750" si="227">SUM(AG689:AG749)</f>
        <v>1516</v>
      </c>
      <c r="AH750" s="250">
        <f t="shared" si="227"/>
        <v>932</v>
      </c>
      <c r="AI750" s="250">
        <f t="shared" si="227"/>
        <v>244</v>
      </c>
      <c r="AJ750" s="250">
        <f t="shared" si="227"/>
        <v>1057</v>
      </c>
      <c r="AK750" s="63">
        <f t="shared" si="227"/>
        <v>1.6599999999999997</v>
      </c>
      <c r="AL750" s="250">
        <f t="shared" si="227"/>
        <v>0</v>
      </c>
      <c r="AM750" s="63">
        <f t="shared" si="227"/>
        <v>0</v>
      </c>
      <c r="AN750" s="250">
        <f t="shared" si="227"/>
        <v>159</v>
      </c>
      <c r="AO750" s="63">
        <f t="shared" si="227"/>
        <v>18.36</v>
      </c>
      <c r="AP750" s="250">
        <f t="shared" si="227"/>
        <v>1653</v>
      </c>
      <c r="AQ750" s="63">
        <f t="shared" si="227"/>
        <v>325.46999999999997</v>
      </c>
      <c r="AR750" s="250">
        <f t="shared" si="227"/>
        <v>2869</v>
      </c>
      <c r="AS750" s="63">
        <f t="shared" si="227"/>
        <v>345.4899999999999</v>
      </c>
      <c r="AT750" s="63">
        <f t="shared" si="227"/>
        <v>284.52</v>
      </c>
      <c r="AU750" s="63">
        <f t="shared" si="227"/>
        <v>149.71</v>
      </c>
      <c r="AV750" s="63">
        <f t="shared" si="227"/>
        <v>7.37</v>
      </c>
      <c r="AW750" s="63">
        <f t="shared" si="227"/>
        <v>974.59999999999991</v>
      </c>
      <c r="AX750" s="63">
        <f t="shared" si="227"/>
        <v>1416.2</v>
      </c>
      <c r="AY750" s="63">
        <f t="shared" si="227"/>
        <v>1761.6900000000003</v>
      </c>
      <c r="AZ750" s="63">
        <f t="shared" si="227"/>
        <v>248.69</v>
      </c>
      <c r="BA750" s="63">
        <f t="shared" si="227"/>
        <v>2010.38</v>
      </c>
      <c r="BB750" s="250">
        <f t="shared" si="227"/>
        <v>9</v>
      </c>
      <c r="BC750" s="63">
        <f t="shared" si="227"/>
        <v>6.08</v>
      </c>
      <c r="BD750" s="251">
        <f t="shared" si="227"/>
        <v>0</v>
      </c>
    </row>
    <row r="751" spans="1:56" ht="34.5" customHeight="1" thickBot="1">
      <c r="A751" s="647" t="s">
        <v>210</v>
      </c>
      <c r="B751" s="648"/>
      <c r="C751" s="648"/>
      <c r="D751" s="252"/>
      <c r="E751" s="253">
        <f>E750+E688</f>
        <v>192</v>
      </c>
      <c r="F751" s="117"/>
      <c r="G751" s="230">
        <f t="shared" ref="G751:AD751" si="228">G750+G688</f>
        <v>49098</v>
      </c>
      <c r="H751" s="229">
        <f t="shared" si="228"/>
        <v>186504.57299999997</v>
      </c>
      <c r="I751" s="229">
        <f t="shared" si="228"/>
        <v>19748</v>
      </c>
      <c r="J751" s="229">
        <f t="shared" si="228"/>
        <v>2952</v>
      </c>
      <c r="K751" s="229">
        <f t="shared" si="228"/>
        <v>7450</v>
      </c>
      <c r="L751" s="229">
        <f t="shared" si="228"/>
        <v>251</v>
      </c>
      <c r="M751" s="229">
        <f t="shared" si="228"/>
        <v>3</v>
      </c>
      <c r="N751" s="229">
        <f t="shared" si="228"/>
        <v>2</v>
      </c>
      <c r="O751" s="229">
        <f t="shared" si="228"/>
        <v>19999</v>
      </c>
      <c r="P751" s="229">
        <f t="shared" si="228"/>
        <v>2955</v>
      </c>
      <c r="Q751" s="229">
        <f t="shared" si="228"/>
        <v>7452</v>
      </c>
      <c r="R751" s="229">
        <f t="shared" si="228"/>
        <v>30406</v>
      </c>
      <c r="S751" s="254">
        <f t="shared" si="228"/>
        <v>1030.47</v>
      </c>
      <c r="T751" s="229">
        <f t="shared" si="228"/>
        <v>8508</v>
      </c>
      <c r="U751" s="254">
        <f t="shared" si="228"/>
        <v>67.680000000000007</v>
      </c>
      <c r="V751" s="229">
        <f t="shared" si="228"/>
        <v>11491</v>
      </c>
      <c r="W751" s="254">
        <f t="shared" si="228"/>
        <v>412.65999999999997</v>
      </c>
      <c r="X751" s="229">
        <f t="shared" si="228"/>
        <v>10</v>
      </c>
      <c r="Y751" s="229">
        <f t="shared" si="228"/>
        <v>459</v>
      </c>
      <c r="Z751" s="229">
        <f t="shared" si="228"/>
        <v>36289</v>
      </c>
      <c r="AA751" s="254">
        <f t="shared" si="228"/>
        <v>6958.87</v>
      </c>
      <c r="AB751" s="229">
        <f t="shared" si="228"/>
        <v>66695</v>
      </c>
      <c r="AC751" s="229">
        <f t="shared" si="228"/>
        <v>7989.34</v>
      </c>
      <c r="AD751" s="229">
        <f t="shared" si="228"/>
        <v>32034</v>
      </c>
      <c r="AE751" s="120">
        <f>AD751/G751*100</f>
        <v>65.24502016375412</v>
      </c>
      <c r="AF751" s="229">
        <f t="shared" ref="AF751:BD751" si="229">AF750+AF688</f>
        <v>70</v>
      </c>
      <c r="AG751" s="229">
        <f t="shared" si="229"/>
        <v>4813</v>
      </c>
      <c r="AH751" s="229">
        <f t="shared" si="229"/>
        <v>3397</v>
      </c>
      <c r="AI751" s="229">
        <f t="shared" si="229"/>
        <v>572</v>
      </c>
      <c r="AJ751" s="229">
        <f t="shared" si="229"/>
        <v>2242</v>
      </c>
      <c r="AK751" s="254">
        <f t="shared" si="229"/>
        <v>9.6449999999999996</v>
      </c>
      <c r="AL751" s="229">
        <f t="shared" si="229"/>
        <v>0</v>
      </c>
      <c r="AM751" s="254">
        <f t="shared" si="229"/>
        <v>0</v>
      </c>
      <c r="AN751" s="229">
        <f t="shared" si="229"/>
        <v>204</v>
      </c>
      <c r="AO751" s="229">
        <f t="shared" si="229"/>
        <v>24.5</v>
      </c>
      <c r="AP751" s="229">
        <f t="shared" si="229"/>
        <v>3575</v>
      </c>
      <c r="AQ751" s="229">
        <f t="shared" si="229"/>
        <v>648.03</v>
      </c>
      <c r="AR751" s="229">
        <f t="shared" si="229"/>
        <v>6021</v>
      </c>
      <c r="AS751" s="254">
        <f t="shared" si="229"/>
        <v>682.17499999999995</v>
      </c>
      <c r="AT751" s="254">
        <f t="shared" si="229"/>
        <v>575.61</v>
      </c>
      <c r="AU751" s="254">
        <f t="shared" si="229"/>
        <v>1183.9699999999998</v>
      </c>
      <c r="AV751" s="254">
        <f t="shared" si="229"/>
        <v>40.43</v>
      </c>
      <c r="AW751" s="254">
        <f t="shared" si="229"/>
        <v>2347.41</v>
      </c>
      <c r="AX751" s="254">
        <f t="shared" si="229"/>
        <v>4147.42</v>
      </c>
      <c r="AY751" s="254">
        <f t="shared" si="229"/>
        <v>4829.5950000000012</v>
      </c>
      <c r="AZ751" s="254">
        <f t="shared" si="229"/>
        <v>1059.1300000000001</v>
      </c>
      <c r="BA751" s="255">
        <f t="shared" si="229"/>
        <v>5888.7250000000004</v>
      </c>
      <c r="BB751" s="229">
        <f t="shared" si="229"/>
        <v>46</v>
      </c>
      <c r="BC751" s="254">
        <f t="shared" si="229"/>
        <v>25.449999999999996</v>
      </c>
      <c r="BD751" s="254">
        <f t="shared" si="229"/>
        <v>0</v>
      </c>
    </row>
    <row r="752" spans="1:56" ht="39" customHeight="1" thickBot="1">
      <c r="A752" s="277" t="s">
        <v>1133</v>
      </c>
      <c r="B752" s="278"/>
      <c r="C752" s="236"/>
      <c r="D752" s="237"/>
      <c r="E752" s="279"/>
      <c r="F752" s="239"/>
      <c r="G752" s="240"/>
      <c r="H752" s="240"/>
      <c r="I752" s="241"/>
      <c r="J752" s="241"/>
      <c r="K752" s="241"/>
      <c r="L752" s="241"/>
      <c r="M752" s="241"/>
      <c r="N752" s="241"/>
      <c r="O752" s="241"/>
      <c r="P752" s="241"/>
      <c r="Q752" s="241"/>
      <c r="R752" s="241"/>
      <c r="S752" s="241"/>
      <c r="T752" s="241"/>
      <c r="U752" s="241"/>
      <c r="V752" s="241"/>
      <c r="W752" s="241"/>
      <c r="X752" s="241"/>
      <c r="Y752" s="241"/>
      <c r="Z752" s="241"/>
      <c r="AA752" s="241"/>
      <c r="AB752" s="241"/>
      <c r="AC752" s="241"/>
      <c r="AD752" s="241"/>
      <c r="AE752" s="241"/>
      <c r="AF752" s="241"/>
      <c r="AG752" s="241"/>
      <c r="AH752" s="241"/>
      <c r="AI752" s="241"/>
      <c r="AJ752" s="241"/>
      <c r="AK752" s="241"/>
      <c r="AL752" s="241"/>
      <c r="AM752" s="241"/>
      <c r="AN752" s="241"/>
      <c r="AO752" s="241"/>
      <c r="AP752" s="241"/>
      <c r="AQ752" s="241"/>
      <c r="AR752" s="241"/>
      <c r="AS752" s="241"/>
      <c r="AT752" s="241"/>
      <c r="AU752" s="241"/>
      <c r="AV752" s="241"/>
      <c r="AW752" s="241"/>
      <c r="AX752" s="241"/>
      <c r="AY752" s="241"/>
      <c r="AZ752" s="241"/>
      <c r="BA752" s="241"/>
    </row>
    <row r="753" spans="1:56" s="6" customFormat="1" ht="67.5" customHeight="1" thickBot="1">
      <c r="A753" s="649" t="s">
        <v>1</v>
      </c>
      <c r="B753" s="649" t="s">
        <v>2</v>
      </c>
      <c r="C753" s="649" t="s">
        <v>3</v>
      </c>
      <c r="D753" s="649" t="s">
        <v>4</v>
      </c>
      <c r="E753" s="649" t="s">
        <v>5</v>
      </c>
      <c r="F753" s="649" t="s">
        <v>6</v>
      </c>
      <c r="G753" s="649" t="s">
        <v>7</v>
      </c>
      <c r="H753" s="649" t="s">
        <v>8</v>
      </c>
      <c r="I753" s="682" t="s">
        <v>9</v>
      </c>
      <c r="J753" s="683"/>
      <c r="K753" s="684"/>
      <c r="L753" s="682" t="s">
        <v>10</v>
      </c>
      <c r="M753" s="683"/>
      <c r="N753" s="684"/>
      <c r="O753" s="682" t="s">
        <v>11</v>
      </c>
      <c r="P753" s="683"/>
      <c r="Q753" s="683"/>
      <c r="R753" s="684"/>
      <c r="S753" s="3" t="s">
        <v>12</v>
      </c>
      <c r="T753" s="651" t="s">
        <v>13</v>
      </c>
      <c r="U753" s="652"/>
      <c r="V753" s="652"/>
      <c r="W753" s="653"/>
      <c r="X753" s="656" t="s">
        <v>14</v>
      </c>
      <c r="Y753" s="656" t="s">
        <v>15</v>
      </c>
      <c r="Z753" s="658" t="s">
        <v>16</v>
      </c>
      <c r="AA753" s="4" t="s">
        <v>17</v>
      </c>
      <c r="AB753" s="658" t="s">
        <v>18</v>
      </c>
      <c r="AC753" s="658" t="s">
        <v>19</v>
      </c>
      <c r="AD753" s="658" t="s">
        <v>20</v>
      </c>
      <c r="AE753" s="658" t="s">
        <v>21</v>
      </c>
      <c r="AF753" s="660" t="s">
        <v>22</v>
      </c>
      <c r="AG753" s="662" t="s">
        <v>23</v>
      </c>
      <c r="AH753" s="664" t="s">
        <v>24</v>
      </c>
      <c r="AI753" s="658" t="s">
        <v>25</v>
      </c>
      <c r="AJ753" s="640" t="s">
        <v>26</v>
      </c>
      <c r="AK753" s="641"/>
      <c r="AL753" s="640" t="s">
        <v>27</v>
      </c>
      <c r="AM753" s="641"/>
      <c r="AN753" s="640" t="s">
        <v>28</v>
      </c>
      <c r="AO753" s="641"/>
      <c r="AP753" s="640" t="s">
        <v>29</v>
      </c>
      <c r="AQ753" s="641"/>
      <c r="AR753" s="640" t="s">
        <v>30</v>
      </c>
      <c r="AS753" s="641"/>
      <c r="AT753" s="651" t="s">
        <v>31</v>
      </c>
      <c r="AU753" s="652"/>
      <c r="AV753" s="652"/>
      <c r="AW753" s="652"/>
      <c r="AX753" s="653"/>
      <c r="AY753" s="5" t="s">
        <v>32</v>
      </c>
      <c r="AZ753" s="556" t="s">
        <v>33</v>
      </c>
      <c r="BA753" s="556" t="s">
        <v>34</v>
      </c>
      <c r="BB753" s="654" t="s">
        <v>35</v>
      </c>
      <c r="BC753" s="655"/>
      <c r="BD753" s="554" t="s">
        <v>36</v>
      </c>
    </row>
    <row r="754" spans="1:56" s="6" customFormat="1" ht="60" customHeight="1" thickBot="1">
      <c r="A754" s="650"/>
      <c r="B754" s="650"/>
      <c r="C754" s="650"/>
      <c r="D754" s="650"/>
      <c r="E754" s="650"/>
      <c r="F754" s="650"/>
      <c r="G754" s="650"/>
      <c r="H754" s="650"/>
      <c r="I754" s="7" t="s">
        <v>37</v>
      </c>
      <c r="J754" s="8" t="s">
        <v>38</v>
      </c>
      <c r="K754" s="9" t="s">
        <v>39</v>
      </c>
      <c r="L754" s="7" t="s">
        <v>1404</v>
      </c>
      <c r="M754" s="8" t="s">
        <v>38</v>
      </c>
      <c r="N754" s="9" t="s">
        <v>39</v>
      </c>
      <c r="O754" s="7" t="s">
        <v>1405</v>
      </c>
      <c r="P754" s="8" t="s">
        <v>40</v>
      </c>
      <c r="Q754" s="8" t="s">
        <v>41</v>
      </c>
      <c r="R754" s="9" t="s">
        <v>42</v>
      </c>
      <c r="S754" s="10" t="s">
        <v>43</v>
      </c>
      <c r="T754" s="555" t="s">
        <v>44</v>
      </c>
      <c r="U754" s="555" t="s">
        <v>45</v>
      </c>
      <c r="V754" s="555" t="s">
        <v>46</v>
      </c>
      <c r="W754" s="555" t="s">
        <v>47</v>
      </c>
      <c r="X754" s="657"/>
      <c r="Y754" s="657"/>
      <c r="Z754" s="659"/>
      <c r="AA754" s="11" t="s">
        <v>43</v>
      </c>
      <c r="AB754" s="659"/>
      <c r="AC754" s="659"/>
      <c r="AD754" s="659"/>
      <c r="AE754" s="659"/>
      <c r="AF754" s="661"/>
      <c r="AG754" s="663"/>
      <c r="AH754" s="665"/>
      <c r="AI754" s="659"/>
      <c r="AJ754" s="12" t="s">
        <v>48</v>
      </c>
      <c r="AK754" s="550" t="s">
        <v>49</v>
      </c>
      <c r="AL754" s="12" t="s">
        <v>48</v>
      </c>
      <c r="AM754" s="550" t="s">
        <v>49</v>
      </c>
      <c r="AN754" s="12" t="s">
        <v>48</v>
      </c>
      <c r="AO754" s="550" t="s">
        <v>49</v>
      </c>
      <c r="AP754" s="12" t="s">
        <v>48</v>
      </c>
      <c r="AQ754" s="13" t="s">
        <v>49</v>
      </c>
      <c r="AR754" s="12" t="s">
        <v>48</v>
      </c>
      <c r="AS754" s="550" t="s">
        <v>49</v>
      </c>
      <c r="AT754" s="551" t="s">
        <v>50</v>
      </c>
      <c r="AU754" s="552" t="s">
        <v>51</v>
      </c>
      <c r="AV754" s="552" t="s">
        <v>52</v>
      </c>
      <c r="AW754" s="552" t="s">
        <v>53</v>
      </c>
      <c r="AX754" s="553" t="s">
        <v>54</v>
      </c>
      <c r="AY754" s="14" t="s">
        <v>43</v>
      </c>
      <c r="AZ754" s="14" t="s">
        <v>43</v>
      </c>
      <c r="BA754" s="14" t="s">
        <v>43</v>
      </c>
      <c r="BB754" s="15" t="s">
        <v>48</v>
      </c>
      <c r="BC754" s="16" t="s">
        <v>55</v>
      </c>
      <c r="BD754" s="17" t="s">
        <v>43</v>
      </c>
    </row>
    <row r="755" spans="1:56" s="494" customFormat="1" ht="16.5">
      <c r="A755" s="613" t="s">
        <v>1134</v>
      </c>
      <c r="B755" s="208" t="s">
        <v>213</v>
      </c>
      <c r="C755" s="307" t="s">
        <v>1135</v>
      </c>
      <c r="D755" s="307" t="s">
        <v>1136</v>
      </c>
      <c r="E755" s="492">
        <v>1</v>
      </c>
      <c r="F755" s="495" t="s">
        <v>1137</v>
      </c>
      <c r="G755" s="242">
        <v>379</v>
      </c>
      <c r="H755" s="242">
        <v>737</v>
      </c>
      <c r="I755" s="571">
        <v>348</v>
      </c>
      <c r="J755" s="571">
        <v>112</v>
      </c>
      <c r="K755" s="571">
        <v>155</v>
      </c>
      <c r="L755" s="572">
        <v>0</v>
      </c>
      <c r="M755" s="572">
        <v>0</v>
      </c>
      <c r="N755" s="503">
        <v>0</v>
      </c>
      <c r="O755" s="25">
        <f t="shared" ref="O755:O779" si="230">I755+L755</f>
        <v>348</v>
      </c>
      <c r="P755" s="25">
        <f t="shared" ref="P755:Q779" si="231">M755+J755</f>
        <v>112</v>
      </c>
      <c r="Q755" s="25">
        <f t="shared" si="231"/>
        <v>155</v>
      </c>
      <c r="R755" s="25">
        <f t="shared" ref="R755:R779" si="232">SUM(O755:Q755)</f>
        <v>615</v>
      </c>
      <c r="S755" s="577">
        <v>0</v>
      </c>
      <c r="T755" s="503">
        <v>210</v>
      </c>
      <c r="U755" s="577">
        <v>6.2</v>
      </c>
      <c r="V755" s="503">
        <v>138</v>
      </c>
      <c r="W755" s="577">
        <v>1.99</v>
      </c>
      <c r="X755" s="503">
        <v>6</v>
      </c>
      <c r="Y755" s="503">
        <v>4</v>
      </c>
      <c r="Z755" s="578">
        <v>105</v>
      </c>
      <c r="AA755" s="572"/>
      <c r="AB755" s="26">
        <f t="shared" ref="AB755:AC779" si="233">Z755+R755</f>
        <v>720</v>
      </c>
      <c r="AC755" s="71">
        <f t="shared" si="233"/>
        <v>0</v>
      </c>
      <c r="AD755" s="572">
        <v>379</v>
      </c>
      <c r="AE755" s="27">
        <f t="shared" ref="AE755:AE779" si="234">AD755/G755*100</f>
        <v>100</v>
      </c>
      <c r="AF755" s="572">
        <v>1</v>
      </c>
      <c r="AG755" s="572">
        <v>0</v>
      </c>
      <c r="AH755" s="572">
        <v>0</v>
      </c>
      <c r="AI755" s="572">
        <v>0</v>
      </c>
      <c r="AJ755" s="496"/>
      <c r="AK755" s="496"/>
      <c r="AL755" s="573">
        <v>0</v>
      </c>
      <c r="AM755" s="573">
        <v>0</v>
      </c>
      <c r="AN755" s="572">
        <v>0</v>
      </c>
      <c r="AO755" s="572">
        <v>0</v>
      </c>
      <c r="AP755" s="572">
        <v>114</v>
      </c>
      <c r="AQ755" s="572">
        <v>1.17</v>
      </c>
      <c r="AR755" s="201">
        <f t="shared" ref="AR755:AS779" si="235">AP755+AN755+AL755+AJ755</f>
        <v>114</v>
      </c>
      <c r="AS755" s="202">
        <f t="shared" si="235"/>
        <v>1.17</v>
      </c>
      <c r="AT755" s="576">
        <v>6.39</v>
      </c>
      <c r="AU755" s="576"/>
      <c r="AV755" s="576">
        <v>0</v>
      </c>
      <c r="AW755" s="576">
        <v>40.909999999999997</v>
      </c>
      <c r="AX755" s="27">
        <f t="shared" ref="AX755:AX779" si="236">SUM(AT755:AW755)</f>
        <v>47.3</v>
      </c>
      <c r="AY755" s="39">
        <f t="shared" ref="AY755:AY779" si="237">AX755+AS755</f>
        <v>48.47</v>
      </c>
      <c r="AZ755" s="577">
        <v>58.9</v>
      </c>
      <c r="BA755" s="27">
        <f t="shared" ref="BA755:BA779" si="238">AZ755+AY755</f>
        <v>107.37</v>
      </c>
      <c r="BB755" s="577"/>
      <c r="BC755" s="503"/>
      <c r="BD755" s="503"/>
    </row>
    <row r="756" spans="1:56" s="494" customFormat="1" ht="16.5">
      <c r="A756" s="613" t="s">
        <v>1134</v>
      </c>
      <c r="B756" s="208" t="s">
        <v>213</v>
      </c>
      <c r="C756" s="244" t="s">
        <v>1135</v>
      </c>
      <c r="D756" s="491" t="s">
        <v>1136</v>
      </c>
      <c r="E756" s="492">
        <v>2</v>
      </c>
      <c r="F756" s="244" t="s">
        <v>1141</v>
      </c>
      <c r="G756" s="242">
        <v>282</v>
      </c>
      <c r="H756" s="242">
        <v>989.81999999999994</v>
      </c>
      <c r="I756" s="571">
        <v>264</v>
      </c>
      <c r="J756" s="571">
        <v>13</v>
      </c>
      <c r="K756" s="571">
        <v>22</v>
      </c>
      <c r="L756" s="572">
        <v>0</v>
      </c>
      <c r="M756" s="572">
        <v>0</v>
      </c>
      <c r="N756" s="503">
        <v>0</v>
      </c>
      <c r="O756" s="25">
        <f t="shared" si="230"/>
        <v>264</v>
      </c>
      <c r="P756" s="25">
        <f t="shared" si="231"/>
        <v>13</v>
      </c>
      <c r="Q756" s="25">
        <f t="shared" si="231"/>
        <v>22</v>
      </c>
      <c r="R756" s="25">
        <f t="shared" si="232"/>
        <v>299</v>
      </c>
      <c r="S756" s="504">
        <v>0</v>
      </c>
      <c r="T756" s="208">
        <v>257</v>
      </c>
      <c r="U756" s="504">
        <v>4.5599999999999996</v>
      </c>
      <c r="V756" s="208">
        <v>7</v>
      </c>
      <c r="W756" s="504">
        <v>0.13</v>
      </c>
      <c r="X756" s="208">
        <v>10</v>
      </c>
      <c r="Y756" s="208">
        <v>5</v>
      </c>
      <c r="Z756" s="29">
        <v>0</v>
      </c>
      <c r="AA756" s="208"/>
      <c r="AB756" s="26">
        <f t="shared" si="233"/>
        <v>299</v>
      </c>
      <c r="AC756" s="71">
        <f t="shared" si="233"/>
        <v>0</v>
      </c>
      <c r="AD756" s="208">
        <v>282</v>
      </c>
      <c r="AE756" s="27">
        <f t="shared" si="234"/>
        <v>100</v>
      </c>
      <c r="AF756" s="572">
        <v>2</v>
      </c>
      <c r="AG756" s="208">
        <v>0</v>
      </c>
      <c r="AH756" s="208">
        <v>0</v>
      </c>
      <c r="AI756" s="208">
        <v>0</v>
      </c>
      <c r="AJ756" s="496"/>
      <c r="AK756" s="496"/>
      <c r="AL756" s="573">
        <v>0</v>
      </c>
      <c r="AM756" s="573">
        <v>0</v>
      </c>
      <c r="AN756" s="208">
        <v>0</v>
      </c>
      <c r="AO756" s="208">
        <v>0</v>
      </c>
      <c r="AP756" s="208">
        <v>2</v>
      </c>
      <c r="AQ756" s="208">
        <v>0.5</v>
      </c>
      <c r="AR756" s="201">
        <f t="shared" si="235"/>
        <v>2</v>
      </c>
      <c r="AS756" s="202">
        <f t="shared" si="235"/>
        <v>0.5</v>
      </c>
      <c r="AT756" s="504"/>
      <c r="AU756" s="504"/>
      <c r="AV756" s="504"/>
      <c r="AW756" s="504"/>
      <c r="AX756" s="27">
        <f t="shared" si="236"/>
        <v>0</v>
      </c>
      <c r="AY756" s="39">
        <f t="shared" si="237"/>
        <v>0.5</v>
      </c>
      <c r="AZ756" s="504"/>
      <c r="BA756" s="27">
        <f t="shared" si="238"/>
        <v>0.5</v>
      </c>
      <c r="BB756" s="208">
        <v>1</v>
      </c>
      <c r="BC756" s="208">
        <v>3.16</v>
      </c>
      <c r="BD756" s="208">
        <v>3.16</v>
      </c>
    </row>
    <row r="757" spans="1:56" s="494" customFormat="1" ht="16.5">
      <c r="A757" s="613" t="s">
        <v>1134</v>
      </c>
      <c r="B757" s="208" t="s">
        <v>213</v>
      </c>
      <c r="C757" s="154" t="s">
        <v>1135</v>
      </c>
      <c r="D757" s="491" t="s">
        <v>1139</v>
      </c>
      <c r="E757" s="492">
        <v>3</v>
      </c>
      <c r="F757" s="495" t="s">
        <v>1138</v>
      </c>
      <c r="G757" s="242">
        <v>190</v>
      </c>
      <c r="H757" s="242">
        <v>786</v>
      </c>
      <c r="I757" s="157">
        <v>56</v>
      </c>
      <c r="J757" s="157">
        <v>13</v>
      </c>
      <c r="K757" s="157">
        <v>0</v>
      </c>
      <c r="L757" s="157">
        <v>0</v>
      </c>
      <c r="M757" s="157">
        <v>0</v>
      </c>
      <c r="N757" s="157">
        <v>0</v>
      </c>
      <c r="O757" s="25">
        <f t="shared" si="230"/>
        <v>56</v>
      </c>
      <c r="P757" s="25">
        <f t="shared" si="231"/>
        <v>13</v>
      </c>
      <c r="Q757" s="25">
        <f t="shared" si="231"/>
        <v>0</v>
      </c>
      <c r="R757" s="25">
        <f t="shared" si="232"/>
        <v>69</v>
      </c>
      <c r="S757" s="157">
        <v>0.13</v>
      </c>
      <c r="T757" s="157">
        <v>3</v>
      </c>
      <c r="U757" s="263">
        <v>0</v>
      </c>
      <c r="V757" s="157">
        <v>53</v>
      </c>
      <c r="W757" s="263">
        <v>1.2E-2</v>
      </c>
      <c r="X757" s="503"/>
      <c r="Y757" s="503"/>
      <c r="Z757" s="490">
        <v>143</v>
      </c>
      <c r="AA757" s="263">
        <v>1.7450000000000001</v>
      </c>
      <c r="AB757" s="26">
        <f t="shared" si="233"/>
        <v>212</v>
      </c>
      <c r="AC757" s="71">
        <f t="shared" si="233"/>
        <v>1.875</v>
      </c>
      <c r="AD757" s="157">
        <v>190</v>
      </c>
      <c r="AE757" s="27">
        <f t="shared" si="234"/>
        <v>100</v>
      </c>
      <c r="AF757" s="572">
        <v>3</v>
      </c>
      <c r="AG757" s="572">
        <v>0</v>
      </c>
      <c r="AH757" s="572">
        <v>0</v>
      </c>
      <c r="AI757" s="572">
        <v>0</v>
      </c>
      <c r="AJ757" s="496">
        <v>50</v>
      </c>
      <c r="AK757" s="631">
        <v>0.25</v>
      </c>
      <c r="AL757" s="573">
        <v>0</v>
      </c>
      <c r="AM757" s="573">
        <v>0</v>
      </c>
      <c r="AN757" s="157">
        <v>0</v>
      </c>
      <c r="AO757" s="263">
        <v>0</v>
      </c>
      <c r="AP757" s="157">
        <v>1</v>
      </c>
      <c r="AQ757" s="263">
        <v>0.5</v>
      </c>
      <c r="AR757" s="201">
        <f t="shared" si="235"/>
        <v>51</v>
      </c>
      <c r="AS757" s="202">
        <f t="shared" si="235"/>
        <v>0.75</v>
      </c>
      <c r="AT757" s="574"/>
      <c r="AU757" s="574"/>
      <c r="AV757" s="574"/>
      <c r="AW757" s="574"/>
      <c r="AX757" s="27">
        <f t="shared" si="236"/>
        <v>0</v>
      </c>
      <c r="AY757" s="39">
        <f t="shared" si="237"/>
        <v>0.75</v>
      </c>
      <c r="AZ757" s="504"/>
      <c r="BA757" s="27">
        <f t="shared" si="238"/>
        <v>0.75</v>
      </c>
      <c r="BB757" s="504"/>
      <c r="BC757" s="208"/>
      <c r="BD757" s="208"/>
    </row>
    <row r="758" spans="1:56" s="494" customFormat="1" ht="16.5">
      <c r="A758" s="613" t="s">
        <v>1134</v>
      </c>
      <c r="B758" s="208" t="s">
        <v>213</v>
      </c>
      <c r="C758" s="154" t="s">
        <v>1135</v>
      </c>
      <c r="D758" s="491" t="s">
        <v>1139</v>
      </c>
      <c r="E758" s="492">
        <v>4</v>
      </c>
      <c r="F758" s="495" t="s">
        <v>1139</v>
      </c>
      <c r="G758" s="242">
        <v>270</v>
      </c>
      <c r="H758" s="242">
        <v>542</v>
      </c>
      <c r="I758" s="157">
        <v>60</v>
      </c>
      <c r="J758" s="157">
        <v>9</v>
      </c>
      <c r="K758" s="157">
        <v>2</v>
      </c>
      <c r="L758" s="157">
        <v>0</v>
      </c>
      <c r="M758" s="157">
        <v>0</v>
      </c>
      <c r="N758" s="157">
        <v>0</v>
      </c>
      <c r="O758" s="25">
        <f t="shared" si="230"/>
        <v>60</v>
      </c>
      <c r="P758" s="25">
        <f t="shared" si="231"/>
        <v>9</v>
      </c>
      <c r="Q758" s="25">
        <f t="shared" si="231"/>
        <v>2</v>
      </c>
      <c r="R758" s="25">
        <f t="shared" si="232"/>
        <v>71</v>
      </c>
      <c r="S758" s="263">
        <v>8.4000000000000005E-2</v>
      </c>
      <c r="T758" s="157">
        <v>0</v>
      </c>
      <c r="U758" s="263">
        <v>0</v>
      </c>
      <c r="V758" s="157">
        <v>60</v>
      </c>
      <c r="W758" s="263">
        <v>7.6999999999999999E-2</v>
      </c>
      <c r="X758" s="503"/>
      <c r="Y758" s="503"/>
      <c r="Z758" s="490">
        <v>310</v>
      </c>
      <c r="AA758" s="263">
        <v>10.41025</v>
      </c>
      <c r="AB758" s="26">
        <f t="shared" si="233"/>
        <v>381</v>
      </c>
      <c r="AC758" s="71">
        <f t="shared" si="233"/>
        <v>10.494249999999999</v>
      </c>
      <c r="AD758" s="157">
        <v>270</v>
      </c>
      <c r="AE758" s="27">
        <f t="shared" si="234"/>
        <v>100</v>
      </c>
      <c r="AF758" s="572">
        <v>4</v>
      </c>
      <c r="AG758" s="572">
        <v>0</v>
      </c>
      <c r="AH758" s="572">
        <v>0</v>
      </c>
      <c r="AI758" s="572">
        <v>0</v>
      </c>
      <c r="AJ758" s="496"/>
      <c r="AK758" s="496"/>
      <c r="AL758" s="573">
        <v>0</v>
      </c>
      <c r="AM758" s="573">
        <v>0</v>
      </c>
      <c r="AN758" s="157">
        <v>1</v>
      </c>
      <c r="AO758" s="263">
        <v>0.15</v>
      </c>
      <c r="AP758" s="157">
        <v>0</v>
      </c>
      <c r="AQ758" s="263">
        <v>0</v>
      </c>
      <c r="AR758" s="201">
        <f t="shared" si="235"/>
        <v>1</v>
      </c>
      <c r="AS758" s="202">
        <f t="shared" si="235"/>
        <v>0.15</v>
      </c>
      <c r="AT758" s="574"/>
      <c r="AU758" s="574"/>
      <c r="AV758" s="574"/>
      <c r="AW758" s="574"/>
      <c r="AX758" s="27">
        <f t="shared" si="236"/>
        <v>0</v>
      </c>
      <c r="AY758" s="39">
        <f t="shared" si="237"/>
        <v>0.15</v>
      </c>
      <c r="AZ758" s="504"/>
      <c r="BA758" s="27">
        <f t="shared" si="238"/>
        <v>0.15</v>
      </c>
      <c r="BB758" s="504"/>
      <c r="BC758" s="208"/>
      <c r="BD758" s="208"/>
    </row>
    <row r="759" spans="1:56" s="494" customFormat="1" ht="16.5">
      <c r="A759" s="613" t="s">
        <v>1134</v>
      </c>
      <c r="B759" s="208" t="s">
        <v>213</v>
      </c>
      <c r="C759" s="154" t="s">
        <v>1135</v>
      </c>
      <c r="D759" s="491" t="s">
        <v>1139</v>
      </c>
      <c r="E759" s="492">
        <v>5</v>
      </c>
      <c r="F759" s="491" t="s">
        <v>1140</v>
      </c>
      <c r="G759" s="242">
        <v>168</v>
      </c>
      <c r="H759" s="242">
        <v>740.57000000000016</v>
      </c>
      <c r="I759" s="157">
        <v>68</v>
      </c>
      <c r="J759" s="157">
        <v>0</v>
      </c>
      <c r="K759" s="157">
        <v>13</v>
      </c>
      <c r="L759" s="157">
        <v>0</v>
      </c>
      <c r="M759" s="157">
        <v>0</v>
      </c>
      <c r="N759" s="157">
        <v>0</v>
      </c>
      <c r="O759" s="25">
        <f t="shared" si="230"/>
        <v>68</v>
      </c>
      <c r="P759" s="25">
        <f t="shared" si="231"/>
        <v>0</v>
      </c>
      <c r="Q759" s="25">
        <f t="shared" si="231"/>
        <v>13</v>
      </c>
      <c r="R759" s="25">
        <f t="shared" si="232"/>
        <v>81</v>
      </c>
      <c r="S759" s="263">
        <v>8.0300000000000007E-3</v>
      </c>
      <c r="T759" s="157">
        <v>0</v>
      </c>
      <c r="U759" s="263">
        <v>0</v>
      </c>
      <c r="V759" s="157">
        <v>65</v>
      </c>
      <c r="W759" s="263">
        <v>1.4E-2</v>
      </c>
      <c r="X759" s="503"/>
      <c r="Y759" s="503"/>
      <c r="Z759" s="490">
        <v>180</v>
      </c>
      <c r="AA759" s="263">
        <v>5.9618700000000002</v>
      </c>
      <c r="AB759" s="26">
        <f t="shared" si="233"/>
        <v>261</v>
      </c>
      <c r="AC759" s="71">
        <f t="shared" si="233"/>
        <v>5.9699</v>
      </c>
      <c r="AD759" s="157">
        <v>168</v>
      </c>
      <c r="AE759" s="27">
        <f t="shared" si="234"/>
        <v>100</v>
      </c>
      <c r="AF759" s="572">
        <v>5</v>
      </c>
      <c r="AG759" s="208">
        <v>0</v>
      </c>
      <c r="AH759" s="208">
        <v>0</v>
      </c>
      <c r="AI759" s="208">
        <v>0</v>
      </c>
      <c r="AJ759" s="496"/>
      <c r="AK759" s="496"/>
      <c r="AL759" s="573">
        <v>0</v>
      </c>
      <c r="AM759" s="573">
        <v>0</v>
      </c>
      <c r="AN759" s="157">
        <v>0</v>
      </c>
      <c r="AO759" s="263">
        <v>0</v>
      </c>
      <c r="AP759" s="157">
        <v>1</v>
      </c>
      <c r="AQ759" s="263">
        <v>0.5</v>
      </c>
      <c r="AR759" s="201">
        <f t="shared" si="235"/>
        <v>1</v>
      </c>
      <c r="AS759" s="202">
        <f t="shared" si="235"/>
        <v>0.5</v>
      </c>
      <c r="AT759" s="504"/>
      <c r="AU759" s="504"/>
      <c r="AV759" s="504"/>
      <c r="AW759" s="504"/>
      <c r="AX759" s="27">
        <f t="shared" si="236"/>
        <v>0</v>
      </c>
      <c r="AY759" s="39">
        <f t="shared" si="237"/>
        <v>0.5</v>
      </c>
      <c r="AZ759" s="504"/>
      <c r="BA759" s="27">
        <f t="shared" si="238"/>
        <v>0.5</v>
      </c>
      <c r="BB759" s="504"/>
      <c r="BC759" s="208"/>
      <c r="BD759" s="208"/>
    </row>
    <row r="760" spans="1:56" s="494" customFormat="1" ht="16.5">
      <c r="A760" s="613" t="s">
        <v>1134</v>
      </c>
      <c r="B760" s="208" t="s">
        <v>213</v>
      </c>
      <c r="C760" s="154" t="s">
        <v>1135</v>
      </c>
      <c r="D760" s="491" t="s">
        <v>1142</v>
      </c>
      <c r="E760" s="492">
        <v>6</v>
      </c>
      <c r="F760" s="491" t="s">
        <v>1143</v>
      </c>
      <c r="G760" s="242">
        <v>141</v>
      </c>
      <c r="H760" s="242">
        <v>765.01600000000008</v>
      </c>
      <c r="I760" s="571">
        <v>113</v>
      </c>
      <c r="J760" s="571">
        <v>23</v>
      </c>
      <c r="K760" s="571">
        <v>100</v>
      </c>
      <c r="L760" s="208">
        <v>0</v>
      </c>
      <c r="M760" s="208">
        <v>0</v>
      </c>
      <c r="N760" s="208">
        <v>0</v>
      </c>
      <c r="O760" s="25">
        <f t="shared" si="230"/>
        <v>113</v>
      </c>
      <c r="P760" s="25">
        <f t="shared" si="231"/>
        <v>23</v>
      </c>
      <c r="Q760" s="25">
        <f t="shared" si="231"/>
        <v>100</v>
      </c>
      <c r="R760" s="25">
        <f t="shared" si="232"/>
        <v>236</v>
      </c>
      <c r="S760" s="503">
        <v>1.83</v>
      </c>
      <c r="T760" s="503">
        <v>55</v>
      </c>
      <c r="U760" s="263">
        <v>0.01</v>
      </c>
      <c r="V760" s="503">
        <v>53</v>
      </c>
      <c r="W760" s="263">
        <v>0.54</v>
      </c>
      <c r="X760" s="503"/>
      <c r="Y760" s="503"/>
      <c r="Z760" s="29">
        <v>57</v>
      </c>
      <c r="AA760" s="208"/>
      <c r="AB760" s="26">
        <f t="shared" si="233"/>
        <v>293</v>
      </c>
      <c r="AC760" s="71">
        <f t="shared" si="233"/>
        <v>1.83</v>
      </c>
      <c r="AD760" s="572">
        <v>141</v>
      </c>
      <c r="AE760" s="27">
        <f t="shared" si="234"/>
        <v>100</v>
      </c>
      <c r="AF760" s="572">
        <v>6</v>
      </c>
      <c r="AG760" s="572">
        <v>1</v>
      </c>
      <c r="AH760" s="572">
        <v>1</v>
      </c>
      <c r="AI760" s="572">
        <v>0</v>
      </c>
      <c r="AJ760" s="496"/>
      <c r="AK760" s="496"/>
      <c r="AL760" s="573">
        <v>0</v>
      </c>
      <c r="AM760" s="573">
        <v>0</v>
      </c>
      <c r="AN760" s="157">
        <v>1</v>
      </c>
      <c r="AO760" s="157">
        <v>0.12</v>
      </c>
      <c r="AP760" s="157">
        <v>211</v>
      </c>
      <c r="AQ760" s="263">
        <v>0.65</v>
      </c>
      <c r="AR760" s="201">
        <f t="shared" si="235"/>
        <v>212</v>
      </c>
      <c r="AS760" s="202">
        <f t="shared" si="235"/>
        <v>0.77</v>
      </c>
      <c r="AT760" s="574"/>
      <c r="AU760" s="574"/>
      <c r="AV760" s="574"/>
      <c r="AW760" s="574"/>
      <c r="AX760" s="27">
        <f t="shared" si="236"/>
        <v>0</v>
      </c>
      <c r="AY760" s="39">
        <f t="shared" si="237"/>
        <v>0.77</v>
      </c>
      <c r="AZ760" s="504"/>
      <c r="BA760" s="27">
        <f t="shared" si="238"/>
        <v>0.77</v>
      </c>
      <c r="BB760" s="504"/>
      <c r="BC760" s="208"/>
      <c r="BD760" s="208"/>
    </row>
    <row r="761" spans="1:56" s="494" customFormat="1" ht="16.5">
      <c r="A761" s="613" t="s">
        <v>1134</v>
      </c>
      <c r="B761" s="208" t="s">
        <v>213</v>
      </c>
      <c r="C761" s="154" t="s">
        <v>1135</v>
      </c>
      <c r="D761" s="491" t="s">
        <v>1142</v>
      </c>
      <c r="E761" s="492">
        <v>7</v>
      </c>
      <c r="F761" s="491" t="s">
        <v>1144</v>
      </c>
      <c r="G761" s="242">
        <v>297</v>
      </c>
      <c r="H761" s="242">
        <v>1421.4630000000002</v>
      </c>
      <c r="I761" s="571">
        <v>239</v>
      </c>
      <c r="J761" s="571">
        <v>15</v>
      </c>
      <c r="K761" s="571">
        <v>79</v>
      </c>
      <c r="L761" s="208">
        <v>0</v>
      </c>
      <c r="M761" s="208">
        <v>0</v>
      </c>
      <c r="N761" s="208">
        <v>0</v>
      </c>
      <c r="O761" s="25">
        <f t="shared" si="230"/>
        <v>239</v>
      </c>
      <c r="P761" s="25">
        <f t="shared" si="231"/>
        <v>15</v>
      </c>
      <c r="Q761" s="25">
        <f t="shared" si="231"/>
        <v>79</v>
      </c>
      <c r="R761" s="25">
        <f t="shared" si="232"/>
        <v>333</v>
      </c>
      <c r="S761" s="503">
        <v>2.52</v>
      </c>
      <c r="T761" s="503">
        <v>199</v>
      </c>
      <c r="U761" s="263">
        <v>7.0000000000000007E-2</v>
      </c>
      <c r="V761" s="503">
        <v>28</v>
      </c>
      <c r="W761" s="263">
        <v>1.04</v>
      </c>
      <c r="X761" s="503"/>
      <c r="Y761" s="503"/>
      <c r="Z761" s="29">
        <v>54</v>
      </c>
      <c r="AA761" s="208"/>
      <c r="AB761" s="26">
        <f t="shared" si="233"/>
        <v>387</v>
      </c>
      <c r="AC761" s="71">
        <f t="shared" si="233"/>
        <v>2.52</v>
      </c>
      <c r="AD761" s="572">
        <v>297</v>
      </c>
      <c r="AE761" s="27">
        <f t="shared" si="234"/>
        <v>100</v>
      </c>
      <c r="AF761" s="572">
        <v>7</v>
      </c>
      <c r="AG761" s="572">
        <v>7</v>
      </c>
      <c r="AH761" s="572">
        <v>7</v>
      </c>
      <c r="AI761" s="572">
        <v>0</v>
      </c>
      <c r="AJ761" s="496"/>
      <c r="AK761" s="496"/>
      <c r="AL761" s="573">
        <v>0</v>
      </c>
      <c r="AM761" s="573">
        <v>0</v>
      </c>
      <c r="AN761" s="157">
        <v>0</v>
      </c>
      <c r="AO761" s="157">
        <v>0</v>
      </c>
      <c r="AP761" s="157">
        <v>51</v>
      </c>
      <c r="AQ761" s="263">
        <v>0.5</v>
      </c>
      <c r="AR761" s="201">
        <f t="shared" si="235"/>
        <v>51</v>
      </c>
      <c r="AS761" s="202">
        <f t="shared" si="235"/>
        <v>0.5</v>
      </c>
      <c r="AT761" s="574"/>
      <c r="AU761" s="574"/>
      <c r="AV761" s="574"/>
      <c r="AW761" s="574">
        <v>12</v>
      </c>
      <c r="AX761" s="27">
        <f t="shared" si="236"/>
        <v>12</v>
      </c>
      <c r="AY761" s="39">
        <f t="shared" si="237"/>
        <v>12.5</v>
      </c>
      <c r="AZ761" s="504"/>
      <c r="BA761" s="27">
        <f t="shared" si="238"/>
        <v>12.5</v>
      </c>
      <c r="BB761" s="504"/>
      <c r="BC761" s="208"/>
      <c r="BD761" s="208"/>
    </row>
    <row r="762" spans="1:56" s="494" customFormat="1" ht="16.5">
      <c r="A762" s="613" t="s">
        <v>1134</v>
      </c>
      <c r="B762" s="208" t="s">
        <v>213</v>
      </c>
      <c r="C762" s="154" t="s">
        <v>1135</v>
      </c>
      <c r="D762" s="491" t="s">
        <v>1142</v>
      </c>
      <c r="E762" s="492">
        <v>8</v>
      </c>
      <c r="F762" s="491" t="s">
        <v>1145</v>
      </c>
      <c r="G762" s="242">
        <v>328</v>
      </c>
      <c r="H762" s="242">
        <v>1148.9620000000002</v>
      </c>
      <c r="I762" s="571">
        <v>235</v>
      </c>
      <c r="J762" s="571">
        <v>92</v>
      </c>
      <c r="K762" s="571">
        <v>225</v>
      </c>
      <c r="L762" s="208">
        <v>20</v>
      </c>
      <c r="M762" s="208">
        <v>0</v>
      </c>
      <c r="N762" s="208">
        <v>0</v>
      </c>
      <c r="O762" s="25">
        <f t="shared" si="230"/>
        <v>255</v>
      </c>
      <c r="P762" s="25">
        <f t="shared" si="231"/>
        <v>92</v>
      </c>
      <c r="Q762" s="25">
        <f t="shared" si="231"/>
        <v>225</v>
      </c>
      <c r="R762" s="25">
        <f t="shared" si="232"/>
        <v>572</v>
      </c>
      <c r="S762" s="503">
        <v>6.9</v>
      </c>
      <c r="T762" s="503">
        <v>97</v>
      </c>
      <c r="U762" s="263">
        <v>0.01</v>
      </c>
      <c r="V762" s="503">
        <v>154</v>
      </c>
      <c r="W762" s="263">
        <v>2.4700000000000002</v>
      </c>
      <c r="X762" s="503"/>
      <c r="Y762" s="503"/>
      <c r="Z762" s="29">
        <v>396</v>
      </c>
      <c r="AA762" s="208"/>
      <c r="AB762" s="26">
        <f t="shared" si="233"/>
        <v>968</v>
      </c>
      <c r="AC762" s="71">
        <f t="shared" si="233"/>
        <v>6.9</v>
      </c>
      <c r="AD762" s="572">
        <v>328</v>
      </c>
      <c r="AE762" s="27">
        <f t="shared" si="234"/>
        <v>100</v>
      </c>
      <c r="AF762" s="572">
        <v>8</v>
      </c>
      <c r="AG762" s="572">
        <v>3</v>
      </c>
      <c r="AH762" s="572">
        <v>3</v>
      </c>
      <c r="AI762" s="572">
        <v>0</v>
      </c>
      <c r="AJ762" s="496"/>
      <c r="AK762" s="496"/>
      <c r="AL762" s="573">
        <v>0</v>
      </c>
      <c r="AM762" s="573">
        <v>0</v>
      </c>
      <c r="AN762" s="157">
        <v>0</v>
      </c>
      <c r="AO762" s="157">
        <v>0</v>
      </c>
      <c r="AP762" s="157">
        <v>382</v>
      </c>
      <c r="AQ762" s="263">
        <v>3.46</v>
      </c>
      <c r="AR762" s="201">
        <f t="shared" si="235"/>
        <v>382</v>
      </c>
      <c r="AS762" s="202">
        <f t="shared" si="235"/>
        <v>3.46</v>
      </c>
      <c r="AT762" s="574"/>
      <c r="AU762" s="573"/>
      <c r="AV762" s="573"/>
      <c r="AW762" s="573"/>
      <c r="AX762" s="27">
        <f t="shared" si="236"/>
        <v>0</v>
      </c>
      <c r="AY762" s="39">
        <f t="shared" si="237"/>
        <v>3.46</v>
      </c>
      <c r="AZ762" s="208"/>
      <c r="BA762" s="27">
        <f t="shared" si="238"/>
        <v>3.46</v>
      </c>
      <c r="BB762" s="504"/>
      <c r="BC762" s="208"/>
      <c r="BD762" s="208"/>
    </row>
    <row r="763" spans="1:56" s="494" customFormat="1" ht="16.5">
      <c r="A763" s="613" t="s">
        <v>1134</v>
      </c>
      <c r="B763" s="208" t="s">
        <v>213</v>
      </c>
      <c r="C763" s="154" t="s">
        <v>1135</v>
      </c>
      <c r="D763" s="491" t="s">
        <v>1142</v>
      </c>
      <c r="E763" s="492">
        <v>9</v>
      </c>
      <c r="F763" s="495" t="s">
        <v>1147</v>
      </c>
      <c r="G763" s="242">
        <v>157</v>
      </c>
      <c r="H763" s="242">
        <v>475</v>
      </c>
      <c r="I763" s="571">
        <v>138</v>
      </c>
      <c r="J763" s="571">
        <v>24</v>
      </c>
      <c r="K763" s="571">
        <v>101</v>
      </c>
      <c r="L763" s="208">
        <v>0</v>
      </c>
      <c r="M763" s="208">
        <v>0</v>
      </c>
      <c r="N763" s="208">
        <v>0</v>
      </c>
      <c r="O763" s="25">
        <f t="shared" si="230"/>
        <v>138</v>
      </c>
      <c r="P763" s="25">
        <f t="shared" si="231"/>
        <v>24</v>
      </c>
      <c r="Q763" s="25">
        <f t="shared" si="231"/>
        <v>101</v>
      </c>
      <c r="R763" s="25">
        <f t="shared" si="232"/>
        <v>263</v>
      </c>
      <c r="S763" s="503">
        <v>1.3</v>
      </c>
      <c r="T763" s="503">
        <v>0</v>
      </c>
      <c r="U763" s="263">
        <v>0</v>
      </c>
      <c r="V763" s="503">
        <v>106</v>
      </c>
      <c r="W763" s="263">
        <v>0.23</v>
      </c>
      <c r="X763" s="503"/>
      <c r="Y763" s="503"/>
      <c r="Z763" s="29">
        <v>280</v>
      </c>
      <c r="AA763" s="572"/>
      <c r="AB763" s="26">
        <f t="shared" si="233"/>
        <v>543</v>
      </c>
      <c r="AC763" s="71">
        <f t="shared" si="233"/>
        <v>1.3</v>
      </c>
      <c r="AD763" s="572">
        <v>157</v>
      </c>
      <c r="AE763" s="27">
        <f t="shared" si="234"/>
        <v>100</v>
      </c>
      <c r="AF763" s="572">
        <v>9</v>
      </c>
      <c r="AG763" s="572">
        <v>145</v>
      </c>
      <c r="AH763" s="572">
        <v>131</v>
      </c>
      <c r="AI763" s="572">
        <v>37</v>
      </c>
      <c r="AJ763" s="496"/>
      <c r="AK763" s="496"/>
      <c r="AL763" s="573">
        <v>0</v>
      </c>
      <c r="AM763" s="573">
        <v>0</v>
      </c>
      <c r="AN763" s="157">
        <v>0</v>
      </c>
      <c r="AO763" s="157">
        <v>0</v>
      </c>
      <c r="AP763" s="157">
        <v>20</v>
      </c>
      <c r="AQ763" s="263">
        <v>0.5</v>
      </c>
      <c r="AR763" s="201">
        <f t="shared" si="235"/>
        <v>20</v>
      </c>
      <c r="AS763" s="202">
        <f t="shared" si="235"/>
        <v>0.5</v>
      </c>
      <c r="AT763" s="574"/>
      <c r="AU763" s="574"/>
      <c r="AV763" s="574"/>
      <c r="AW763" s="574"/>
      <c r="AX763" s="27">
        <f t="shared" si="236"/>
        <v>0</v>
      </c>
      <c r="AY763" s="39">
        <f t="shared" si="237"/>
        <v>0.5</v>
      </c>
      <c r="AZ763" s="504"/>
      <c r="BA763" s="27">
        <f t="shared" si="238"/>
        <v>0.5</v>
      </c>
      <c r="BB763" s="504"/>
      <c r="BC763" s="208"/>
      <c r="BD763" s="208"/>
    </row>
    <row r="764" spans="1:56" s="494" customFormat="1" ht="16.5">
      <c r="A764" s="613" t="s">
        <v>1134</v>
      </c>
      <c r="B764" s="208" t="s">
        <v>213</v>
      </c>
      <c r="C764" s="154" t="s">
        <v>1135</v>
      </c>
      <c r="D764" s="491" t="s">
        <v>1142</v>
      </c>
      <c r="E764" s="492">
        <v>10</v>
      </c>
      <c r="F764" s="491" t="s">
        <v>1148</v>
      </c>
      <c r="G764" s="242">
        <v>212</v>
      </c>
      <c r="H764" s="242">
        <v>1084.971</v>
      </c>
      <c r="I764" s="571">
        <v>31</v>
      </c>
      <c r="J764" s="571">
        <v>26</v>
      </c>
      <c r="K764" s="571">
        <v>129</v>
      </c>
      <c r="L764" s="208">
        <v>0</v>
      </c>
      <c r="M764" s="208">
        <v>0</v>
      </c>
      <c r="N764" s="208">
        <v>0</v>
      </c>
      <c r="O764" s="25">
        <f t="shared" si="230"/>
        <v>31</v>
      </c>
      <c r="P764" s="25">
        <f t="shared" si="231"/>
        <v>26</v>
      </c>
      <c r="Q764" s="25">
        <f t="shared" si="231"/>
        <v>129</v>
      </c>
      <c r="R764" s="25">
        <f t="shared" si="232"/>
        <v>186</v>
      </c>
      <c r="S764" s="503">
        <v>4.05</v>
      </c>
      <c r="T764" s="503">
        <v>1</v>
      </c>
      <c r="U764" s="263">
        <v>0</v>
      </c>
      <c r="V764" s="503">
        <v>29</v>
      </c>
      <c r="W764" s="263">
        <v>1.86</v>
      </c>
      <c r="X764" s="503"/>
      <c r="Y764" s="503"/>
      <c r="Z764" s="29">
        <v>69</v>
      </c>
      <c r="AA764" s="208"/>
      <c r="AB764" s="26">
        <f t="shared" si="233"/>
        <v>255</v>
      </c>
      <c r="AC764" s="71">
        <f t="shared" si="233"/>
        <v>4.05</v>
      </c>
      <c r="AD764" s="572">
        <v>194</v>
      </c>
      <c r="AE764" s="27">
        <f t="shared" si="234"/>
        <v>91.509433962264154</v>
      </c>
      <c r="AF764" s="572"/>
      <c r="AG764" s="572">
        <v>0</v>
      </c>
      <c r="AH764" s="572">
        <v>0</v>
      </c>
      <c r="AI764" s="572">
        <v>0</v>
      </c>
      <c r="AJ764" s="496"/>
      <c r="AK764" s="496"/>
      <c r="AL764" s="573">
        <v>0</v>
      </c>
      <c r="AM764" s="573">
        <v>0</v>
      </c>
      <c r="AN764" s="157">
        <v>0</v>
      </c>
      <c r="AO764" s="157">
        <v>0</v>
      </c>
      <c r="AP764" s="157">
        <v>26</v>
      </c>
      <c r="AQ764" s="263">
        <v>1.2</v>
      </c>
      <c r="AR764" s="201">
        <f t="shared" si="235"/>
        <v>26</v>
      </c>
      <c r="AS764" s="202">
        <f t="shared" si="235"/>
        <v>1.2</v>
      </c>
      <c r="AT764" s="574"/>
      <c r="AU764" s="574"/>
      <c r="AV764" s="574"/>
      <c r="AW764" s="574"/>
      <c r="AX764" s="27">
        <f t="shared" si="236"/>
        <v>0</v>
      </c>
      <c r="AY764" s="39">
        <f t="shared" si="237"/>
        <v>1.2</v>
      </c>
      <c r="AZ764" s="504"/>
      <c r="BA764" s="27">
        <f t="shared" si="238"/>
        <v>1.2</v>
      </c>
      <c r="BB764" s="504"/>
      <c r="BC764" s="208"/>
      <c r="BD764" s="208"/>
    </row>
    <row r="765" spans="1:56" s="494" customFormat="1" ht="16.5">
      <c r="A765" s="613" t="s">
        <v>1134</v>
      </c>
      <c r="B765" s="208" t="s">
        <v>213</v>
      </c>
      <c r="C765" s="154" t="s">
        <v>1135</v>
      </c>
      <c r="D765" s="491" t="s">
        <v>1142</v>
      </c>
      <c r="E765" s="492">
        <v>11</v>
      </c>
      <c r="F765" s="491" t="s">
        <v>1149</v>
      </c>
      <c r="G765" s="242">
        <v>232</v>
      </c>
      <c r="H765" s="242">
        <v>1021.6990000000002</v>
      </c>
      <c r="I765" s="571">
        <v>93</v>
      </c>
      <c r="J765" s="571">
        <v>9</v>
      </c>
      <c r="K765" s="571">
        <v>22</v>
      </c>
      <c r="L765" s="208">
        <v>0</v>
      </c>
      <c r="M765" s="208">
        <v>0</v>
      </c>
      <c r="N765" s="208">
        <v>0</v>
      </c>
      <c r="O765" s="25">
        <f t="shared" si="230"/>
        <v>93</v>
      </c>
      <c r="P765" s="25">
        <f t="shared" si="231"/>
        <v>9</v>
      </c>
      <c r="Q765" s="25">
        <f t="shared" si="231"/>
        <v>22</v>
      </c>
      <c r="R765" s="25">
        <f t="shared" si="232"/>
        <v>124</v>
      </c>
      <c r="S765" s="503">
        <v>3.27</v>
      </c>
      <c r="T765" s="503">
        <v>6</v>
      </c>
      <c r="U765" s="263">
        <v>0</v>
      </c>
      <c r="V765" s="503">
        <v>66</v>
      </c>
      <c r="W765" s="263">
        <v>1.27</v>
      </c>
      <c r="X765" s="503"/>
      <c r="Y765" s="503"/>
      <c r="Z765" s="29">
        <v>227</v>
      </c>
      <c r="AA765" s="208"/>
      <c r="AB765" s="26">
        <f t="shared" si="233"/>
        <v>351</v>
      </c>
      <c r="AC765" s="71">
        <f t="shared" si="233"/>
        <v>3.27</v>
      </c>
      <c r="AD765" s="572">
        <v>232</v>
      </c>
      <c r="AE765" s="27">
        <f t="shared" si="234"/>
        <v>100</v>
      </c>
      <c r="AF765" s="572">
        <v>10</v>
      </c>
      <c r="AG765" s="572">
        <v>0</v>
      </c>
      <c r="AH765" s="572">
        <v>0</v>
      </c>
      <c r="AI765" s="572">
        <v>0</v>
      </c>
      <c r="AJ765" s="496"/>
      <c r="AK765" s="496"/>
      <c r="AL765" s="573">
        <v>0</v>
      </c>
      <c r="AM765" s="573">
        <v>0</v>
      </c>
      <c r="AN765" s="157">
        <v>0</v>
      </c>
      <c r="AO765" s="157">
        <v>0</v>
      </c>
      <c r="AP765" s="157">
        <v>79</v>
      </c>
      <c r="AQ765" s="263">
        <v>3.07</v>
      </c>
      <c r="AR765" s="201">
        <f t="shared" si="235"/>
        <v>79</v>
      </c>
      <c r="AS765" s="202">
        <f t="shared" si="235"/>
        <v>3.07</v>
      </c>
      <c r="AT765" s="573"/>
      <c r="AU765" s="573"/>
      <c r="AV765" s="573"/>
      <c r="AW765" s="574">
        <v>4.5</v>
      </c>
      <c r="AX765" s="27">
        <f t="shared" si="236"/>
        <v>4.5</v>
      </c>
      <c r="AY765" s="39">
        <f t="shared" si="237"/>
        <v>7.57</v>
      </c>
      <c r="AZ765" s="504">
        <v>5</v>
      </c>
      <c r="BA765" s="27">
        <f t="shared" si="238"/>
        <v>12.57</v>
      </c>
      <c r="BB765" s="504"/>
      <c r="BC765" s="208"/>
      <c r="BD765" s="208"/>
    </row>
    <row r="766" spans="1:56" s="494" customFormat="1" ht="16.5">
      <c r="A766" s="614" t="s">
        <v>1134</v>
      </c>
      <c r="B766" s="208" t="s">
        <v>213</v>
      </c>
      <c r="C766" s="315" t="s">
        <v>1135</v>
      </c>
      <c r="D766" s="307" t="s">
        <v>1150</v>
      </c>
      <c r="E766" s="492">
        <v>12</v>
      </c>
      <c r="F766" s="495" t="s">
        <v>1151</v>
      </c>
      <c r="G766" s="242">
        <v>320</v>
      </c>
      <c r="H766" s="242">
        <v>903</v>
      </c>
      <c r="I766" s="571">
        <v>29</v>
      </c>
      <c r="J766" s="571">
        <v>2</v>
      </c>
      <c r="K766" s="571">
        <v>31</v>
      </c>
      <c r="L766" s="157">
        <v>0</v>
      </c>
      <c r="M766" s="157">
        <v>0</v>
      </c>
      <c r="N766" s="157">
        <v>0</v>
      </c>
      <c r="O766" s="25">
        <f t="shared" si="230"/>
        <v>29</v>
      </c>
      <c r="P766" s="25">
        <f t="shared" si="231"/>
        <v>2</v>
      </c>
      <c r="Q766" s="25">
        <f t="shared" si="231"/>
        <v>31</v>
      </c>
      <c r="R766" s="25">
        <f t="shared" si="232"/>
        <v>62</v>
      </c>
      <c r="S766" s="157"/>
      <c r="T766" s="157">
        <v>16</v>
      </c>
      <c r="U766" s="157"/>
      <c r="V766" s="208">
        <v>11</v>
      </c>
      <c r="W766" s="157"/>
      <c r="X766" s="157"/>
      <c r="Y766" s="157"/>
      <c r="Z766" s="490">
        <v>188</v>
      </c>
      <c r="AA766" s="157"/>
      <c r="AB766" s="26">
        <f t="shared" si="233"/>
        <v>250</v>
      </c>
      <c r="AC766" s="71">
        <f t="shared" si="233"/>
        <v>0</v>
      </c>
      <c r="AD766" s="572">
        <v>195</v>
      </c>
      <c r="AE766" s="27">
        <f t="shared" si="234"/>
        <v>60.9375</v>
      </c>
      <c r="AF766" s="572"/>
      <c r="AG766" s="572"/>
      <c r="AH766" s="572"/>
      <c r="AI766" s="157">
        <v>1</v>
      </c>
      <c r="AJ766" s="496"/>
      <c r="AK766" s="496"/>
      <c r="AL766" s="573">
        <v>0</v>
      </c>
      <c r="AM766" s="573">
        <v>0</v>
      </c>
      <c r="AN766" s="573">
        <v>1</v>
      </c>
      <c r="AO766" s="573">
        <v>0.09</v>
      </c>
      <c r="AP766" s="573">
        <v>19</v>
      </c>
      <c r="AQ766" s="573">
        <v>3.72</v>
      </c>
      <c r="AR766" s="201">
        <f t="shared" si="235"/>
        <v>20</v>
      </c>
      <c r="AS766" s="202">
        <f t="shared" si="235"/>
        <v>3.81</v>
      </c>
      <c r="AT766" s="574">
        <v>0.63</v>
      </c>
      <c r="AU766" s="574">
        <v>1.07</v>
      </c>
      <c r="AV766" s="574"/>
      <c r="AW766" s="574">
        <v>21.78</v>
      </c>
      <c r="AX766" s="27">
        <f t="shared" si="236"/>
        <v>23.48</v>
      </c>
      <c r="AY766" s="39">
        <f t="shared" si="237"/>
        <v>27.29</v>
      </c>
      <c r="AZ766" s="504">
        <v>2.16</v>
      </c>
      <c r="BA766" s="27">
        <f t="shared" si="238"/>
        <v>29.45</v>
      </c>
      <c r="BB766" s="504"/>
      <c r="BC766" s="208"/>
      <c r="BD766" s="208"/>
    </row>
    <row r="767" spans="1:56" s="494" customFormat="1" ht="16.5">
      <c r="A767" s="613" t="s">
        <v>1134</v>
      </c>
      <c r="B767" s="208" t="s">
        <v>213</v>
      </c>
      <c r="C767" s="244" t="s">
        <v>1135</v>
      </c>
      <c r="D767" s="491" t="s">
        <v>1152</v>
      </c>
      <c r="E767" s="492">
        <v>13</v>
      </c>
      <c r="F767" s="244" t="s">
        <v>1154</v>
      </c>
      <c r="G767" s="242">
        <v>197</v>
      </c>
      <c r="H767" s="242">
        <v>691.46999999999991</v>
      </c>
      <c r="I767" s="571">
        <v>212</v>
      </c>
      <c r="J767" s="571">
        <v>12</v>
      </c>
      <c r="K767" s="571">
        <v>2</v>
      </c>
      <c r="L767" s="208">
        <v>92</v>
      </c>
      <c r="M767" s="496">
        <v>0</v>
      </c>
      <c r="N767" s="208">
        <v>1</v>
      </c>
      <c r="O767" s="25">
        <f t="shared" si="230"/>
        <v>304</v>
      </c>
      <c r="P767" s="25">
        <f t="shared" si="231"/>
        <v>12</v>
      </c>
      <c r="Q767" s="25">
        <f t="shared" si="231"/>
        <v>3</v>
      </c>
      <c r="R767" s="25">
        <f t="shared" si="232"/>
        <v>319</v>
      </c>
      <c r="S767" s="577">
        <v>0</v>
      </c>
      <c r="T767" s="503">
        <v>15</v>
      </c>
      <c r="U767" s="577"/>
      <c r="V767" s="503">
        <v>197</v>
      </c>
      <c r="W767" s="503"/>
      <c r="X767" s="503"/>
      <c r="Y767" s="503"/>
      <c r="Z767" s="29">
        <v>71</v>
      </c>
      <c r="AA767" s="576">
        <v>0</v>
      </c>
      <c r="AB767" s="26">
        <f t="shared" si="233"/>
        <v>390</v>
      </c>
      <c r="AC767" s="71">
        <f t="shared" si="233"/>
        <v>0</v>
      </c>
      <c r="AD767" s="572">
        <v>155</v>
      </c>
      <c r="AE767" s="27">
        <f t="shared" si="234"/>
        <v>78.680203045685289</v>
      </c>
      <c r="AF767" s="572"/>
      <c r="AG767" s="572">
        <v>40</v>
      </c>
      <c r="AH767" s="572">
        <v>40</v>
      </c>
      <c r="AI767" s="572">
        <v>1</v>
      </c>
      <c r="AJ767" s="496"/>
      <c r="AK767" s="496"/>
      <c r="AL767" s="573">
        <v>0</v>
      </c>
      <c r="AM767" s="573">
        <v>0</v>
      </c>
      <c r="AN767" s="573">
        <v>0</v>
      </c>
      <c r="AO767" s="573">
        <v>0</v>
      </c>
      <c r="AP767" s="573">
        <v>0</v>
      </c>
      <c r="AQ767" s="573">
        <v>0</v>
      </c>
      <c r="AR767" s="201">
        <f t="shared" si="235"/>
        <v>0</v>
      </c>
      <c r="AS767" s="202">
        <f t="shared" si="235"/>
        <v>0</v>
      </c>
      <c r="AT767" s="573">
        <v>9</v>
      </c>
      <c r="AU767" s="573">
        <v>0</v>
      </c>
      <c r="AV767" s="573">
        <v>0</v>
      </c>
      <c r="AW767" s="573">
        <v>0</v>
      </c>
      <c r="AX767" s="27">
        <f t="shared" si="236"/>
        <v>9</v>
      </c>
      <c r="AY767" s="39">
        <f t="shared" si="237"/>
        <v>9</v>
      </c>
      <c r="AZ767" s="208">
        <v>0</v>
      </c>
      <c r="BA767" s="27">
        <f t="shared" si="238"/>
        <v>9</v>
      </c>
      <c r="BB767" s="504"/>
      <c r="BC767" s="208"/>
      <c r="BD767" s="208"/>
    </row>
    <row r="768" spans="1:56" s="494" customFormat="1" ht="16.5">
      <c r="A768" s="613" t="s">
        <v>1134</v>
      </c>
      <c r="B768" s="208" t="s">
        <v>213</v>
      </c>
      <c r="C768" s="244" t="s">
        <v>1135</v>
      </c>
      <c r="D768" s="491" t="s">
        <v>1152</v>
      </c>
      <c r="E768" s="492">
        <v>14</v>
      </c>
      <c r="F768" s="244" t="s">
        <v>1155</v>
      </c>
      <c r="G768" s="242">
        <v>212</v>
      </c>
      <c r="H768" s="242">
        <v>744.12</v>
      </c>
      <c r="I768" s="571">
        <v>116</v>
      </c>
      <c r="J768" s="571">
        <v>4</v>
      </c>
      <c r="K768" s="571">
        <v>154</v>
      </c>
      <c r="L768" s="208">
        <v>45</v>
      </c>
      <c r="M768" s="496">
        <v>1</v>
      </c>
      <c r="N768" s="208">
        <v>9</v>
      </c>
      <c r="O768" s="25">
        <f t="shared" si="230"/>
        <v>161</v>
      </c>
      <c r="P768" s="25">
        <f t="shared" si="231"/>
        <v>5</v>
      </c>
      <c r="Q768" s="25">
        <f t="shared" si="231"/>
        <v>163</v>
      </c>
      <c r="R768" s="25">
        <f t="shared" si="232"/>
        <v>329</v>
      </c>
      <c r="S768" s="577">
        <v>0</v>
      </c>
      <c r="T768" s="503">
        <v>13</v>
      </c>
      <c r="U768" s="577"/>
      <c r="V768" s="503">
        <v>103</v>
      </c>
      <c r="W768" s="503"/>
      <c r="X768" s="503"/>
      <c r="Y768" s="503"/>
      <c r="Z768" s="29">
        <v>225</v>
      </c>
      <c r="AA768" s="572">
        <v>0</v>
      </c>
      <c r="AB768" s="26">
        <f t="shared" si="233"/>
        <v>554</v>
      </c>
      <c r="AC768" s="71">
        <f t="shared" si="233"/>
        <v>0</v>
      </c>
      <c r="AD768" s="572">
        <v>197</v>
      </c>
      <c r="AE768" s="27">
        <f t="shared" si="234"/>
        <v>92.924528301886795</v>
      </c>
      <c r="AF768" s="572"/>
      <c r="AG768" s="572">
        <v>0</v>
      </c>
      <c r="AH768" s="572">
        <v>0</v>
      </c>
      <c r="AI768" s="572">
        <v>0</v>
      </c>
      <c r="AJ768" s="496"/>
      <c r="AK768" s="496"/>
      <c r="AL768" s="573">
        <v>0</v>
      </c>
      <c r="AM768" s="573">
        <v>0</v>
      </c>
      <c r="AN768" s="573">
        <v>0</v>
      </c>
      <c r="AO768" s="573">
        <v>0</v>
      </c>
      <c r="AP768" s="573">
        <v>0</v>
      </c>
      <c r="AQ768" s="573">
        <v>0</v>
      </c>
      <c r="AR768" s="201">
        <f t="shared" si="235"/>
        <v>0</v>
      </c>
      <c r="AS768" s="202">
        <f t="shared" si="235"/>
        <v>0</v>
      </c>
      <c r="AT768" s="574"/>
      <c r="AU768" s="574"/>
      <c r="AV768" s="574"/>
      <c r="AW768" s="574"/>
      <c r="AX768" s="27">
        <f t="shared" si="236"/>
        <v>0</v>
      </c>
      <c r="AY768" s="39">
        <f t="shared" si="237"/>
        <v>0</v>
      </c>
      <c r="AZ768" s="504"/>
      <c r="BA768" s="27">
        <f t="shared" si="238"/>
        <v>0</v>
      </c>
      <c r="BB768" s="208"/>
      <c r="BC768" s="208"/>
      <c r="BD768" s="208"/>
    </row>
    <row r="769" spans="1:56" s="494" customFormat="1" ht="16.5">
      <c r="A769" s="613" t="s">
        <v>1134</v>
      </c>
      <c r="B769" s="208" t="s">
        <v>213</v>
      </c>
      <c r="C769" s="244" t="s">
        <v>1135</v>
      </c>
      <c r="D769" s="491" t="s">
        <v>1152</v>
      </c>
      <c r="E769" s="492">
        <v>15</v>
      </c>
      <c r="F769" s="244" t="s">
        <v>1153</v>
      </c>
      <c r="G769" s="242">
        <v>319</v>
      </c>
      <c r="H769" s="242">
        <v>1119.6899999999998</v>
      </c>
      <c r="I769" s="571">
        <v>51</v>
      </c>
      <c r="J769" s="571">
        <v>4</v>
      </c>
      <c r="K769" s="571">
        <v>163</v>
      </c>
      <c r="L769" s="208">
        <v>51</v>
      </c>
      <c r="M769" s="496">
        <v>0</v>
      </c>
      <c r="N769" s="208">
        <v>6</v>
      </c>
      <c r="O769" s="25">
        <f t="shared" si="230"/>
        <v>102</v>
      </c>
      <c r="P769" s="25">
        <f t="shared" si="231"/>
        <v>4</v>
      </c>
      <c r="Q769" s="25">
        <f t="shared" si="231"/>
        <v>169</v>
      </c>
      <c r="R769" s="25">
        <f t="shared" si="232"/>
        <v>275</v>
      </c>
      <c r="S769" s="577">
        <v>0</v>
      </c>
      <c r="T769" s="503">
        <v>0</v>
      </c>
      <c r="U769" s="577"/>
      <c r="V769" s="503">
        <v>51</v>
      </c>
      <c r="W769" s="503"/>
      <c r="X769" s="503"/>
      <c r="Y769" s="503"/>
      <c r="Z769" s="29">
        <v>163</v>
      </c>
      <c r="AA769" s="572">
        <v>0</v>
      </c>
      <c r="AB769" s="26">
        <f t="shared" si="233"/>
        <v>438</v>
      </c>
      <c r="AC769" s="71">
        <f t="shared" si="233"/>
        <v>0</v>
      </c>
      <c r="AD769" s="572">
        <v>212</v>
      </c>
      <c r="AE769" s="27">
        <f t="shared" si="234"/>
        <v>66.457680250783696</v>
      </c>
      <c r="AF769" s="572"/>
      <c r="AG769" s="572">
        <v>0</v>
      </c>
      <c r="AH769" s="572">
        <v>0</v>
      </c>
      <c r="AI769" s="572">
        <v>0</v>
      </c>
      <c r="AJ769" s="496"/>
      <c r="AK769" s="496"/>
      <c r="AL769" s="573">
        <v>0</v>
      </c>
      <c r="AM769" s="573">
        <v>0</v>
      </c>
      <c r="AN769" s="573">
        <v>0</v>
      </c>
      <c r="AO769" s="573">
        <v>0</v>
      </c>
      <c r="AP769" s="573">
        <v>0</v>
      </c>
      <c r="AQ769" s="573">
        <v>0</v>
      </c>
      <c r="AR769" s="201">
        <f t="shared" si="235"/>
        <v>0</v>
      </c>
      <c r="AS769" s="202">
        <f t="shared" si="235"/>
        <v>0</v>
      </c>
      <c r="AT769" s="574"/>
      <c r="AU769" s="574"/>
      <c r="AV769" s="574"/>
      <c r="AW769" s="574"/>
      <c r="AX769" s="27">
        <f t="shared" si="236"/>
        <v>0</v>
      </c>
      <c r="AY769" s="39">
        <f t="shared" si="237"/>
        <v>0</v>
      </c>
      <c r="AZ769" s="504"/>
      <c r="BA769" s="27">
        <f t="shared" si="238"/>
        <v>0</v>
      </c>
      <c r="BB769" s="208"/>
      <c r="BC769" s="208"/>
      <c r="BD769" s="208"/>
    </row>
    <row r="770" spans="1:56" s="494" customFormat="1" ht="16.5">
      <c r="A770" s="613" t="s">
        <v>1134</v>
      </c>
      <c r="B770" s="208" t="s">
        <v>213</v>
      </c>
      <c r="C770" s="244" t="s">
        <v>1135</v>
      </c>
      <c r="D770" s="491" t="s">
        <v>1156</v>
      </c>
      <c r="E770" s="492">
        <v>16</v>
      </c>
      <c r="F770" s="244" t="s">
        <v>1157</v>
      </c>
      <c r="G770" s="242">
        <v>259</v>
      </c>
      <c r="H770" s="242">
        <v>909.08999999999992</v>
      </c>
      <c r="I770" s="571">
        <v>0</v>
      </c>
      <c r="J770" s="571">
        <v>0</v>
      </c>
      <c r="K770" s="571">
        <v>0</v>
      </c>
      <c r="L770" s="208">
        <v>0</v>
      </c>
      <c r="M770" s="208">
        <v>0</v>
      </c>
      <c r="N770" s="208">
        <v>0</v>
      </c>
      <c r="O770" s="25">
        <f t="shared" si="230"/>
        <v>0</v>
      </c>
      <c r="P770" s="25">
        <f t="shared" si="231"/>
        <v>0</v>
      </c>
      <c r="Q770" s="25">
        <f t="shared" si="231"/>
        <v>0</v>
      </c>
      <c r="R770" s="25">
        <f t="shared" si="232"/>
        <v>0</v>
      </c>
      <c r="S770" s="577">
        <v>0</v>
      </c>
      <c r="T770" s="503">
        <v>0</v>
      </c>
      <c r="U770" s="577"/>
      <c r="V770" s="503">
        <v>0</v>
      </c>
      <c r="W770" s="577"/>
      <c r="X770" s="503">
        <v>0</v>
      </c>
      <c r="Y770" s="503">
        <v>0</v>
      </c>
      <c r="Z770" s="578">
        <v>0</v>
      </c>
      <c r="AA770" s="576">
        <v>0</v>
      </c>
      <c r="AB770" s="26">
        <f t="shared" si="233"/>
        <v>0</v>
      </c>
      <c r="AC770" s="71">
        <f t="shared" si="233"/>
        <v>0</v>
      </c>
      <c r="AD770" s="572">
        <v>0</v>
      </c>
      <c r="AE770" s="27">
        <f t="shared" si="234"/>
        <v>0</v>
      </c>
      <c r="AF770" s="572"/>
      <c r="AG770" s="572">
        <v>0</v>
      </c>
      <c r="AH770" s="572">
        <v>0</v>
      </c>
      <c r="AI770" s="572">
        <v>0</v>
      </c>
      <c r="AJ770" s="496"/>
      <c r="AK770" s="496"/>
      <c r="AL770" s="573">
        <v>0</v>
      </c>
      <c r="AM770" s="573">
        <v>0</v>
      </c>
      <c r="AN770" s="573">
        <v>0</v>
      </c>
      <c r="AO770" s="573">
        <v>0</v>
      </c>
      <c r="AP770" s="573">
        <v>650</v>
      </c>
      <c r="AQ770" s="573">
        <v>6.3</v>
      </c>
      <c r="AR770" s="201">
        <f t="shared" si="235"/>
        <v>650</v>
      </c>
      <c r="AS770" s="202">
        <f t="shared" si="235"/>
        <v>6.3</v>
      </c>
      <c r="AT770" s="574"/>
      <c r="AU770" s="574"/>
      <c r="AV770" s="574"/>
      <c r="AW770" s="574"/>
      <c r="AX770" s="27">
        <f t="shared" si="236"/>
        <v>0</v>
      </c>
      <c r="AY770" s="39">
        <f t="shared" si="237"/>
        <v>6.3</v>
      </c>
      <c r="AZ770" s="504"/>
      <c r="BA770" s="27">
        <f t="shared" si="238"/>
        <v>6.3</v>
      </c>
      <c r="BB770" s="208"/>
      <c r="BC770" s="208"/>
      <c r="BD770" s="208"/>
    </row>
    <row r="771" spans="1:56" s="494" customFormat="1" ht="16.5">
      <c r="A771" s="613" t="s">
        <v>1134</v>
      </c>
      <c r="B771" s="208" t="s">
        <v>213</v>
      </c>
      <c r="C771" s="244" t="s">
        <v>1135</v>
      </c>
      <c r="D771" s="491" t="s">
        <v>1156</v>
      </c>
      <c r="E771" s="492">
        <v>17</v>
      </c>
      <c r="F771" s="244" t="s">
        <v>1158</v>
      </c>
      <c r="G771" s="242">
        <v>187</v>
      </c>
      <c r="H771" s="242">
        <v>656.37</v>
      </c>
      <c r="I771" s="571">
        <v>0</v>
      </c>
      <c r="J771" s="571">
        <v>0</v>
      </c>
      <c r="K771" s="571">
        <v>0</v>
      </c>
      <c r="L771" s="208">
        <v>0</v>
      </c>
      <c r="M771" s="208">
        <v>0</v>
      </c>
      <c r="N771" s="208">
        <v>0</v>
      </c>
      <c r="O771" s="25">
        <f t="shared" si="230"/>
        <v>0</v>
      </c>
      <c r="P771" s="25">
        <f t="shared" si="231"/>
        <v>0</v>
      </c>
      <c r="Q771" s="25">
        <f t="shared" si="231"/>
        <v>0</v>
      </c>
      <c r="R771" s="25">
        <f t="shared" si="232"/>
        <v>0</v>
      </c>
      <c r="S771" s="577">
        <v>0</v>
      </c>
      <c r="T771" s="503">
        <v>0</v>
      </c>
      <c r="U771" s="577"/>
      <c r="V771" s="503">
        <v>0</v>
      </c>
      <c r="W771" s="577"/>
      <c r="X771" s="503">
        <v>0</v>
      </c>
      <c r="Y771" s="503">
        <v>0</v>
      </c>
      <c r="Z771" s="578">
        <v>0</v>
      </c>
      <c r="AA771" s="576">
        <v>0</v>
      </c>
      <c r="AB771" s="26">
        <f t="shared" si="233"/>
        <v>0</v>
      </c>
      <c r="AC771" s="71">
        <f t="shared" si="233"/>
        <v>0</v>
      </c>
      <c r="AD771" s="572">
        <v>0</v>
      </c>
      <c r="AE771" s="27">
        <f t="shared" si="234"/>
        <v>0</v>
      </c>
      <c r="AF771" s="572"/>
      <c r="AG771" s="572">
        <v>0</v>
      </c>
      <c r="AH771" s="572">
        <v>0</v>
      </c>
      <c r="AI771" s="572">
        <v>0</v>
      </c>
      <c r="AJ771" s="496"/>
      <c r="AK771" s="496"/>
      <c r="AL771" s="573">
        <v>0</v>
      </c>
      <c r="AM771" s="573">
        <v>0</v>
      </c>
      <c r="AN771" s="573">
        <v>0</v>
      </c>
      <c r="AO771" s="573">
        <v>0</v>
      </c>
      <c r="AP771" s="573">
        <v>348</v>
      </c>
      <c r="AQ771" s="573">
        <v>4.9000000000000004</v>
      </c>
      <c r="AR771" s="201">
        <f t="shared" si="235"/>
        <v>348</v>
      </c>
      <c r="AS771" s="202">
        <f t="shared" si="235"/>
        <v>4.9000000000000004</v>
      </c>
      <c r="AT771" s="574"/>
      <c r="AU771" s="574"/>
      <c r="AV771" s="574"/>
      <c r="AW771" s="574"/>
      <c r="AX771" s="27">
        <f t="shared" si="236"/>
        <v>0</v>
      </c>
      <c r="AY771" s="39">
        <f t="shared" si="237"/>
        <v>4.9000000000000004</v>
      </c>
      <c r="AZ771" s="504"/>
      <c r="BA771" s="27">
        <f t="shared" si="238"/>
        <v>4.9000000000000004</v>
      </c>
      <c r="BB771" s="208"/>
      <c r="BC771" s="208"/>
      <c r="BD771" s="208"/>
    </row>
    <row r="772" spans="1:56" s="494" customFormat="1" ht="16.5">
      <c r="A772" s="613" t="s">
        <v>1134</v>
      </c>
      <c r="B772" s="208" t="s">
        <v>213</v>
      </c>
      <c r="C772" s="244" t="s">
        <v>1135</v>
      </c>
      <c r="D772" s="491" t="s">
        <v>1159</v>
      </c>
      <c r="E772" s="492">
        <v>18</v>
      </c>
      <c r="F772" s="244" t="s">
        <v>1160</v>
      </c>
      <c r="G772" s="242">
        <v>284</v>
      </c>
      <c r="H772" s="242">
        <v>996.83999999999992</v>
      </c>
      <c r="I772" s="571">
        <v>147</v>
      </c>
      <c r="J772" s="571">
        <v>12</v>
      </c>
      <c r="K772" s="571">
        <v>5</v>
      </c>
      <c r="L772" s="579">
        <v>0</v>
      </c>
      <c r="M772" s="579">
        <v>0</v>
      </c>
      <c r="N772" s="503">
        <v>0</v>
      </c>
      <c r="O772" s="25">
        <f t="shared" si="230"/>
        <v>147</v>
      </c>
      <c r="P772" s="25">
        <f t="shared" si="231"/>
        <v>12</v>
      </c>
      <c r="Q772" s="25">
        <f t="shared" si="231"/>
        <v>5</v>
      </c>
      <c r="R772" s="25">
        <f t="shared" si="232"/>
        <v>164</v>
      </c>
      <c r="S772" s="503">
        <v>4.67</v>
      </c>
      <c r="T772" s="503">
        <v>110</v>
      </c>
      <c r="U772" s="503">
        <v>2.08</v>
      </c>
      <c r="V772" s="503">
        <v>37</v>
      </c>
      <c r="W772" s="503">
        <v>0.31</v>
      </c>
      <c r="X772" s="503">
        <v>0</v>
      </c>
      <c r="Y772" s="503">
        <v>0</v>
      </c>
      <c r="Z772" s="580">
        <v>362</v>
      </c>
      <c r="AA772" s="579">
        <v>104.11</v>
      </c>
      <c r="AB772" s="26">
        <f t="shared" si="233"/>
        <v>526</v>
      </c>
      <c r="AC772" s="71">
        <f t="shared" si="233"/>
        <v>108.78</v>
      </c>
      <c r="AD772" s="572">
        <v>284</v>
      </c>
      <c r="AE772" s="27">
        <f t="shared" si="234"/>
        <v>100</v>
      </c>
      <c r="AF772" s="572">
        <v>11</v>
      </c>
      <c r="AG772" s="572">
        <v>0</v>
      </c>
      <c r="AH772" s="572">
        <v>0</v>
      </c>
      <c r="AI772" s="572">
        <v>0</v>
      </c>
      <c r="AJ772" s="496"/>
      <c r="AK772" s="496"/>
      <c r="AL772" s="573">
        <v>0</v>
      </c>
      <c r="AM772" s="573">
        <v>0</v>
      </c>
      <c r="AN772" s="573">
        <v>1</v>
      </c>
      <c r="AO772" s="573">
        <v>7.0000000000000007E-2</v>
      </c>
      <c r="AP772" s="581">
        <v>112</v>
      </c>
      <c r="AQ772" s="581">
        <v>3.61</v>
      </c>
      <c r="AR772" s="201">
        <f t="shared" si="235"/>
        <v>113</v>
      </c>
      <c r="AS772" s="202">
        <f t="shared" si="235"/>
        <v>3.6799999999999997</v>
      </c>
      <c r="AT772" s="574">
        <v>8.5399999999999991</v>
      </c>
      <c r="AU772" s="574">
        <v>0</v>
      </c>
      <c r="AV772" s="574">
        <v>0</v>
      </c>
      <c r="AW772" s="574">
        <v>56.4</v>
      </c>
      <c r="AX772" s="27">
        <f t="shared" si="236"/>
        <v>64.94</v>
      </c>
      <c r="AY772" s="39">
        <f t="shared" si="237"/>
        <v>68.62</v>
      </c>
      <c r="AZ772" s="504">
        <v>10.38</v>
      </c>
      <c r="BA772" s="27">
        <f t="shared" si="238"/>
        <v>79</v>
      </c>
      <c r="BB772" s="208"/>
      <c r="BC772" s="208"/>
      <c r="BD772" s="208"/>
    </row>
    <row r="773" spans="1:56" s="494" customFormat="1" ht="16.5">
      <c r="A773" s="613" t="s">
        <v>1134</v>
      </c>
      <c r="B773" s="208" t="s">
        <v>213</v>
      </c>
      <c r="C773" s="244" t="s">
        <v>1135</v>
      </c>
      <c r="D773" s="491" t="s">
        <v>1159</v>
      </c>
      <c r="E773" s="492">
        <v>19</v>
      </c>
      <c r="F773" s="244" t="s">
        <v>1161</v>
      </c>
      <c r="G773" s="242">
        <v>176</v>
      </c>
      <c r="H773" s="242">
        <v>823.255</v>
      </c>
      <c r="I773" s="571">
        <v>343</v>
      </c>
      <c r="J773" s="571">
        <v>13</v>
      </c>
      <c r="K773" s="571">
        <v>27</v>
      </c>
      <c r="L773" s="572">
        <v>4</v>
      </c>
      <c r="M773" s="572">
        <v>0</v>
      </c>
      <c r="N773" s="503">
        <v>0</v>
      </c>
      <c r="O773" s="25">
        <f t="shared" si="230"/>
        <v>347</v>
      </c>
      <c r="P773" s="25">
        <f t="shared" si="231"/>
        <v>13</v>
      </c>
      <c r="Q773" s="25">
        <f t="shared" si="231"/>
        <v>27</v>
      </c>
      <c r="R773" s="25">
        <f t="shared" si="232"/>
        <v>387</v>
      </c>
      <c r="S773" s="503"/>
      <c r="T773" s="503">
        <v>8</v>
      </c>
      <c r="U773" s="503"/>
      <c r="V773" s="503">
        <v>335</v>
      </c>
      <c r="W773" s="503"/>
      <c r="X773" s="503"/>
      <c r="Y773" s="503"/>
      <c r="Z773" s="578">
        <v>279</v>
      </c>
      <c r="AA773" s="572"/>
      <c r="AB773" s="26">
        <f t="shared" si="233"/>
        <v>666</v>
      </c>
      <c r="AC773" s="71">
        <f t="shared" si="233"/>
        <v>0</v>
      </c>
      <c r="AD773" s="572">
        <v>176</v>
      </c>
      <c r="AE773" s="27">
        <f t="shared" si="234"/>
        <v>100</v>
      </c>
      <c r="AF773" s="572">
        <v>12</v>
      </c>
      <c r="AG773" s="572"/>
      <c r="AH773" s="572"/>
      <c r="AI773" s="572"/>
      <c r="AJ773" s="496"/>
      <c r="AK773" s="496"/>
      <c r="AL773" s="573">
        <v>0</v>
      </c>
      <c r="AM773" s="573">
        <v>0</v>
      </c>
      <c r="AN773" s="573">
        <v>0</v>
      </c>
      <c r="AO773" s="573">
        <v>0</v>
      </c>
      <c r="AP773" s="573">
        <v>0</v>
      </c>
      <c r="AQ773" s="573">
        <v>0</v>
      </c>
      <c r="AR773" s="201">
        <f t="shared" si="235"/>
        <v>0</v>
      </c>
      <c r="AS773" s="202">
        <f t="shared" si="235"/>
        <v>0</v>
      </c>
      <c r="AT773" s="574"/>
      <c r="AU773" s="574"/>
      <c r="AV773" s="574"/>
      <c r="AW773" s="574"/>
      <c r="AX773" s="27">
        <f t="shared" si="236"/>
        <v>0</v>
      </c>
      <c r="AY773" s="39">
        <f t="shared" si="237"/>
        <v>0</v>
      </c>
      <c r="AZ773" s="504"/>
      <c r="BA773" s="27">
        <f t="shared" si="238"/>
        <v>0</v>
      </c>
      <c r="BB773" s="208"/>
      <c r="BC773" s="208"/>
      <c r="BD773" s="208"/>
    </row>
    <row r="774" spans="1:56" s="494" customFormat="1" ht="16.5">
      <c r="A774" s="614" t="s">
        <v>1134</v>
      </c>
      <c r="B774" s="208" t="s">
        <v>213</v>
      </c>
      <c r="C774" s="154" t="s">
        <v>1135</v>
      </c>
      <c r="D774" s="491" t="s">
        <v>1162</v>
      </c>
      <c r="E774" s="492">
        <v>20</v>
      </c>
      <c r="F774" s="491" t="s">
        <v>1163</v>
      </c>
      <c r="G774" s="242">
        <v>241</v>
      </c>
      <c r="H774" s="242">
        <v>1098.6320000000001</v>
      </c>
      <c r="I774" s="571">
        <v>69</v>
      </c>
      <c r="J774" s="571">
        <v>2</v>
      </c>
      <c r="K774" s="571">
        <v>3</v>
      </c>
      <c r="L774" s="579">
        <v>0</v>
      </c>
      <c r="M774" s="579">
        <v>0</v>
      </c>
      <c r="N774" s="503">
        <v>0</v>
      </c>
      <c r="O774" s="25">
        <f t="shared" si="230"/>
        <v>69</v>
      </c>
      <c r="P774" s="25">
        <f t="shared" si="231"/>
        <v>2</v>
      </c>
      <c r="Q774" s="25">
        <f t="shared" si="231"/>
        <v>3</v>
      </c>
      <c r="R774" s="25">
        <f t="shared" si="232"/>
        <v>74</v>
      </c>
      <c r="S774" s="503">
        <v>0.06</v>
      </c>
      <c r="T774" s="503">
        <v>38</v>
      </c>
      <c r="U774" s="503">
        <v>0.02</v>
      </c>
      <c r="V774" s="503">
        <v>17</v>
      </c>
      <c r="W774" s="503">
        <v>0.04</v>
      </c>
      <c r="X774" s="503"/>
      <c r="Y774" s="503"/>
      <c r="Z774" s="580">
        <v>50</v>
      </c>
      <c r="AA774" s="579">
        <v>3</v>
      </c>
      <c r="AB774" s="26">
        <f t="shared" si="233"/>
        <v>124</v>
      </c>
      <c r="AC774" s="71">
        <f t="shared" si="233"/>
        <v>3.06</v>
      </c>
      <c r="AD774" s="572">
        <v>180</v>
      </c>
      <c r="AE774" s="27">
        <f t="shared" si="234"/>
        <v>74.68879668049793</v>
      </c>
      <c r="AF774" s="572"/>
      <c r="AG774" s="572"/>
      <c r="AH774" s="572"/>
      <c r="AI774" s="572"/>
      <c r="AJ774" s="496"/>
      <c r="AK774" s="496"/>
      <c r="AL774" s="572">
        <v>0</v>
      </c>
      <c r="AM774" s="572">
        <v>0</v>
      </c>
      <c r="AN774" s="572">
        <v>0</v>
      </c>
      <c r="AO774" s="573">
        <v>0</v>
      </c>
      <c r="AP774" s="572">
        <v>1</v>
      </c>
      <c r="AQ774" s="572">
        <v>0.2</v>
      </c>
      <c r="AR774" s="201">
        <f t="shared" si="235"/>
        <v>1</v>
      </c>
      <c r="AS774" s="202">
        <f t="shared" si="235"/>
        <v>0.2</v>
      </c>
      <c r="AT774" s="572">
        <v>0</v>
      </c>
      <c r="AU774" s="572">
        <v>0</v>
      </c>
      <c r="AV774" s="572">
        <v>0</v>
      </c>
      <c r="AW774" s="572">
        <v>0</v>
      </c>
      <c r="AX774" s="27">
        <f t="shared" si="236"/>
        <v>0</v>
      </c>
      <c r="AY774" s="39">
        <f t="shared" si="237"/>
        <v>0.2</v>
      </c>
      <c r="AZ774" s="572">
        <v>0.2</v>
      </c>
      <c r="BA774" s="27">
        <f t="shared" si="238"/>
        <v>0.4</v>
      </c>
      <c r="BB774" s="572">
        <v>0</v>
      </c>
      <c r="BC774" s="572">
        <v>0</v>
      </c>
      <c r="BD774" s="572">
        <v>0</v>
      </c>
    </row>
    <row r="775" spans="1:56" s="494" customFormat="1" ht="16.5">
      <c r="A775" s="614" t="s">
        <v>1134</v>
      </c>
      <c r="B775" s="208" t="s">
        <v>213</v>
      </c>
      <c r="C775" s="154" t="s">
        <v>1135</v>
      </c>
      <c r="D775" s="491" t="s">
        <v>1135</v>
      </c>
      <c r="E775" s="492">
        <v>21</v>
      </c>
      <c r="F775" s="495" t="s">
        <v>1164</v>
      </c>
      <c r="G775" s="242">
        <v>152</v>
      </c>
      <c r="H775" s="242">
        <v>532</v>
      </c>
      <c r="I775" s="571">
        <v>61</v>
      </c>
      <c r="J775" s="571">
        <v>0</v>
      </c>
      <c r="K775" s="571">
        <v>14</v>
      </c>
      <c r="L775" s="157">
        <v>0</v>
      </c>
      <c r="M775" s="157">
        <v>0</v>
      </c>
      <c r="N775" s="157">
        <v>0</v>
      </c>
      <c r="O775" s="25">
        <f t="shared" si="230"/>
        <v>61</v>
      </c>
      <c r="P775" s="25">
        <f t="shared" si="231"/>
        <v>0</v>
      </c>
      <c r="Q775" s="25">
        <f t="shared" si="231"/>
        <v>14</v>
      </c>
      <c r="R775" s="25">
        <f t="shared" si="232"/>
        <v>75</v>
      </c>
      <c r="S775" s="503">
        <v>3.15</v>
      </c>
      <c r="T775" s="157">
        <v>35</v>
      </c>
      <c r="U775" s="263">
        <v>1</v>
      </c>
      <c r="V775" s="157">
        <v>0</v>
      </c>
      <c r="W775" s="263">
        <v>0</v>
      </c>
      <c r="X775" s="157"/>
      <c r="Y775" s="157">
        <v>0</v>
      </c>
      <c r="Z775" s="69">
        <v>45</v>
      </c>
      <c r="AA775" s="157">
        <v>94</v>
      </c>
      <c r="AB775" s="26">
        <f t="shared" si="233"/>
        <v>120</v>
      </c>
      <c r="AC775" s="71">
        <f t="shared" si="233"/>
        <v>97.15</v>
      </c>
      <c r="AD775" s="572">
        <v>91</v>
      </c>
      <c r="AE775" s="27">
        <f t="shared" si="234"/>
        <v>59.868421052631582</v>
      </c>
      <c r="AF775" s="572"/>
      <c r="AG775" s="572">
        <v>32</v>
      </c>
      <c r="AH775" s="572">
        <v>31</v>
      </c>
      <c r="AI775" s="572">
        <v>0</v>
      </c>
      <c r="AJ775" s="496">
        <v>47</v>
      </c>
      <c r="AK775" s="631">
        <v>0.23500000000000001</v>
      </c>
      <c r="AL775" s="573">
        <v>0</v>
      </c>
      <c r="AM775" s="573">
        <v>0</v>
      </c>
      <c r="AN775" s="573">
        <v>0</v>
      </c>
      <c r="AO775" s="573">
        <v>0</v>
      </c>
      <c r="AP775" s="581">
        <v>126</v>
      </c>
      <c r="AQ775" s="157"/>
      <c r="AR775" s="201">
        <f t="shared" si="235"/>
        <v>173</v>
      </c>
      <c r="AS775" s="202">
        <f t="shared" si="235"/>
        <v>0.23500000000000001</v>
      </c>
      <c r="AT775" s="574">
        <v>4</v>
      </c>
      <c r="AU775" s="157"/>
      <c r="AV775" s="574">
        <v>1</v>
      </c>
      <c r="AW775" s="574">
        <v>0</v>
      </c>
      <c r="AX775" s="27">
        <f t="shared" si="236"/>
        <v>5</v>
      </c>
      <c r="AY775" s="39">
        <f t="shared" si="237"/>
        <v>5.2350000000000003</v>
      </c>
      <c r="AZ775" s="157"/>
      <c r="BA775" s="27">
        <f t="shared" si="238"/>
        <v>5.2350000000000003</v>
      </c>
      <c r="BB775" s="504">
        <v>0</v>
      </c>
      <c r="BC775" s="157">
        <v>0</v>
      </c>
      <c r="BD775" s="157"/>
    </row>
    <row r="776" spans="1:56" s="494" customFormat="1" ht="16.5">
      <c r="A776" s="613" t="s">
        <v>1134</v>
      </c>
      <c r="B776" s="208" t="s">
        <v>213</v>
      </c>
      <c r="C776" s="244" t="s">
        <v>1135</v>
      </c>
      <c r="D776" s="491" t="s">
        <v>1135</v>
      </c>
      <c r="E776" s="492">
        <v>22</v>
      </c>
      <c r="F776" s="244" t="s">
        <v>1165</v>
      </c>
      <c r="G776" s="242">
        <v>258</v>
      </c>
      <c r="H776" s="242">
        <v>905.57999999999993</v>
      </c>
      <c r="I776" s="571">
        <v>9</v>
      </c>
      <c r="J776" s="571">
        <v>0</v>
      </c>
      <c r="K776" s="571">
        <v>9</v>
      </c>
      <c r="L776" s="157">
        <v>0</v>
      </c>
      <c r="M776" s="157">
        <v>0</v>
      </c>
      <c r="N776" s="157">
        <v>0</v>
      </c>
      <c r="O776" s="25">
        <f t="shared" si="230"/>
        <v>9</v>
      </c>
      <c r="P776" s="25">
        <f t="shared" si="231"/>
        <v>0</v>
      </c>
      <c r="Q776" s="25">
        <f t="shared" si="231"/>
        <v>9</v>
      </c>
      <c r="R776" s="25">
        <f t="shared" si="232"/>
        <v>18</v>
      </c>
      <c r="S776" s="577">
        <v>5.0000000000000001E-4</v>
      </c>
      <c r="T776" s="157">
        <v>3</v>
      </c>
      <c r="U776" s="263">
        <v>2.0000000000000001E-4</v>
      </c>
      <c r="V776" s="157">
        <v>0</v>
      </c>
      <c r="W776" s="263">
        <v>0</v>
      </c>
      <c r="X776" s="157"/>
      <c r="Y776" s="157">
        <v>0</v>
      </c>
      <c r="Z776" s="69">
        <v>0</v>
      </c>
      <c r="AA776" s="157">
        <v>0</v>
      </c>
      <c r="AB776" s="26">
        <f t="shared" si="233"/>
        <v>18</v>
      </c>
      <c r="AC776" s="71">
        <f t="shared" si="233"/>
        <v>5.0000000000000001E-4</v>
      </c>
      <c r="AD776" s="572">
        <v>8</v>
      </c>
      <c r="AE776" s="27">
        <f t="shared" si="234"/>
        <v>3.1007751937984498</v>
      </c>
      <c r="AF776" s="572"/>
      <c r="AG776" s="572">
        <v>0</v>
      </c>
      <c r="AH776" s="572">
        <v>0</v>
      </c>
      <c r="AI776" s="572">
        <v>0</v>
      </c>
      <c r="AJ776" s="496"/>
      <c r="AK776" s="496"/>
      <c r="AL776" s="573">
        <v>0</v>
      </c>
      <c r="AM776" s="573">
        <v>0</v>
      </c>
      <c r="AN776" s="573">
        <v>0</v>
      </c>
      <c r="AO776" s="573">
        <v>0</v>
      </c>
      <c r="AP776" s="581">
        <v>0</v>
      </c>
      <c r="AQ776" s="157"/>
      <c r="AR776" s="201">
        <f t="shared" si="235"/>
        <v>0</v>
      </c>
      <c r="AS776" s="202">
        <f t="shared" si="235"/>
        <v>0</v>
      </c>
      <c r="AT776" s="574">
        <v>0</v>
      </c>
      <c r="AU776" s="157"/>
      <c r="AV776" s="574">
        <v>0</v>
      </c>
      <c r="AW776" s="574">
        <v>0</v>
      </c>
      <c r="AX776" s="27">
        <f t="shared" si="236"/>
        <v>0</v>
      </c>
      <c r="AY776" s="39">
        <f t="shared" si="237"/>
        <v>0</v>
      </c>
      <c r="AZ776" s="157"/>
      <c r="BA776" s="27">
        <f t="shared" si="238"/>
        <v>0</v>
      </c>
      <c r="BB776" s="504">
        <v>0</v>
      </c>
      <c r="BC776" s="157">
        <v>0</v>
      </c>
      <c r="BD776" s="157"/>
    </row>
    <row r="777" spans="1:56" s="494" customFormat="1" ht="16.5">
      <c r="A777" s="613" t="s">
        <v>1134</v>
      </c>
      <c r="B777" s="208" t="s">
        <v>213</v>
      </c>
      <c r="C777" s="244" t="s">
        <v>1135</v>
      </c>
      <c r="D777" s="491" t="s">
        <v>1135</v>
      </c>
      <c r="E777" s="492">
        <v>23</v>
      </c>
      <c r="F777" s="244" t="s">
        <v>1166</v>
      </c>
      <c r="G777" s="242">
        <v>189</v>
      </c>
      <c r="H777" s="242">
        <v>663.39</v>
      </c>
      <c r="I777" s="571">
        <v>14</v>
      </c>
      <c r="J777" s="571">
        <v>2</v>
      </c>
      <c r="K777" s="571">
        <v>9</v>
      </c>
      <c r="L777" s="157">
        <v>3</v>
      </c>
      <c r="M777" s="157">
        <v>0</v>
      </c>
      <c r="N777" s="157">
        <v>0</v>
      </c>
      <c r="O777" s="25">
        <f t="shared" si="230"/>
        <v>17</v>
      </c>
      <c r="P777" s="25">
        <f t="shared" si="231"/>
        <v>2</v>
      </c>
      <c r="Q777" s="25">
        <f t="shared" si="231"/>
        <v>9</v>
      </c>
      <c r="R777" s="25">
        <f t="shared" si="232"/>
        <v>28</v>
      </c>
      <c r="S777" s="503">
        <v>0</v>
      </c>
      <c r="T777" s="157">
        <v>10</v>
      </c>
      <c r="U777" s="263">
        <v>0</v>
      </c>
      <c r="V777" s="157">
        <v>0</v>
      </c>
      <c r="W777" s="263">
        <v>0</v>
      </c>
      <c r="X777" s="157"/>
      <c r="Y777" s="157">
        <v>0</v>
      </c>
      <c r="Z777" s="69">
        <v>0</v>
      </c>
      <c r="AA777" s="157">
        <v>0</v>
      </c>
      <c r="AB777" s="26">
        <f t="shared" si="233"/>
        <v>28</v>
      </c>
      <c r="AC777" s="71">
        <f t="shared" si="233"/>
        <v>0</v>
      </c>
      <c r="AD777" s="572">
        <v>16</v>
      </c>
      <c r="AE777" s="27">
        <f t="shared" si="234"/>
        <v>8.4656084656084651</v>
      </c>
      <c r="AF777" s="572"/>
      <c r="AG777" s="572">
        <v>0</v>
      </c>
      <c r="AH777" s="572">
        <v>0</v>
      </c>
      <c r="AI777" s="572">
        <v>0</v>
      </c>
      <c r="AJ777" s="496"/>
      <c r="AK777" s="496"/>
      <c r="AL777" s="573">
        <v>0</v>
      </c>
      <c r="AM777" s="573">
        <v>0</v>
      </c>
      <c r="AN777" s="573">
        <v>0</v>
      </c>
      <c r="AO777" s="573">
        <v>0</v>
      </c>
      <c r="AP777" s="581">
        <v>0</v>
      </c>
      <c r="AQ777" s="157"/>
      <c r="AR777" s="201">
        <f t="shared" si="235"/>
        <v>0</v>
      </c>
      <c r="AS777" s="202">
        <f t="shared" si="235"/>
        <v>0</v>
      </c>
      <c r="AT777" s="574">
        <v>0</v>
      </c>
      <c r="AU777" s="157"/>
      <c r="AV777" s="574">
        <v>0</v>
      </c>
      <c r="AW777" s="574">
        <v>0</v>
      </c>
      <c r="AX777" s="27">
        <f t="shared" si="236"/>
        <v>0</v>
      </c>
      <c r="AY777" s="39">
        <f t="shared" si="237"/>
        <v>0</v>
      </c>
      <c r="AZ777" s="157"/>
      <c r="BA777" s="27">
        <f t="shared" si="238"/>
        <v>0</v>
      </c>
      <c r="BB777" s="504">
        <v>3</v>
      </c>
      <c r="BC777" s="157">
        <v>3.13</v>
      </c>
      <c r="BD777" s="157"/>
    </row>
    <row r="778" spans="1:56" s="494" customFormat="1" ht="16.5">
      <c r="A778" s="613" t="s">
        <v>1134</v>
      </c>
      <c r="B778" s="208" t="s">
        <v>213</v>
      </c>
      <c r="C778" s="154" t="s">
        <v>1135</v>
      </c>
      <c r="D778" s="491" t="s">
        <v>1516</v>
      </c>
      <c r="E778" s="492">
        <v>24</v>
      </c>
      <c r="F778" s="505" t="s">
        <v>1146</v>
      </c>
      <c r="G778" s="242">
        <v>260</v>
      </c>
      <c r="H778" s="242">
        <v>1404.2070000000001</v>
      </c>
      <c r="I778" s="571">
        <v>223</v>
      </c>
      <c r="J778" s="571">
        <v>46</v>
      </c>
      <c r="K778" s="571">
        <v>116</v>
      </c>
      <c r="L778" s="208">
        <v>0</v>
      </c>
      <c r="M778" s="208">
        <v>0</v>
      </c>
      <c r="N778" s="208">
        <v>0</v>
      </c>
      <c r="O778" s="25">
        <f>I778+L778</f>
        <v>223</v>
      </c>
      <c r="P778" s="25">
        <f>M778+J778</f>
        <v>46</v>
      </c>
      <c r="Q778" s="25">
        <f>N778+K778</f>
        <v>116</v>
      </c>
      <c r="R778" s="25">
        <f>SUM(O778:Q778)</f>
        <v>385</v>
      </c>
      <c r="S778" s="503">
        <v>4.7</v>
      </c>
      <c r="T778" s="503">
        <v>61</v>
      </c>
      <c r="U778" s="263">
        <v>0</v>
      </c>
      <c r="V778" s="503">
        <v>150</v>
      </c>
      <c r="W778" s="263">
        <v>2.56</v>
      </c>
      <c r="X778" s="503"/>
      <c r="Y778" s="503"/>
      <c r="Z778" s="29">
        <v>141</v>
      </c>
      <c r="AA778" s="503"/>
      <c r="AB778" s="26">
        <f>Z778+R778</f>
        <v>526</v>
      </c>
      <c r="AC778" s="71">
        <f>AA778+S778</f>
        <v>4.7</v>
      </c>
      <c r="AD778" s="572">
        <v>260</v>
      </c>
      <c r="AE778" s="27">
        <f>AD778/G778*100</f>
        <v>100</v>
      </c>
      <c r="AF778" s="572">
        <v>13</v>
      </c>
      <c r="AG778" s="572">
        <v>0</v>
      </c>
      <c r="AH778" s="572">
        <v>0</v>
      </c>
      <c r="AI778" s="575">
        <v>0</v>
      </c>
      <c r="AJ778" s="496"/>
      <c r="AK778" s="496"/>
      <c r="AL778" s="573">
        <v>0</v>
      </c>
      <c r="AM778" s="573">
        <v>0</v>
      </c>
      <c r="AN778" s="157">
        <v>4</v>
      </c>
      <c r="AO778" s="157">
        <v>0.56999999999999995</v>
      </c>
      <c r="AP778" s="157">
        <v>53</v>
      </c>
      <c r="AQ778" s="263">
        <v>2.1</v>
      </c>
      <c r="AR778" s="201">
        <f>AP778+AN778+AL778+AJ778</f>
        <v>57</v>
      </c>
      <c r="AS778" s="202">
        <f>AQ778+AO778+AM778+AK778</f>
        <v>2.67</v>
      </c>
      <c r="AT778" s="576"/>
      <c r="AU778" s="572"/>
      <c r="AV778" s="572"/>
      <c r="AW778" s="572"/>
      <c r="AX778" s="27">
        <f>SUM(AT778:AW778)</f>
        <v>0</v>
      </c>
      <c r="AY778" s="39">
        <f>AX778+AS778</f>
        <v>2.67</v>
      </c>
      <c r="AZ778" s="503"/>
      <c r="BA778" s="27">
        <f>AZ778+AY778</f>
        <v>2.67</v>
      </c>
      <c r="BB778" s="242"/>
      <c r="BC778" s="503"/>
      <c r="BD778" s="503"/>
    </row>
    <row r="779" spans="1:56" s="494" customFormat="1" ht="17.25" thickBot="1">
      <c r="A779" s="613" t="s">
        <v>1134</v>
      </c>
      <c r="B779" s="208" t="s">
        <v>213</v>
      </c>
      <c r="C779" s="244" t="s">
        <v>1135</v>
      </c>
      <c r="D779" s="491" t="s">
        <v>1135</v>
      </c>
      <c r="E779" s="492">
        <v>25</v>
      </c>
      <c r="F779" s="244" t="s">
        <v>1167</v>
      </c>
      <c r="G779" s="242">
        <v>323</v>
      </c>
      <c r="H779" s="242">
        <v>987</v>
      </c>
      <c r="I779" s="571">
        <v>81</v>
      </c>
      <c r="J779" s="571">
        <v>0</v>
      </c>
      <c r="K779" s="571">
        <v>0</v>
      </c>
      <c r="L779" s="157">
        <v>4</v>
      </c>
      <c r="M779" s="501">
        <v>0</v>
      </c>
      <c r="N779" s="157">
        <v>0</v>
      </c>
      <c r="O779" s="25">
        <f t="shared" si="230"/>
        <v>85</v>
      </c>
      <c r="P779" s="25">
        <f t="shared" si="231"/>
        <v>0</v>
      </c>
      <c r="Q779" s="25">
        <f t="shared" si="231"/>
        <v>0</v>
      </c>
      <c r="R779" s="25">
        <f t="shared" si="232"/>
        <v>85</v>
      </c>
      <c r="S779" s="577">
        <v>6.9999999999999999E-4</v>
      </c>
      <c r="T779" s="157">
        <v>15</v>
      </c>
      <c r="U779" s="263">
        <v>2.9999999999999997E-4</v>
      </c>
      <c r="V779" s="157">
        <v>0</v>
      </c>
      <c r="W779" s="263">
        <v>0</v>
      </c>
      <c r="X779" s="157"/>
      <c r="Y779" s="157">
        <v>0</v>
      </c>
      <c r="Z779" s="69">
        <v>0</v>
      </c>
      <c r="AA779" s="579">
        <v>0</v>
      </c>
      <c r="AB779" s="26">
        <f t="shared" si="233"/>
        <v>85</v>
      </c>
      <c r="AC779" s="71">
        <f t="shared" si="233"/>
        <v>6.9999999999999999E-4</v>
      </c>
      <c r="AD779" s="572">
        <v>13</v>
      </c>
      <c r="AE779" s="27">
        <f t="shared" si="234"/>
        <v>4.0247678018575854</v>
      </c>
      <c r="AF779" s="572"/>
      <c r="AG779" s="572">
        <v>0</v>
      </c>
      <c r="AH779" s="572">
        <v>0</v>
      </c>
      <c r="AI779" s="575">
        <v>0</v>
      </c>
      <c r="AJ779" s="496"/>
      <c r="AK779" s="496"/>
      <c r="AL779" s="573">
        <v>0</v>
      </c>
      <c r="AM779" s="573">
        <v>0</v>
      </c>
      <c r="AN779" s="573">
        <v>0</v>
      </c>
      <c r="AO779" s="573">
        <v>0</v>
      </c>
      <c r="AP779" s="581">
        <v>0</v>
      </c>
      <c r="AQ779" s="157"/>
      <c r="AR779" s="201">
        <f t="shared" si="235"/>
        <v>0</v>
      </c>
      <c r="AS779" s="202">
        <f t="shared" si="235"/>
        <v>0</v>
      </c>
      <c r="AT779" s="574">
        <v>0</v>
      </c>
      <c r="AU779" s="157"/>
      <c r="AV779" s="574">
        <v>0</v>
      </c>
      <c r="AW779" s="574">
        <v>0</v>
      </c>
      <c r="AX779" s="27">
        <f t="shared" si="236"/>
        <v>0</v>
      </c>
      <c r="AY779" s="39">
        <f t="shared" si="237"/>
        <v>0</v>
      </c>
      <c r="AZ779" s="263"/>
      <c r="BA779" s="27">
        <f t="shared" si="238"/>
        <v>0</v>
      </c>
      <c r="BB779" s="504">
        <v>0</v>
      </c>
      <c r="BC779" s="157">
        <v>0</v>
      </c>
      <c r="BD779" s="263"/>
    </row>
    <row r="780" spans="1:56" ht="17.25" customHeight="1" thickBot="1">
      <c r="A780" s="280"/>
      <c r="B780" s="264"/>
      <c r="C780" s="281"/>
      <c r="D780" s="264"/>
      <c r="E780" s="248">
        <v>25</v>
      </c>
      <c r="F780" s="264"/>
      <c r="G780" s="265">
        <f t="shared" ref="G780:AD780" si="239">SUM(G755:G779)</f>
        <v>6033</v>
      </c>
      <c r="H780" s="265">
        <f t="shared" si="239"/>
        <v>22147.145</v>
      </c>
      <c r="I780" s="282">
        <f t="shared" si="239"/>
        <v>3000</v>
      </c>
      <c r="J780" s="282">
        <f t="shared" si="239"/>
        <v>433</v>
      </c>
      <c r="K780" s="282">
        <f t="shared" si="239"/>
        <v>1381</v>
      </c>
      <c r="L780" s="282">
        <f t="shared" si="239"/>
        <v>219</v>
      </c>
      <c r="M780" s="282">
        <f t="shared" si="239"/>
        <v>1</v>
      </c>
      <c r="N780" s="248">
        <f t="shared" si="239"/>
        <v>16</v>
      </c>
      <c r="O780" s="248">
        <f t="shared" si="239"/>
        <v>3219</v>
      </c>
      <c r="P780" s="248">
        <f t="shared" si="239"/>
        <v>434</v>
      </c>
      <c r="Q780" s="248">
        <f t="shared" si="239"/>
        <v>1397</v>
      </c>
      <c r="R780" s="248">
        <f t="shared" si="239"/>
        <v>5050</v>
      </c>
      <c r="S780" s="248">
        <f t="shared" si="239"/>
        <v>32.673230000000004</v>
      </c>
      <c r="T780" s="265">
        <f t="shared" si="239"/>
        <v>1152</v>
      </c>
      <c r="U780" s="283">
        <f t="shared" si="239"/>
        <v>13.950499999999998</v>
      </c>
      <c r="V780" s="248">
        <f t="shared" si="239"/>
        <v>1660</v>
      </c>
      <c r="W780" s="283">
        <f t="shared" si="239"/>
        <v>12.542999999999999</v>
      </c>
      <c r="X780" s="248">
        <f t="shared" si="239"/>
        <v>16</v>
      </c>
      <c r="Y780" s="248">
        <f t="shared" si="239"/>
        <v>9</v>
      </c>
      <c r="Z780" s="282">
        <f t="shared" si="239"/>
        <v>3345</v>
      </c>
      <c r="AA780" s="282">
        <f t="shared" si="239"/>
        <v>219.22712000000001</v>
      </c>
      <c r="AB780" s="248">
        <f t="shared" si="239"/>
        <v>8395</v>
      </c>
      <c r="AC780" s="284">
        <f t="shared" si="239"/>
        <v>251.90034999999997</v>
      </c>
      <c r="AD780" s="282">
        <f t="shared" si="239"/>
        <v>4425</v>
      </c>
      <c r="AE780" s="63">
        <f>AD780/G780*100</f>
        <v>73.34659373446047</v>
      </c>
      <c r="AF780" s="282">
        <v>13</v>
      </c>
      <c r="AG780" s="285">
        <f t="shared" ref="AG780:BD780" si="240">SUM(AG755:AG779)</f>
        <v>228</v>
      </c>
      <c r="AH780" s="285">
        <f t="shared" si="240"/>
        <v>213</v>
      </c>
      <c r="AI780" s="286">
        <f t="shared" si="240"/>
        <v>39</v>
      </c>
      <c r="AJ780" s="286">
        <f t="shared" si="240"/>
        <v>97</v>
      </c>
      <c r="AK780" s="286">
        <f t="shared" si="240"/>
        <v>0.48499999999999999</v>
      </c>
      <c r="AL780" s="286">
        <f t="shared" si="240"/>
        <v>0</v>
      </c>
      <c r="AM780" s="286">
        <f t="shared" si="240"/>
        <v>0</v>
      </c>
      <c r="AN780" s="282">
        <f t="shared" si="240"/>
        <v>8</v>
      </c>
      <c r="AO780" s="282">
        <f t="shared" si="240"/>
        <v>1</v>
      </c>
      <c r="AP780" s="282">
        <f t="shared" si="240"/>
        <v>2196</v>
      </c>
      <c r="AQ780" s="282">
        <f t="shared" si="240"/>
        <v>32.879999999999995</v>
      </c>
      <c r="AR780" s="248">
        <f t="shared" si="240"/>
        <v>2301</v>
      </c>
      <c r="AS780" s="283">
        <f t="shared" si="240"/>
        <v>34.364999999999995</v>
      </c>
      <c r="AT780" s="287">
        <f t="shared" si="240"/>
        <v>28.56</v>
      </c>
      <c r="AU780" s="287">
        <f t="shared" si="240"/>
        <v>1.07</v>
      </c>
      <c r="AV780" s="287">
        <f t="shared" si="240"/>
        <v>1</v>
      </c>
      <c r="AW780" s="287">
        <f t="shared" si="240"/>
        <v>135.59</v>
      </c>
      <c r="AX780" s="287">
        <f t="shared" si="240"/>
        <v>166.22</v>
      </c>
      <c r="AY780" s="283">
        <f t="shared" si="240"/>
        <v>200.58500000000001</v>
      </c>
      <c r="AZ780" s="283">
        <f t="shared" si="240"/>
        <v>76.64</v>
      </c>
      <c r="BA780" s="288">
        <f t="shared" si="240"/>
        <v>277.22500000000002</v>
      </c>
      <c r="BB780" s="289">
        <f t="shared" si="240"/>
        <v>4</v>
      </c>
      <c r="BC780" s="290">
        <f t="shared" si="240"/>
        <v>6.29</v>
      </c>
      <c r="BD780" s="291">
        <f t="shared" si="240"/>
        <v>3.16</v>
      </c>
    </row>
    <row r="781" spans="1:56" s="494" customFormat="1" ht="16.5">
      <c r="A781" s="613" t="s">
        <v>1134</v>
      </c>
      <c r="B781" s="208" t="s">
        <v>213</v>
      </c>
      <c r="C781" s="244" t="s">
        <v>1168</v>
      </c>
      <c r="D781" s="491" t="s">
        <v>1169</v>
      </c>
      <c r="E781" s="492">
        <v>1</v>
      </c>
      <c r="F781" s="244" t="s">
        <v>1170</v>
      </c>
      <c r="G781" s="242">
        <v>333</v>
      </c>
      <c r="H781" s="242">
        <v>1168.83</v>
      </c>
      <c r="I781" s="571">
        <v>211</v>
      </c>
      <c r="J781" s="571">
        <v>8</v>
      </c>
      <c r="K781" s="571">
        <v>157</v>
      </c>
      <c r="L781" s="157">
        <v>0</v>
      </c>
      <c r="M781" s="157">
        <v>0</v>
      </c>
      <c r="N781" s="157">
        <v>0</v>
      </c>
      <c r="O781" s="25">
        <f t="shared" ref="O781:O834" si="241">I781+L781</f>
        <v>211</v>
      </c>
      <c r="P781" s="25">
        <f t="shared" ref="P781:Q834" si="242">M781+J781</f>
        <v>8</v>
      </c>
      <c r="Q781" s="25">
        <f t="shared" si="242"/>
        <v>157</v>
      </c>
      <c r="R781" s="25">
        <f t="shared" ref="R781:R834" si="243">SUM(O781:Q781)</f>
        <v>376</v>
      </c>
      <c r="S781" s="157"/>
      <c r="T781" s="503">
        <v>0</v>
      </c>
      <c r="U781" s="577"/>
      <c r="V781" s="503">
        <v>211</v>
      </c>
      <c r="W781" s="577"/>
      <c r="X781" s="157"/>
      <c r="Y781" s="157">
        <v>28</v>
      </c>
      <c r="Z781" s="157">
        <v>878</v>
      </c>
      <c r="AA781" s="157"/>
      <c r="AB781" s="26">
        <f t="shared" ref="AB781:AC834" si="244">Z781+R781</f>
        <v>1254</v>
      </c>
      <c r="AC781" s="71">
        <f t="shared" si="244"/>
        <v>0</v>
      </c>
      <c r="AD781" s="503">
        <v>333</v>
      </c>
      <c r="AE781" s="27">
        <f t="shared" ref="AE781:AE834" si="245">AD781/G781*100</f>
        <v>100</v>
      </c>
      <c r="AF781" s="572">
        <v>1</v>
      </c>
      <c r="AG781" s="503">
        <v>0</v>
      </c>
      <c r="AH781" s="503">
        <v>0</v>
      </c>
      <c r="AI781" s="503">
        <v>0</v>
      </c>
      <c r="AJ781" s="496"/>
      <c r="AK781" s="496"/>
      <c r="AL781" s="157"/>
      <c r="AM781" s="157"/>
      <c r="AN781" s="157"/>
      <c r="AO781" s="157"/>
      <c r="AP781" s="157"/>
      <c r="AQ781" s="157"/>
      <c r="AR781" s="201">
        <f t="shared" ref="AR781:AS834" si="246">AP781+AN781+AL781+AJ781</f>
        <v>0</v>
      </c>
      <c r="AS781" s="202">
        <f t="shared" si="246"/>
        <v>0</v>
      </c>
      <c r="AT781" s="157"/>
      <c r="AU781" s="157"/>
      <c r="AV781" s="157"/>
      <c r="AW781" s="157"/>
      <c r="AX781" s="27">
        <f t="shared" ref="AX781:AX834" si="247">SUM(AT781:AW781)</f>
        <v>0</v>
      </c>
      <c r="AY781" s="39">
        <f t="shared" ref="AY781:AY834" si="248">AX781+AS781</f>
        <v>0</v>
      </c>
      <c r="AZ781" s="157"/>
      <c r="BA781" s="27">
        <f t="shared" ref="BA781:BA834" si="249">AZ781+AY781</f>
        <v>0</v>
      </c>
      <c r="BB781" s="157"/>
      <c r="BC781" s="157"/>
      <c r="BD781" s="263">
        <v>0</v>
      </c>
    </row>
    <row r="782" spans="1:56" s="494" customFormat="1" ht="16.5">
      <c r="A782" s="613" t="s">
        <v>1134</v>
      </c>
      <c r="B782" s="208" t="s">
        <v>213</v>
      </c>
      <c r="C782" s="244" t="s">
        <v>1168</v>
      </c>
      <c r="D782" s="491" t="s">
        <v>1171</v>
      </c>
      <c r="E782" s="492">
        <v>2</v>
      </c>
      <c r="F782" s="244" t="s">
        <v>1172</v>
      </c>
      <c r="G782" s="242">
        <v>228</v>
      </c>
      <c r="H782" s="242">
        <v>800.28</v>
      </c>
      <c r="I782" s="571">
        <v>35</v>
      </c>
      <c r="J782" s="571">
        <v>38</v>
      </c>
      <c r="K782" s="571">
        <v>90</v>
      </c>
      <c r="L782" s="157">
        <v>0</v>
      </c>
      <c r="M782" s="157">
        <v>0</v>
      </c>
      <c r="N782" s="157">
        <v>0</v>
      </c>
      <c r="O782" s="25">
        <f t="shared" si="241"/>
        <v>35</v>
      </c>
      <c r="P782" s="25">
        <f t="shared" si="242"/>
        <v>38</v>
      </c>
      <c r="Q782" s="25">
        <f t="shared" si="242"/>
        <v>90</v>
      </c>
      <c r="R782" s="25">
        <f t="shared" si="243"/>
        <v>163</v>
      </c>
      <c r="S782" s="157">
        <v>4.07</v>
      </c>
      <c r="T782" s="157">
        <v>0</v>
      </c>
      <c r="U782" s="157">
        <v>0</v>
      </c>
      <c r="V782" s="157">
        <v>26</v>
      </c>
      <c r="W782" s="157">
        <v>1.17</v>
      </c>
      <c r="X782" s="503"/>
      <c r="Y782" s="503"/>
      <c r="Z782" s="572">
        <v>266</v>
      </c>
      <c r="AA782" s="157">
        <v>49.59</v>
      </c>
      <c r="AB782" s="26">
        <f t="shared" si="244"/>
        <v>429</v>
      </c>
      <c r="AC782" s="71">
        <f t="shared" si="244"/>
        <v>53.660000000000004</v>
      </c>
      <c r="AD782" s="572">
        <v>228</v>
      </c>
      <c r="AE782" s="27">
        <f t="shared" si="245"/>
        <v>100</v>
      </c>
      <c r="AF782" s="157">
        <v>2</v>
      </c>
      <c r="AG782" s="157"/>
      <c r="AH782" s="157"/>
      <c r="AI782" s="157"/>
      <c r="AJ782" s="496"/>
      <c r="AK782" s="496"/>
      <c r="AL782" s="157"/>
      <c r="AM782" s="157"/>
      <c r="AN782" s="157">
        <v>2</v>
      </c>
      <c r="AO782" s="157">
        <v>0.06</v>
      </c>
      <c r="AP782" s="157">
        <v>124</v>
      </c>
      <c r="AQ782" s="157">
        <v>4.33</v>
      </c>
      <c r="AR782" s="201">
        <f t="shared" si="246"/>
        <v>126</v>
      </c>
      <c r="AS782" s="202">
        <f t="shared" si="246"/>
        <v>4.3899999999999997</v>
      </c>
      <c r="AT782" s="157">
        <v>2.15</v>
      </c>
      <c r="AU782" s="157"/>
      <c r="AV782" s="157"/>
      <c r="AW782" s="157"/>
      <c r="AX782" s="27">
        <f t="shared" si="247"/>
        <v>2.15</v>
      </c>
      <c r="AY782" s="39">
        <f t="shared" si="248"/>
        <v>6.5399999999999991</v>
      </c>
      <c r="AZ782" s="157">
        <v>29.66</v>
      </c>
      <c r="BA782" s="27">
        <f t="shared" si="249"/>
        <v>36.200000000000003</v>
      </c>
      <c r="BB782" s="157"/>
      <c r="BC782" s="157"/>
      <c r="BD782" s="263">
        <v>0</v>
      </c>
    </row>
    <row r="783" spans="1:56" s="494" customFormat="1" ht="16.5">
      <c r="A783" s="613" t="s">
        <v>1134</v>
      </c>
      <c r="B783" s="208" t="s">
        <v>213</v>
      </c>
      <c r="C783" s="244" t="s">
        <v>1168</v>
      </c>
      <c r="D783" s="491" t="s">
        <v>1173</v>
      </c>
      <c r="E783" s="492">
        <v>3</v>
      </c>
      <c r="F783" s="244" t="s">
        <v>1176</v>
      </c>
      <c r="G783" s="242">
        <v>246</v>
      </c>
      <c r="H783" s="242">
        <v>863.45999999999992</v>
      </c>
      <c r="I783" s="571">
        <v>187</v>
      </c>
      <c r="J783" s="571">
        <v>93</v>
      </c>
      <c r="K783" s="571">
        <v>194</v>
      </c>
      <c r="L783" s="157">
        <v>0</v>
      </c>
      <c r="M783" s="157">
        <v>0</v>
      </c>
      <c r="N783" s="157">
        <v>0</v>
      </c>
      <c r="O783" s="25">
        <f t="shared" si="241"/>
        <v>187</v>
      </c>
      <c r="P783" s="25">
        <f t="shared" si="242"/>
        <v>93</v>
      </c>
      <c r="Q783" s="25">
        <f t="shared" si="242"/>
        <v>194</v>
      </c>
      <c r="R783" s="25">
        <f t="shared" si="243"/>
        <v>474</v>
      </c>
      <c r="S783" s="157">
        <v>15.56</v>
      </c>
      <c r="T783" s="157">
        <v>14</v>
      </c>
      <c r="U783" s="157">
        <v>0</v>
      </c>
      <c r="V783" s="157">
        <v>172</v>
      </c>
      <c r="W783" s="157">
        <v>11.31</v>
      </c>
      <c r="X783" s="157"/>
      <c r="Y783" s="157"/>
      <c r="Z783" s="157">
        <v>313</v>
      </c>
      <c r="AA783" s="157">
        <v>109.12</v>
      </c>
      <c r="AB783" s="26">
        <f t="shared" si="244"/>
        <v>787</v>
      </c>
      <c r="AC783" s="71">
        <f t="shared" si="244"/>
        <v>124.68</v>
      </c>
      <c r="AD783" s="572">
        <v>246</v>
      </c>
      <c r="AE783" s="27">
        <f t="shared" si="245"/>
        <v>100</v>
      </c>
      <c r="AF783" s="572">
        <v>3</v>
      </c>
      <c r="AG783" s="157"/>
      <c r="AH783" s="157"/>
      <c r="AI783" s="157"/>
      <c r="AJ783" s="496"/>
      <c r="AK783" s="496"/>
      <c r="AL783" s="157"/>
      <c r="AM783" s="157"/>
      <c r="AN783" s="157">
        <v>1</v>
      </c>
      <c r="AO783" s="157">
        <v>0.15</v>
      </c>
      <c r="AP783" s="157">
        <v>53</v>
      </c>
      <c r="AQ783" s="157">
        <v>3.64</v>
      </c>
      <c r="AR783" s="201">
        <f t="shared" si="246"/>
        <v>54</v>
      </c>
      <c r="AS783" s="202">
        <f t="shared" si="246"/>
        <v>3.79</v>
      </c>
      <c r="AT783" s="157"/>
      <c r="AU783" s="157"/>
      <c r="AV783" s="157"/>
      <c r="AW783" s="157">
        <v>21.11</v>
      </c>
      <c r="AX783" s="27">
        <f t="shared" si="247"/>
        <v>21.11</v>
      </c>
      <c r="AY783" s="39">
        <f t="shared" si="248"/>
        <v>24.9</v>
      </c>
      <c r="AZ783" s="157">
        <v>0.98</v>
      </c>
      <c r="BA783" s="27">
        <f t="shared" si="249"/>
        <v>25.88</v>
      </c>
      <c r="BB783" s="157">
        <v>0</v>
      </c>
      <c r="BC783" s="157">
        <v>0</v>
      </c>
      <c r="BD783" s="263">
        <v>0</v>
      </c>
    </row>
    <row r="784" spans="1:56" s="494" customFormat="1" ht="16.5">
      <c r="A784" s="613" t="s">
        <v>1134</v>
      </c>
      <c r="B784" s="208" t="s">
        <v>213</v>
      </c>
      <c r="C784" s="244" t="s">
        <v>1168</v>
      </c>
      <c r="D784" s="491" t="s">
        <v>1173</v>
      </c>
      <c r="E784" s="492">
        <v>4</v>
      </c>
      <c r="F784" s="244" t="s">
        <v>1177</v>
      </c>
      <c r="G784" s="242">
        <v>204</v>
      </c>
      <c r="H784" s="242">
        <v>716.04</v>
      </c>
      <c r="I784" s="571">
        <v>136</v>
      </c>
      <c r="J784" s="571">
        <v>76</v>
      </c>
      <c r="K784" s="571">
        <v>132</v>
      </c>
      <c r="L784" s="157">
        <v>0</v>
      </c>
      <c r="M784" s="157">
        <v>0</v>
      </c>
      <c r="N784" s="157">
        <v>0</v>
      </c>
      <c r="O784" s="25">
        <f t="shared" si="241"/>
        <v>136</v>
      </c>
      <c r="P784" s="25">
        <f t="shared" si="242"/>
        <v>76</v>
      </c>
      <c r="Q784" s="25">
        <f t="shared" si="242"/>
        <v>132</v>
      </c>
      <c r="R784" s="25">
        <f t="shared" si="243"/>
        <v>344</v>
      </c>
      <c r="S784" s="157">
        <v>5.32</v>
      </c>
      <c r="T784" s="157">
        <v>12</v>
      </c>
      <c r="U784" s="157">
        <v>0</v>
      </c>
      <c r="V784" s="157">
        <v>112</v>
      </c>
      <c r="W784" s="157">
        <v>1.98</v>
      </c>
      <c r="X784" s="157"/>
      <c r="Y784" s="157"/>
      <c r="Z784" s="157">
        <v>216</v>
      </c>
      <c r="AA784" s="157">
        <v>42.09</v>
      </c>
      <c r="AB784" s="26">
        <f t="shared" si="244"/>
        <v>560</v>
      </c>
      <c r="AC784" s="71">
        <f t="shared" si="244"/>
        <v>47.410000000000004</v>
      </c>
      <c r="AD784" s="572">
        <v>204</v>
      </c>
      <c r="AE784" s="27">
        <f t="shared" si="245"/>
        <v>100</v>
      </c>
      <c r="AF784" s="572">
        <v>4</v>
      </c>
      <c r="AG784" s="157"/>
      <c r="AH784" s="157"/>
      <c r="AI784" s="157"/>
      <c r="AJ784" s="496"/>
      <c r="AK784" s="496"/>
      <c r="AL784" s="157"/>
      <c r="AM784" s="157"/>
      <c r="AN784" s="157">
        <v>2</v>
      </c>
      <c r="AO784" s="157">
        <v>0.28999999999999998</v>
      </c>
      <c r="AP784" s="157">
        <v>52</v>
      </c>
      <c r="AQ784" s="157">
        <v>2.42</v>
      </c>
      <c r="AR784" s="201">
        <f t="shared" si="246"/>
        <v>54</v>
      </c>
      <c r="AS784" s="202">
        <f t="shared" si="246"/>
        <v>2.71</v>
      </c>
      <c r="AT784" s="157"/>
      <c r="AU784" s="157"/>
      <c r="AV784" s="157"/>
      <c r="AW784" s="157">
        <v>3.58</v>
      </c>
      <c r="AX784" s="27">
        <f t="shared" si="247"/>
        <v>3.58</v>
      </c>
      <c r="AY784" s="39">
        <f t="shared" si="248"/>
        <v>6.29</v>
      </c>
      <c r="AZ784" s="157">
        <v>0</v>
      </c>
      <c r="BA784" s="27">
        <f t="shared" si="249"/>
        <v>6.29</v>
      </c>
      <c r="BB784" s="157">
        <v>0</v>
      </c>
      <c r="BC784" s="157">
        <v>0</v>
      </c>
      <c r="BD784" s="263">
        <v>0</v>
      </c>
    </row>
    <row r="785" spans="1:56" s="494" customFormat="1" ht="16.5">
      <c r="A785" s="613" t="s">
        <v>1134</v>
      </c>
      <c r="B785" s="208" t="s">
        <v>213</v>
      </c>
      <c r="C785" s="244" t="s">
        <v>1168</v>
      </c>
      <c r="D785" s="491" t="s">
        <v>1173</v>
      </c>
      <c r="E785" s="492">
        <v>5</v>
      </c>
      <c r="F785" s="244" t="s">
        <v>1178</v>
      </c>
      <c r="G785" s="242">
        <v>218</v>
      </c>
      <c r="H785" s="242">
        <v>765.18</v>
      </c>
      <c r="I785" s="571">
        <v>66</v>
      </c>
      <c r="J785" s="571">
        <v>73</v>
      </c>
      <c r="K785" s="571">
        <v>276</v>
      </c>
      <c r="L785" s="157">
        <v>0</v>
      </c>
      <c r="M785" s="157">
        <v>0</v>
      </c>
      <c r="N785" s="157">
        <v>0</v>
      </c>
      <c r="O785" s="25">
        <f t="shared" si="241"/>
        <v>66</v>
      </c>
      <c r="P785" s="25">
        <f t="shared" si="242"/>
        <v>73</v>
      </c>
      <c r="Q785" s="25">
        <f t="shared" si="242"/>
        <v>276</v>
      </c>
      <c r="R785" s="25">
        <f t="shared" si="243"/>
        <v>415</v>
      </c>
      <c r="S785" s="157">
        <v>6.61</v>
      </c>
      <c r="T785" s="157">
        <v>4</v>
      </c>
      <c r="U785" s="157">
        <v>0</v>
      </c>
      <c r="V785" s="157">
        <v>49</v>
      </c>
      <c r="W785" s="157">
        <v>1.91</v>
      </c>
      <c r="X785" s="157"/>
      <c r="Y785" s="157"/>
      <c r="Z785" s="157">
        <v>205</v>
      </c>
      <c r="AA785" s="157">
        <v>49.47</v>
      </c>
      <c r="AB785" s="26">
        <f t="shared" si="244"/>
        <v>620</v>
      </c>
      <c r="AC785" s="71">
        <f t="shared" si="244"/>
        <v>56.08</v>
      </c>
      <c r="AD785" s="572">
        <v>218</v>
      </c>
      <c r="AE785" s="27">
        <f t="shared" si="245"/>
        <v>100</v>
      </c>
      <c r="AF785" s="572">
        <v>5</v>
      </c>
      <c r="AG785" s="157"/>
      <c r="AH785" s="157"/>
      <c r="AI785" s="157"/>
      <c r="AJ785" s="496"/>
      <c r="AK785" s="496"/>
      <c r="AL785" s="157"/>
      <c r="AM785" s="157"/>
      <c r="AN785" s="157">
        <v>0</v>
      </c>
      <c r="AO785" s="157">
        <v>0</v>
      </c>
      <c r="AP785" s="157">
        <v>246</v>
      </c>
      <c r="AQ785" s="157">
        <v>0.31</v>
      </c>
      <c r="AR785" s="201">
        <f t="shared" si="246"/>
        <v>246</v>
      </c>
      <c r="AS785" s="202">
        <f t="shared" si="246"/>
        <v>0.31</v>
      </c>
      <c r="AT785" s="157"/>
      <c r="AU785" s="157"/>
      <c r="AV785" s="157"/>
      <c r="AW785" s="157">
        <v>18.100000000000001</v>
      </c>
      <c r="AX785" s="27">
        <f t="shared" si="247"/>
        <v>18.100000000000001</v>
      </c>
      <c r="AY785" s="39">
        <f t="shared" si="248"/>
        <v>18.41</v>
      </c>
      <c r="AZ785" s="157">
        <v>2.63</v>
      </c>
      <c r="BA785" s="27">
        <f t="shared" si="249"/>
        <v>21.04</v>
      </c>
      <c r="BB785" s="157">
        <v>0</v>
      </c>
      <c r="BC785" s="157">
        <v>0</v>
      </c>
      <c r="BD785" s="263">
        <v>0</v>
      </c>
    </row>
    <row r="786" spans="1:56" s="494" customFormat="1" ht="16.5">
      <c r="A786" s="613" t="s">
        <v>1134</v>
      </c>
      <c r="B786" s="208" t="s">
        <v>213</v>
      </c>
      <c r="C786" s="244" t="s">
        <v>1168</v>
      </c>
      <c r="D786" s="491" t="s">
        <v>1173</v>
      </c>
      <c r="E786" s="492">
        <v>6</v>
      </c>
      <c r="F786" s="244" t="s">
        <v>1179</v>
      </c>
      <c r="G786" s="242">
        <v>182</v>
      </c>
      <c r="H786" s="242">
        <v>638.81999999999994</v>
      </c>
      <c r="I786" s="571">
        <v>15</v>
      </c>
      <c r="J786" s="571">
        <v>66</v>
      </c>
      <c r="K786" s="571">
        <v>115</v>
      </c>
      <c r="L786" s="157">
        <v>0</v>
      </c>
      <c r="M786" s="157">
        <v>0</v>
      </c>
      <c r="N786" s="157">
        <v>0</v>
      </c>
      <c r="O786" s="25">
        <f t="shared" si="241"/>
        <v>15</v>
      </c>
      <c r="P786" s="25">
        <f t="shared" si="242"/>
        <v>66</v>
      </c>
      <c r="Q786" s="25">
        <f t="shared" si="242"/>
        <v>115</v>
      </c>
      <c r="R786" s="25">
        <f t="shared" si="243"/>
        <v>196</v>
      </c>
      <c r="S786" s="157">
        <v>1.38</v>
      </c>
      <c r="T786" s="157">
        <v>2</v>
      </c>
      <c r="U786" s="157">
        <v>0</v>
      </c>
      <c r="V786" s="157">
        <v>12</v>
      </c>
      <c r="W786" s="157">
        <v>0.27</v>
      </c>
      <c r="X786" s="157"/>
      <c r="Y786" s="157"/>
      <c r="Z786" s="157">
        <v>51</v>
      </c>
      <c r="AA786" s="157">
        <v>8.66</v>
      </c>
      <c r="AB786" s="26">
        <f t="shared" si="244"/>
        <v>247</v>
      </c>
      <c r="AC786" s="71">
        <f t="shared" si="244"/>
        <v>10.039999999999999</v>
      </c>
      <c r="AD786" s="572">
        <v>182</v>
      </c>
      <c r="AE786" s="27">
        <f t="shared" si="245"/>
        <v>100</v>
      </c>
      <c r="AF786" s="572">
        <v>6</v>
      </c>
      <c r="AG786" s="157"/>
      <c r="AH786" s="157"/>
      <c r="AI786" s="157"/>
      <c r="AJ786" s="496"/>
      <c r="AK786" s="496"/>
      <c r="AL786" s="157"/>
      <c r="AM786" s="157"/>
      <c r="AN786" s="157">
        <v>0</v>
      </c>
      <c r="AO786" s="157">
        <v>0</v>
      </c>
      <c r="AP786" s="157">
        <v>0</v>
      </c>
      <c r="AQ786" s="157">
        <v>0</v>
      </c>
      <c r="AR786" s="201">
        <f t="shared" si="246"/>
        <v>0</v>
      </c>
      <c r="AS786" s="202">
        <f t="shared" si="246"/>
        <v>0</v>
      </c>
      <c r="AT786" s="157"/>
      <c r="AU786" s="157"/>
      <c r="AV786" s="157"/>
      <c r="AW786" s="157">
        <v>0</v>
      </c>
      <c r="AX786" s="27">
        <f t="shared" si="247"/>
        <v>0</v>
      </c>
      <c r="AY786" s="39">
        <f t="shared" si="248"/>
        <v>0</v>
      </c>
      <c r="AZ786" s="157">
        <v>0</v>
      </c>
      <c r="BA786" s="27">
        <f t="shared" si="249"/>
        <v>0</v>
      </c>
      <c r="BB786" s="157">
        <v>0</v>
      </c>
      <c r="BC786" s="157">
        <v>0</v>
      </c>
      <c r="BD786" s="263">
        <v>0</v>
      </c>
    </row>
    <row r="787" spans="1:56" s="494" customFormat="1" ht="16.5">
      <c r="A787" s="613" t="s">
        <v>1134</v>
      </c>
      <c r="B787" s="208" t="s">
        <v>213</v>
      </c>
      <c r="C787" s="244" t="s">
        <v>1168</v>
      </c>
      <c r="D787" s="491" t="s">
        <v>1173</v>
      </c>
      <c r="E787" s="492">
        <v>7</v>
      </c>
      <c r="F787" s="154" t="s">
        <v>1180</v>
      </c>
      <c r="G787" s="242">
        <v>215</v>
      </c>
      <c r="H787" s="242">
        <v>755</v>
      </c>
      <c r="I787" s="571">
        <v>18</v>
      </c>
      <c r="J787" s="571">
        <v>91</v>
      </c>
      <c r="K787" s="571">
        <v>274</v>
      </c>
      <c r="L787" s="157">
        <v>0</v>
      </c>
      <c r="M787" s="157">
        <v>0</v>
      </c>
      <c r="N787" s="157">
        <v>2</v>
      </c>
      <c r="O787" s="25">
        <f t="shared" si="241"/>
        <v>18</v>
      </c>
      <c r="P787" s="25">
        <f t="shared" si="242"/>
        <v>91</v>
      </c>
      <c r="Q787" s="25">
        <f t="shared" si="242"/>
        <v>276</v>
      </c>
      <c r="R787" s="25">
        <f t="shared" si="243"/>
        <v>385</v>
      </c>
      <c r="S787" s="157">
        <v>7.56</v>
      </c>
      <c r="T787" s="157">
        <v>2</v>
      </c>
      <c r="U787" s="157">
        <v>0</v>
      </c>
      <c r="V787" s="157">
        <v>16</v>
      </c>
      <c r="W787" s="157">
        <v>1.1200000000000001</v>
      </c>
      <c r="X787" s="157"/>
      <c r="Y787" s="157"/>
      <c r="Z787" s="157">
        <v>61</v>
      </c>
      <c r="AA787" s="157">
        <v>8.11</v>
      </c>
      <c r="AB787" s="26">
        <f t="shared" si="244"/>
        <v>446</v>
      </c>
      <c r="AC787" s="71">
        <f t="shared" si="244"/>
        <v>15.669999999999998</v>
      </c>
      <c r="AD787" s="572">
        <v>215</v>
      </c>
      <c r="AE787" s="27">
        <f t="shared" si="245"/>
        <v>100</v>
      </c>
      <c r="AF787" s="572">
        <v>7</v>
      </c>
      <c r="AG787" s="157"/>
      <c r="AH787" s="157"/>
      <c r="AI787" s="263"/>
      <c r="AJ787" s="496"/>
      <c r="AK787" s="496"/>
      <c r="AL787" s="157"/>
      <c r="AM787" s="157"/>
      <c r="AN787" s="157">
        <v>0</v>
      </c>
      <c r="AO787" s="157">
        <v>0</v>
      </c>
      <c r="AP787" s="157">
        <v>3</v>
      </c>
      <c r="AQ787" s="157">
        <v>1.67</v>
      </c>
      <c r="AR787" s="201">
        <f t="shared" si="246"/>
        <v>3</v>
      </c>
      <c r="AS787" s="202">
        <f t="shared" si="246"/>
        <v>1.67</v>
      </c>
      <c r="AT787" s="157"/>
      <c r="AU787" s="157"/>
      <c r="AV787" s="157"/>
      <c r="AW787" s="157">
        <v>11.04</v>
      </c>
      <c r="AX787" s="27">
        <f t="shared" si="247"/>
        <v>11.04</v>
      </c>
      <c r="AY787" s="39">
        <f t="shared" si="248"/>
        <v>12.709999999999999</v>
      </c>
      <c r="AZ787" s="263">
        <v>0</v>
      </c>
      <c r="BA787" s="27">
        <f t="shared" si="249"/>
        <v>12.709999999999999</v>
      </c>
      <c r="BB787" s="263">
        <v>0</v>
      </c>
      <c r="BC787" s="263">
        <v>0</v>
      </c>
      <c r="BD787" s="263">
        <v>0</v>
      </c>
    </row>
    <row r="788" spans="1:56" s="494" customFormat="1" ht="16.5">
      <c r="A788" s="613" t="s">
        <v>1134</v>
      </c>
      <c r="B788" s="208" t="s">
        <v>213</v>
      </c>
      <c r="C788" s="244" t="s">
        <v>1168</v>
      </c>
      <c r="D788" s="491" t="s">
        <v>1173</v>
      </c>
      <c r="E788" s="492">
        <v>8</v>
      </c>
      <c r="F788" s="154" t="s">
        <v>1181</v>
      </c>
      <c r="G788" s="242">
        <v>218</v>
      </c>
      <c r="H788" s="242">
        <v>765</v>
      </c>
      <c r="I788" s="571">
        <v>123</v>
      </c>
      <c r="J788" s="571">
        <v>54</v>
      </c>
      <c r="K788" s="571">
        <v>127</v>
      </c>
      <c r="L788" s="157">
        <v>0</v>
      </c>
      <c r="M788" s="157">
        <v>0</v>
      </c>
      <c r="N788" s="157">
        <v>0</v>
      </c>
      <c r="O788" s="25">
        <f t="shared" si="241"/>
        <v>123</v>
      </c>
      <c r="P788" s="25">
        <f t="shared" si="242"/>
        <v>54</v>
      </c>
      <c r="Q788" s="25">
        <f t="shared" si="242"/>
        <v>127</v>
      </c>
      <c r="R788" s="25">
        <f t="shared" si="243"/>
        <v>304</v>
      </c>
      <c r="S788" s="157">
        <v>4.42</v>
      </c>
      <c r="T788" s="157">
        <v>6</v>
      </c>
      <c r="U788" s="157">
        <v>0</v>
      </c>
      <c r="V788" s="157">
        <v>116</v>
      </c>
      <c r="W788" s="157">
        <v>1.67</v>
      </c>
      <c r="X788" s="157"/>
      <c r="Y788" s="157"/>
      <c r="Z788" s="157">
        <v>57</v>
      </c>
      <c r="AA788" s="157">
        <v>6.64</v>
      </c>
      <c r="AB788" s="26">
        <f t="shared" si="244"/>
        <v>361</v>
      </c>
      <c r="AC788" s="71">
        <f t="shared" si="244"/>
        <v>11.059999999999999</v>
      </c>
      <c r="AD788" s="572">
        <v>218</v>
      </c>
      <c r="AE788" s="27">
        <f t="shared" si="245"/>
        <v>100</v>
      </c>
      <c r="AF788" s="572">
        <v>8</v>
      </c>
      <c r="AG788" s="157"/>
      <c r="AH788" s="157"/>
      <c r="AI788" s="263"/>
      <c r="AJ788" s="496"/>
      <c r="AK788" s="496"/>
      <c r="AL788" s="157"/>
      <c r="AM788" s="157"/>
      <c r="AN788" s="157">
        <v>0</v>
      </c>
      <c r="AO788" s="157">
        <v>0</v>
      </c>
      <c r="AP788" s="157">
        <v>7</v>
      </c>
      <c r="AQ788" s="157">
        <v>1.36</v>
      </c>
      <c r="AR788" s="201">
        <f t="shared" si="246"/>
        <v>7</v>
      </c>
      <c r="AS788" s="202">
        <f t="shared" si="246"/>
        <v>1.36</v>
      </c>
      <c r="AT788" s="157"/>
      <c r="AU788" s="157"/>
      <c r="AV788" s="157"/>
      <c r="AW788" s="157">
        <v>0</v>
      </c>
      <c r="AX788" s="27">
        <f t="shared" si="247"/>
        <v>0</v>
      </c>
      <c r="AY788" s="39">
        <f t="shared" si="248"/>
        <v>1.36</v>
      </c>
      <c r="AZ788" s="263">
        <v>0</v>
      </c>
      <c r="BA788" s="27">
        <f t="shared" si="249"/>
        <v>1.36</v>
      </c>
      <c r="BB788" s="263">
        <v>0</v>
      </c>
      <c r="BC788" s="263">
        <v>0</v>
      </c>
      <c r="BD788" s="263">
        <v>0</v>
      </c>
    </row>
    <row r="789" spans="1:56" s="494" customFormat="1" ht="16.5">
      <c r="A789" s="613" t="s">
        <v>1134</v>
      </c>
      <c r="B789" s="208" t="s">
        <v>213</v>
      </c>
      <c r="C789" s="244" t="s">
        <v>1168</v>
      </c>
      <c r="D789" s="491" t="s">
        <v>1182</v>
      </c>
      <c r="E789" s="492">
        <v>9</v>
      </c>
      <c r="F789" s="244" t="s">
        <v>1183</v>
      </c>
      <c r="G789" s="242">
        <v>209</v>
      </c>
      <c r="H789" s="242">
        <v>734</v>
      </c>
      <c r="I789" s="571">
        <v>118</v>
      </c>
      <c r="J789" s="571">
        <v>33</v>
      </c>
      <c r="K789" s="571">
        <v>35</v>
      </c>
      <c r="L789" s="157">
        <v>0</v>
      </c>
      <c r="M789" s="157">
        <v>0</v>
      </c>
      <c r="N789" s="157">
        <v>0</v>
      </c>
      <c r="O789" s="25">
        <f t="shared" si="241"/>
        <v>118</v>
      </c>
      <c r="P789" s="25">
        <f t="shared" si="242"/>
        <v>33</v>
      </c>
      <c r="Q789" s="25">
        <f t="shared" si="242"/>
        <v>35</v>
      </c>
      <c r="R789" s="25">
        <f t="shared" si="243"/>
        <v>186</v>
      </c>
      <c r="S789" s="503">
        <v>0</v>
      </c>
      <c r="T789" s="503">
        <v>43</v>
      </c>
      <c r="U789" s="577"/>
      <c r="V789" s="503">
        <v>75</v>
      </c>
      <c r="W789" s="577"/>
      <c r="X789" s="503"/>
      <c r="Y789" s="503"/>
      <c r="Z789" s="572">
        <v>176</v>
      </c>
      <c r="AA789" s="572"/>
      <c r="AB789" s="26">
        <f t="shared" si="244"/>
        <v>362</v>
      </c>
      <c r="AC789" s="71">
        <f t="shared" si="244"/>
        <v>0</v>
      </c>
      <c r="AD789" s="572">
        <v>209</v>
      </c>
      <c r="AE789" s="27">
        <f t="shared" si="245"/>
        <v>100</v>
      </c>
      <c r="AF789" s="572">
        <v>9</v>
      </c>
      <c r="AG789" s="572"/>
      <c r="AH789" s="572"/>
      <c r="AI789" s="576"/>
      <c r="AJ789" s="496"/>
      <c r="AK789" s="496"/>
      <c r="AL789" s="503"/>
      <c r="AM789" s="503"/>
      <c r="AN789" s="572">
        <v>0</v>
      </c>
      <c r="AO789" s="576">
        <v>0</v>
      </c>
      <c r="AP789" s="572">
        <v>0</v>
      </c>
      <c r="AQ789" s="576">
        <v>0</v>
      </c>
      <c r="AR789" s="201">
        <f t="shared" si="246"/>
        <v>0</v>
      </c>
      <c r="AS789" s="202">
        <f t="shared" si="246"/>
        <v>0</v>
      </c>
      <c r="AT789" s="576"/>
      <c r="AU789" s="576"/>
      <c r="AV789" s="576"/>
      <c r="AW789" s="576"/>
      <c r="AX789" s="27">
        <f t="shared" si="247"/>
        <v>0</v>
      </c>
      <c r="AY789" s="39">
        <f t="shared" si="248"/>
        <v>0</v>
      </c>
      <c r="AZ789" s="577"/>
      <c r="BA789" s="27">
        <f t="shared" si="249"/>
        <v>0</v>
      </c>
      <c r="BB789" s="208"/>
      <c r="BC789" s="504"/>
      <c r="BD789" s="263">
        <v>0</v>
      </c>
    </row>
    <row r="790" spans="1:56" s="494" customFormat="1" ht="16.5">
      <c r="A790" s="613" t="s">
        <v>1134</v>
      </c>
      <c r="B790" s="208" t="s">
        <v>213</v>
      </c>
      <c r="C790" s="244" t="s">
        <v>1168</v>
      </c>
      <c r="D790" s="491" t="s">
        <v>1182</v>
      </c>
      <c r="E790" s="492">
        <v>10</v>
      </c>
      <c r="F790" s="491" t="s">
        <v>1184</v>
      </c>
      <c r="G790" s="242">
        <v>244</v>
      </c>
      <c r="H790" s="242">
        <v>1000.8480000000001</v>
      </c>
      <c r="I790" s="571">
        <v>198</v>
      </c>
      <c r="J790" s="571">
        <v>40</v>
      </c>
      <c r="K790" s="571">
        <v>55</v>
      </c>
      <c r="L790" s="157">
        <v>0</v>
      </c>
      <c r="M790" s="157">
        <v>0</v>
      </c>
      <c r="N790" s="157">
        <v>0</v>
      </c>
      <c r="O790" s="25">
        <f t="shared" si="241"/>
        <v>198</v>
      </c>
      <c r="P790" s="25">
        <f t="shared" si="242"/>
        <v>40</v>
      </c>
      <c r="Q790" s="25">
        <f t="shared" si="242"/>
        <v>55</v>
      </c>
      <c r="R790" s="25">
        <f t="shared" si="243"/>
        <v>293</v>
      </c>
      <c r="S790" s="503">
        <v>0</v>
      </c>
      <c r="T790" s="503">
        <v>10</v>
      </c>
      <c r="U790" s="577"/>
      <c r="V790" s="503">
        <v>188</v>
      </c>
      <c r="W790" s="577"/>
      <c r="X790" s="503"/>
      <c r="Y790" s="503"/>
      <c r="Z790" s="572">
        <v>277</v>
      </c>
      <c r="AA790" s="572"/>
      <c r="AB790" s="26">
        <f t="shared" si="244"/>
        <v>570</v>
      </c>
      <c r="AC790" s="71">
        <f t="shared" si="244"/>
        <v>0</v>
      </c>
      <c r="AD790" s="572">
        <v>244</v>
      </c>
      <c r="AE790" s="27">
        <f t="shared" si="245"/>
        <v>100</v>
      </c>
      <c r="AF790" s="572">
        <v>10</v>
      </c>
      <c r="AG790" s="572"/>
      <c r="AH790" s="572"/>
      <c r="AI790" s="576"/>
      <c r="AJ790" s="496"/>
      <c r="AK790" s="496"/>
      <c r="AL790" s="503"/>
      <c r="AM790" s="503"/>
      <c r="AN790" s="572">
        <v>0</v>
      </c>
      <c r="AO790" s="576">
        <v>0</v>
      </c>
      <c r="AP790" s="572">
        <v>0</v>
      </c>
      <c r="AQ790" s="576">
        <v>0</v>
      </c>
      <c r="AR790" s="201">
        <f t="shared" si="246"/>
        <v>0</v>
      </c>
      <c r="AS790" s="202">
        <f t="shared" si="246"/>
        <v>0</v>
      </c>
      <c r="AT790" s="576">
        <v>0</v>
      </c>
      <c r="AU790" s="576">
        <v>0</v>
      </c>
      <c r="AV790" s="576">
        <v>0</v>
      </c>
      <c r="AW790" s="576">
        <v>0</v>
      </c>
      <c r="AX790" s="27">
        <f t="shared" si="247"/>
        <v>0</v>
      </c>
      <c r="AY790" s="39">
        <f t="shared" si="248"/>
        <v>0</v>
      </c>
      <c r="AZ790" s="577">
        <v>0</v>
      </c>
      <c r="BA790" s="27">
        <f t="shared" si="249"/>
        <v>0</v>
      </c>
      <c r="BB790" s="504"/>
      <c r="BC790" s="504"/>
      <c r="BD790" s="263">
        <v>0</v>
      </c>
    </row>
    <row r="791" spans="1:56" s="494" customFormat="1" ht="16.5">
      <c r="A791" s="613" t="s">
        <v>1134</v>
      </c>
      <c r="B791" s="208" t="s">
        <v>213</v>
      </c>
      <c r="C791" s="244" t="s">
        <v>1168</v>
      </c>
      <c r="D791" s="502" t="s">
        <v>1182</v>
      </c>
      <c r="E791" s="492">
        <v>11</v>
      </c>
      <c r="F791" s="498" t="s">
        <v>1185</v>
      </c>
      <c r="G791" s="242">
        <v>270</v>
      </c>
      <c r="H791" s="242">
        <v>808.15600000000006</v>
      </c>
      <c r="I791" s="571">
        <v>126</v>
      </c>
      <c r="J791" s="571">
        <v>35</v>
      </c>
      <c r="K791" s="571">
        <v>89</v>
      </c>
      <c r="L791" s="157">
        <v>0</v>
      </c>
      <c r="M791" s="157">
        <v>0</v>
      </c>
      <c r="N791" s="157">
        <v>0</v>
      </c>
      <c r="O791" s="25">
        <f t="shared" si="241"/>
        <v>126</v>
      </c>
      <c r="P791" s="25">
        <f t="shared" si="242"/>
        <v>35</v>
      </c>
      <c r="Q791" s="25">
        <f t="shared" si="242"/>
        <v>89</v>
      </c>
      <c r="R791" s="25">
        <f t="shared" si="243"/>
        <v>250</v>
      </c>
      <c r="S791" s="503">
        <v>0</v>
      </c>
      <c r="T791" s="503">
        <v>20</v>
      </c>
      <c r="U791" s="577"/>
      <c r="V791" s="503">
        <v>106</v>
      </c>
      <c r="W791" s="577"/>
      <c r="X791" s="503"/>
      <c r="Y791" s="503"/>
      <c r="Z791" s="572">
        <v>238</v>
      </c>
      <c r="AA791" s="572"/>
      <c r="AB791" s="26">
        <f t="shared" si="244"/>
        <v>488</v>
      </c>
      <c r="AC791" s="71">
        <f t="shared" si="244"/>
        <v>0</v>
      </c>
      <c r="AD791" s="572">
        <v>270</v>
      </c>
      <c r="AE791" s="27">
        <f t="shared" si="245"/>
        <v>100</v>
      </c>
      <c r="AF791" s="572">
        <v>11</v>
      </c>
      <c r="AG791" s="572"/>
      <c r="AH791" s="572"/>
      <c r="AI791" s="576"/>
      <c r="AJ791" s="496"/>
      <c r="AK791" s="496"/>
      <c r="AL791" s="503"/>
      <c r="AM791" s="503"/>
      <c r="AN791" s="572">
        <v>0</v>
      </c>
      <c r="AO791" s="576">
        <v>0</v>
      </c>
      <c r="AP791" s="572">
        <v>0</v>
      </c>
      <c r="AQ791" s="576">
        <v>0</v>
      </c>
      <c r="AR791" s="201">
        <f t="shared" si="246"/>
        <v>0</v>
      </c>
      <c r="AS791" s="202">
        <f t="shared" si="246"/>
        <v>0</v>
      </c>
      <c r="AT791" s="576"/>
      <c r="AU791" s="576"/>
      <c r="AV791" s="576"/>
      <c r="AW791" s="576"/>
      <c r="AX791" s="27">
        <f t="shared" si="247"/>
        <v>0</v>
      </c>
      <c r="AY791" s="39">
        <f t="shared" si="248"/>
        <v>0</v>
      </c>
      <c r="AZ791" s="577"/>
      <c r="BA791" s="27">
        <f t="shared" si="249"/>
        <v>0</v>
      </c>
      <c r="BB791" s="577"/>
      <c r="BC791" s="504"/>
      <c r="BD791" s="263">
        <v>0</v>
      </c>
    </row>
    <row r="792" spans="1:56" s="494" customFormat="1" ht="16.5">
      <c r="A792" s="614" t="s">
        <v>1134</v>
      </c>
      <c r="B792" s="208" t="s">
        <v>213</v>
      </c>
      <c r="C792" s="491" t="s">
        <v>1168</v>
      </c>
      <c r="D792" s="491" t="s">
        <v>1186</v>
      </c>
      <c r="E792" s="492">
        <v>12</v>
      </c>
      <c r="F792" s="495" t="s">
        <v>1187</v>
      </c>
      <c r="G792" s="242">
        <v>230</v>
      </c>
      <c r="H792" s="242">
        <v>722.29327146857463</v>
      </c>
      <c r="I792" s="571">
        <v>200</v>
      </c>
      <c r="J792" s="571">
        <v>10</v>
      </c>
      <c r="K792" s="571">
        <v>15</v>
      </c>
      <c r="L792" s="157">
        <v>0</v>
      </c>
      <c r="M792" s="157">
        <v>0</v>
      </c>
      <c r="N792" s="157">
        <v>0</v>
      </c>
      <c r="O792" s="25">
        <f t="shared" si="241"/>
        <v>200</v>
      </c>
      <c r="P792" s="25">
        <f t="shared" si="242"/>
        <v>10</v>
      </c>
      <c r="Q792" s="25">
        <f t="shared" si="242"/>
        <v>15</v>
      </c>
      <c r="R792" s="25">
        <f t="shared" si="243"/>
        <v>225</v>
      </c>
      <c r="S792" s="503">
        <v>0.6</v>
      </c>
      <c r="T792" s="503">
        <v>157</v>
      </c>
      <c r="U792" s="577">
        <v>0</v>
      </c>
      <c r="V792" s="503">
        <v>9</v>
      </c>
      <c r="W792" s="577">
        <v>0</v>
      </c>
      <c r="X792" s="503"/>
      <c r="Y792" s="503"/>
      <c r="Z792" s="572">
        <v>8</v>
      </c>
      <c r="AA792" s="572"/>
      <c r="AB792" s="26">
        <f t="shared" si="244"/>
        <v>233</v>
      </c>
      <c r="AC792" s="71">
        <f t="shared" si="244"/>
        <v>0.6</v>
      </c>
      <c r="AD792" s="572">
        <v>154</v>
      </c>
      <c r="AE792" s="27">
        <f t="shared" si="245"/>
        <v>66.956521739130437</v>
      </c>
      <c r="AF792" s="572"/>
      <c r="AG792" s="572">
        <v>130</v>
      </c>
      <c r="AH792" s="572">
        <v>129</v>
      </c>
      <c r="AI792" s="572">
        <v>129</v>
      </c>
      <c r="AJ792" s="496">
        <v>125</v>
      </c>
      <c r="AK792" s="631">
        <v>0.625</v>
      </c>
      <c r="AL792" s="503"/>
      <c r="AM792" s="503"/>
      <c r="AN792" s="572">
        <v>0</v>
      </c>
      <c r="AO792" s="576">
        <v>0</v>
      </c>
      <c r="AP792" s="572">
        <v>0</v>
      </c>
      <c r="AQ792" s="576">
        <v>0</v>
      </c>
      <c r="AR792" s="201">
        <f t="shared" si="246"/>
        <v>125</v>
      </c>
      <c r="AS792" s="202">
        <f t="shared" si="246"/>
        <v>0.625</v>
      </c>
      <c r="AT792" s="576"/>
      <c r="AU792" s="576"/>
      <c r="AV792" s="576"/>
      <c r="AW792" s="576"/>
      <c r="AX792" s="27">
        <f t="shared" si="247"/>
        <v>0</v>
      </c>
      <c r="AY792" s="39">
        <f t="shared" si="248"/>
        <v>0.625</v>
      </c>
      <c r="AZ792" s="577"/>
      <c r="BA792" s="27">
        <f t="shared" si="249"/>
        <v>0.625</v>
      </c>
      <c r="BB792" s="503"/>
      <c r="BC792" s="504"/>
      <c r="BD792" s="263">
        <v>0</v>
      </c>
    </row>
    <row r="793" spans="1:56" s="494" customFormat="1" ht="16.5">
      <c r="A793" s="614" t="s">
        <v>1134</v>
      </c>
      <c r="B793" s="208" t="s">
        <v>213</v>
      </c>
      <c r="C793" s="491" t="s">
        <v>1168</v>
      </c>
      <c r="D793" s="491" t="s">
        <v>1186</v>
      </c>
      <c r="E793" s="492">
        <v>13</v>
      </c>
      <c r="F793" s="495" t="s">
        <v>1188</v>
      </c>
      <c r="G793" s="242">
        <v>318</v>
      </c>
      <c r="H793" s="242">
        <v>708.63797578906917</v>
      </c>
      <c r="I793" s="571">
        <v>394</v>
      </c>
      <c r="J793" s="571">
        <v>10</v>
      </c>
      <c r="K793" s="571">
        <v>0</v>
      </c>
      <c r="L793" s="157">
        <v>0</v>
      </c>
      <c r="M793" s="157">
        <v>0</v>
      </c>
      <c r="N793" s="157">
        <v>0</v>
      </c>
      <c r="O793" s="25">
        <f t="shared" si="241"/>
        <v>394</v>
      </c>
      <c r="P793" s="25">
        <f t="shared" si="242"/>
        <v>10</v>
      </c>
      <c r="Q793" s="25">
        <f t="shared" si="242"/>
        <v>0</v>
      </c>
      <c r="R793" s="25">
        <f t="shared" si="243"/>
        <v>404</v>
      </c>
      <c r="S793" s="503">
        <v>1</v>
      </c>
      <c r="T793" s="503">
        <v>283</v>
      </c>
      <c r="U793" s="577">
        <v>0</v>
      </c>
      <c r="V793" s="503">
        <v>111</v>
      </c>
      <c r="W793" s="577">
        <v>0</v>
      </c>
      <c r="X793" s="503"/>
      <c r="Y793" s="503"/>
      <c r="Z793" s="572">
        <v>46</v>
      </c>
      <c r="AA793" s="572"/>
      <c r="AB793" s="26">
        <f t="shared" si="244"/>
        <v>450</v>
      </c>
      <c r="AC793" s="71">
        <f t="shared" si="244"/>
        <v>1</v>
      </c>
      <c r="AD793" s="572">
        <v>313</v>
      </c>
      <c r="AE793" s="27">
        <f t="shared" si="245"/>
        <v>98.427672955974842</v>
      </c>
      <c r="AF793" s="572"/>
      <c r="AG793" s="572">
        <v>165</v>
      </c>
      <c r="AH793" s="572">
        <v>165</v>
      </c>
      <c r="AI793" s="572">
        <v>8</v>
      </c>
      <c r="AJ793" s="496"/>
      <c r="AK793" s="496"/>
      <c r="AL793" s="503"/>
      <c r="AM793" s="503"/>
      <c r="AN793" s="572">
        <v>0</v>
      </c>
      <c r="AO793" s="576">
        <v>0</v>
      </c>
      <c r="AP793" s="572">
        <v>0</v>
      </c>
      <c r="AQ793" s="576">
        <v>0</v>
      </c>
      <c r="AR793" s="201">
        <f t="shared" si="246"/>
        <v>0</v>
      </c>
      <c r="AS793" s="202">
        <f t="shared" si="246"/>
        <v>0</v>
      </c>
      <c r="AT793" s="576"/>
      <c r="AU793" s="576"/>
      <c r="AV793" s="576"/>
      <c r="AW793" s="576"/>
      <c r="AX793" s="27">
        <f t="shared" si="247"/>
        <v>0</v>
      </c>
      <c r="AY793" s="39">
        <f t="shared" si="248"/>
        <v>0</v>
      </c>
      <c r="AZ793" s="577"/>
      <c r="BA793" s="27">
        <f t="shared" si="249"/>
        <v>0</v>
      </c>
      <c r="BB793" s="577"/>
      <c r="BC793" s="504"/>
      <c r="BD793" s="263">
        <v>0</v>
      </c>
    </row>
    <row r="794" spans="1:56" s="494" customFormat="1" ht="16.5">
      <c r="A794" s="613" t="s">
        <v>1134</v>
      </c>
      <c r="B794" s="208" t="s">
        <v>213</v>
      </c>
      <c r="C794" s="244" t="s">
        <v>1168</v>
      </c>
      <c r="D794" s="491" t="s">
        <v>1186</v>
      </c>
      <c r="E794" s="492">
        <v>14</v>
      </c>
      <c r="F794" s="244" t="s">
        <v>1189</v>
      </c>
      <c r="G794" s="242">
        <v>308</v>
      </c>
      <c r="H794" s="242">
        <v>1081.08</v>
      </c>
      <c r="I794" s="571">
        <v>142</v>
      </c>
      <c r="J794" s="571">
        <v>33</v>
      </c>
      <c r="K794" s="571">
        <v>175</v>
      </c>
      <c r="L794" s="157">
        <v>0</v>
      </c>
      <c r="M794" s="157">
        <v>0</v>
      </c>
      <c r="N794" s="157">
        <v>0</v>
      </c>
      <c r="O794" s="25">
        <f t="shared" si="241"/>
        <v>142</v>
      </c>
      <c r="P794" s="25">
        <f t="shared" si="242"/>
        <v>33</v>
      </c>
      <c r="Q794" s="25">
        <f t="shared" si="242"/>
        <v>175</v>
      </c>
      <c r="R794" s="25">
        <f t="shared" si="243"/>
        <v>350</v>
      </c>
      <c r="S794" s="503">
        <v>0.3</v>
      </c>
      <c r="T794" s="503">
        <v>18</v>
      </c>
      <c r="U794" s="577">
        <v>0</v>
      </c>
      <c r="V794" s="503">
        <v>124</v>
      </c>
      <c r="W794" s="577">
        <v>0</v>
      </c>
      <c r="X794" s="503"/>
      <c r="Y794" s="503"/>
      <c r="Z794" s="572">
        <v>207</v>
      </c>
      <c r="AA794" s="572"/>
      <c r="AB794" s="26">
        <f t="shared" si="244"/>
        <v>557</v>
      </c>
      <c r="AC794" s="71">
        <f t="shared" si="244"/>
        <v>0.3</v>
      </c>
      <c r="AD794" s="572">
        <v>308</v>
      </c>
      <c r="AE794" s="27">
        <f t="shared" si="245"/>
        <v>100</v>
      </c>
      <c r="AF794" s="572">
        <v>12</v>
      </c>
      <c r="AG794" s="572">
        <v>20</v>
      </c>
      <c r="AH794" s="572">
        <v>20</v>
      </c>
      <c r="AI794" s="572">
        <v>0</v>
      </c>
      <c r="AJ794" s="496"/>
      <c r="AK794" s="496"/>
      <c r="AL794" s="503"/>
      <c r="AM794" s="503"/>
      <c r="AN794" s="572">
        <v>0</v>
      </c>
      <c r="AO794" s="576">
        <v>0</v>
      </c>
      <c r="AP794" s="572">
        <v>0</v>
      </c>
      <c r="AQ794" s="576">
        <v>0</v>
      </c>
      <c r="AR794" s="201">
        <f t="shared" si="246"/>
        <v>0</v>
      </c>
      <c r="AS794" s="202">
        <f t="shared" si="246"/>
        <v>0</v>
      </c>
      <c r="AT794" s="509"/>
      <c r="AU794" s="509"/>
      <c r="AV794" s="509"/>
      <c r="AW794" s="509"/>
      <c r="AX794" s="27">
        <f t="shared" si="247"/>
        <v>0</v>
      </c>
      <c r="AY794" s="39">
        <f t="shared" si="248"/>
        <v>0</v>
      </c>
      <c r="AZ794" s="509"/>
      <c r="BA794" s="27">
        <f t="shared" si="249"/>
        <v>0</v>
      </c>
      <c r="BB794" s="509"/>
      <c r="BC794" s="509"/>
      <c r="BD794" s="263">
        <v>0</v>
      </c>
    </row>
    <row r="795" spans="1:56" s="494" customFormat="1" ht="16.5">
      <c r="A795" s="613" t="s">
        <v>1134</v>
      </c>
      <c r="B795" s="208" t="s">
        <v>213</v>
      </c>
      <c r="C795" s="244" t="s">
        <v>1168</v>
      </c>
      <c r="D795" s="491" t="s">
        <v>1186</v>
      </c>
      <c r="E795" s="492">
        <v>15</v>
      </c>
      <c r="F795" s="244" t="s">
        <v>1190</v>
      </c>
      <c r="G795" s="242">
        <v>232</v>
      </c>
      <c r="H795" s="242">
        <v>814</v>
      </c>
      <c r="I795" s="571">
        <v>165</v>
      </c>
      <c r="J795" s="571">
        <v>102</v>
      </c>
      <c r="K795" s="571">
        <v>72</v>
      </c>
      <c r="L795" s="157">
        <v>0</v>
      </c>
      <c r="M795" s="157">
        <v>0</v>
      </c>
      <c r="N795" s="157">
        <v>0</v>
      </c>
      <c r="O795" s="25">
        <f t="shared" si="241"/>
        <v>165</v>
      </c>
      <c r="P795" s="25">
        <f t="shared" si="242"/>
        <v>102</v>
      </c>
      <c r="Q795" s="25">
        <f t="shared" si="242"/>
        <v>72</v>
      </c>
      <c r="R795" s="25">
        <f t="shared" si="243"/>
        <v>339</v>
      </c>
      <c r="S795" s="503">
        <v>2</v>
      </c>
      <c r="T795" s="503">
        <v>31</v>
      </c>
      <c r="U795" s="577">
        <v>0</v>
      </c>
      <c r="V795" s="503">
        <v>110</v>
      </c>
      <c r="W795" s="577">
        <v>0</v>
      </c>
      <c r="X795" s="503"/>
      <c r="Y795" s="503"/>
      <c r="Z795" s="572">
        <v>144</v>
      </c>
      <c r="AA795" s="572"/>
      <c r="AB795" s="26">
        <f t="shared" si="244"/>
        <v>483</v>
      </c>
      <c r="AC795" s="71">
        <f t="shared" si="244"/>
        <v>2</v>
      </c>
      <c r="AD795" s="572">
        <v>232</v>
      </c>
      <c r="AE795" s="27">
        <f t="shared" si="245"/>
        <v>100</v>
      </c>
      <c r="AF795" s="572">
        <v>13</v>
      </c>
      <c r="AG795" s="572">
        <v>37</v>
      </c>
      <c r="AH795" s="572">
        <v>37</v>
      </c>
      <c r="AI795" s="572">
        <v>0</v>
      </c>
      <c r="AJ795" s="496"/>
      <c r="AK795" s="496"/>
      <c r="AL795" s="503"/>
      <c r="AM795" s="503"/>
      <c r="AN795" s="572">
        <v>0</v>
      </c>
      <c r="AO795" s="576">
        <v>0</v>
      </c>
      <c r="AP795" s="572">
        <v>0</v>
      </c>
      <c r="AQ795" s="576">
        <v>0</v>
      </c>
      <c r="AR795" s="201">
        <f t="shared" si="246"/>
        <v>0</v>
      </c>
      <c r="AS795" s="202">
        <f t="shared" si="246"/>
        <v>0</v>
      </c>
      <c r="AT795" s="509"/>
      <c r="AU795" s="509"/>
      <c r="AV795" s="509"/>
      <c r="AW795" s="509"/>
      <c r="AX795" s="27">
        <f t="shared" si="247"/>
        <v>0</v>
      </c>
      <c r="AY795" s="39">
        <f t="shared" si="248"/>
        <v>0</v>
      </c>
      <c r="AZ795" s="509"/>
      <c r="BA795" s="27">
        <f t="shared" si="249"/>
        <v>0</v>
      </c>
      <c r="BB795" s="509"/>
      <c r="BC795" s="509"/>
      <c r="BD795" s="263">
        <v>0</v>
      </c>
    </row>
    <row r="796" spans="1:56" s="494" customFormat="1" ht="16.5">
      <c r="A796" s="614" t="s">
        <v>1134</v>
      </c>
      <c r="B796" s="208" t="s">
        <v>213</v>
      </c>
      <c r="C796" s="244" t="s">
        <v>1168</v>
      </c>
      <c r="D796" s="154" t="s">
        <v>1168</v>
      </c>
      <c r="E796" s="492">
        <v>16</v>
      </c>
      <c r="F796" s="547" t="s">
        <v>1480</v>
      </c>
      <c r="G796" s="242">
        <v>297</v>
      </c>
      <c r="H796" s="242">
        <v>1042.47</v>
      </c>
      <c r="I796" s="242">
        <v>15</v>
      </c>
      <c r="J796" s="242">
        <v>0</v>
      </c>
      <c r="K796" s="242">
        <v>0</v>
      </c>
      <c r="L796" s="156">
        <v>35</v>
      </c>
      <c r="M796" s="242">
        <v>0</v>
      </c>
      <c r="N796" s="242">
        <v>0</v>
      </c>
      <c r="O796" s="25">
        <f t="shared" si="241"/>
        <v>50</v>
      </c>
      <c r="P796" s="25">
        <f t="shared" si="242"/>
        <v>0</v>
      </c>
      <c r="Q796" s="25">
        <f t="shared" si="242"/>
        <v>0</v>
      </c>
      <c r="R796" s="25">
        <f t="shared" si="243"/>
        <v>50</v>
      </c>
      <c r="S796" s="157">
        <v>0</v>
      </c>
      <c r="T796" s="157">
        <v>0</v>
      </c>
      <c r="U796" s="157">
        <v>0</v>
      </c>
      <c r="V796" s="157">
        <v>0</v>
      </c>
      <c r="W796" s="157">
        <v>0</v>
      </c>
      <c r="X796" s="157">
        <v>0</v>
      </c>
      <c r="Y796" s="157">
        <v>0</v>
      </c>
      <c r="Z796" s="157">
        <v>0</v>
      </c>
      <c r="AA796" s="157">
        <v>0</v>
      </c>
      <c r="AB796" s="26">
        <f t="shared" si="244"/>
        <v>50</v>
      </c>
      <c r="AC796" s="71">
        <f t="shared" si="244"/>
        <v>0</v>
      </c>
      <c r="AD796" s="579">
        <v>0</v>
      </c>
      <c r="AE796" s="27">
        <f t="shared" si="245"/>
        <v>0</v>
      </c>
      <c r="AF796" s="157">
        <v>0</v>
      </c>
      <c r="AG796" s="157">
        <v>0</v>
      </c>
      <c r="AH796" s="157">
        <v>0</v>
      </c>
      <c r="AI796" s="157">
        <v>0</v>
      </c>
      <c r="AJ796" s="496"/>
      <c r="AK796" s="496"/>
      <c r="AL796" s="503"/>
      <c r="AM796" s="503"/>
      <c r="AN796" s="572">
        <v>0</v>
      </c>
      <c r="AO796" s="572">
        <v>0</v>
      </c>
      <c r="AP796" s="572">
        <v>12</v>
      </c>
      <c r="AQ796" s="572">
        <v>2.0699999999999998</v>
      </c>
      <c r="AR796" s="201">
        <f t="shared" si="246"/>
        <v>12</v>
      </c>
      <c r="AS796" s="202">
        <f t="shared" si="246"/>
        <v>2.0699999999999998</v>
      </c>
      <c r="AT796" s="576"/>
      <c r="AU796" s="576"/>
      <c r="AV796" s="576"/>
      <c r="AW796" s="576"/>
      <c r="AX796" s="27">
        <f t="shared" si="247"/>
        <v>0</v>
      </c>
      <c r="AY796" s="39">
        <f t="shared" si="248"/>
        <v>2.0699999999999998</v>
      </c>
      <c r="AZ796" s="577"/>
      <c r="BA796" s="27">
        <f t="shared" si="249"/>
        <v>2.0699999999999998</v>
      </c>
      <c r="BB796" s="208">
        <v>1</v>
      </c>
      <c r="BC796" s="504">
        <v>0.74</v>
      </c>
      <c r="BD796" s="263">
        <v>0</v>
      </c>
    </row>
    <row r="797" spans="1:56" s="494" customFormat="1" ht="16.5">
      <c r="A797" s="613" t="s">
        <v>1134</v>
      </c>
      <c r="B797" s="208" t="s">
        <v>213</v>
      </c>
      <c r="C797" s="244" t="s">
        <v>1168</v>
      </c>
      <c r="D797" s="491" t="s">
        <v>1191</v>
      </c>
      <c r="E797" s="492">
        <v>17</v>
      </c>
      <c r="F797" s="244" t="s">
        <v>1192</v>
      </c>
      <c r="G797" s="242">
        <v>181</v>
      </c>
      <c r="H797" s="242">
        <v>635</v>
      </c>
      <c r="I797" s="571">
        <v>99</v>
      </c>
      <c r="J797" s="571">
        <v>49</v>
      </c>
      <c r="K797" s="571">
        <v>162</v>
      </c>
      <c r="L797" s="579">
        <v>0</v>
      </c>
      <c r="M797" s="579">
        <v>0</v>
      </c>
      <c r="N797" s="579">
        <v>0</v>
      </c>
      <c r="O797" s="25">
        <f t="shared" si="241"/>
        <v>99</v>
      </c>
      <c r="P797" s="25">
        <f t="shared" si="242"/>
        <v>49</v>
      </c>
      <c r="Q797" s="25">
        <f t="shared" si="242"/>
        <v>162</v>
      </c>
      <c r="R797" s="25">
        <f t="shared" si="243"/>
        <v>310</v>
      </c>
      <c r="S797" s="503">
        <v>2.77</v>
      </c>
      <c r="T797" s="503">
        <v>17</v>
      </c>
      <c r="U797" s="577">
        <v>0</v>
      </c>
      <c r="V797" s="503">
        <v>78</v>
      </c>
      <c r="W797" s="577">
        <v>0</v>
      </c>
      <c r="X797" s="503"/>
      <c r="Y797" s="503"/>
      <c r="Z797" s="572">
        <v>238</v>
      </c>
      <c r="AA797" s="572">
        <v>42.6</v>
      </c>
      <c r="AB797" s="26">
        <f t="shared" si="244"/>
        <v>548</v>
      </c>
      <c r="AC797" s="71">
        <f t="shared" si="244"/>
        <v>45.370000000000005</v>
      </c>
      <c r="AD797" s="572">
        <v>181</v>
      </c>
      <c r="AE797" s="27">
        <f t="shared" si="245"/>
        <v>100</v>
      </c>
      <c r="AF797" s="579">
        <v>14</v>
      </c>
      <c r="AG797" s="572">
        <v>0</v>
      </c>
      <c r="AH797" s="572">
        <v>0</v>
      </c>
      <c r="AI797" s="575">
        <v>0</v>
      </c>
      <c r="AJ797" s="496"/>
      <c r="AK797" s="496"/>
      <c r="AL797" s="503"/>
      <c r="AM797" s="503"/>
      <c r="AN797" s="572">
        <v>7</v>
      </c>
      <c r="AO797" s="572">
        <v>0.62</v>
      </c>
      <c r="AP797" s="572">
        <v>459</v>
      </c>
      <c r="AQ797" s="572">
        <v>35.65</v>
      </c>
      <c r="AR797" s="201">
        <f t="shared" si="246"/>
        <v>466</v>
      </c>
      <c r="AS797" s="202">
        <f t="shared" si="246"/>
        <v>36.269999999999996</v>
      </c>
      <c r="AT797" s="576"/>
      <c r="AU797" s="576"/>
      <c r="AV797" s="576"/>
      <c r="AW797" s="576"/>
      <c r="AX797" s="27">
        <f t="shared" si="247"/>
        <v>0</v>
      </c>
      <c r="AY797" s="39">
        <f t="shared" si="248"/>
        <v>36.269999999999996</v>
      </c>
      <c r="AZ797" s="577"/>
      <c r="BA797" s="27">
        <f t="shared" si="249"/>
        <v>36.269999999999996</v>
      </c>
      <c r="BB797" s="208"/>
      <c r="BC797" s="504"/>
      <c r="BD797" s="263">
        <v>0</v>
      </c>
    </row>
    <row r="798" spans="1:56" s="494" customFormat="1" ht="16.5">
      <c r="A798" s="613" t="s">
        <v>1134</v>
      </c>
      <c r="B798" s="208" t="s">
        <v>213</v>
      </c>
      <c r="C798" s="154" t="s">
        <v>1168</v>
      </c>
      <c r="D798" s="491" t="s">
        <v>1193</v>
      </c>
      <c r="E798" s="492">
        <v>18</v>
      </c>
      <c r="F798" s="491" t="s">
        <v>1194</v>
      </c>
      <c r="G798" s="242">
        <v>180</v>
      </c>
      <c r="H798" s="242">
        <v>844.10600000000011</v>
      </c>
      <c r="I798" s="571">
        <v>142</v>
      </c>
      <c r="J798" s="571">
        <v>11</v>
      </c>
      <c r="K798" s="571">
        <v>250</v>
      </c>
      <c r="L798" s="157">
        <v>0</v>
      </c>
      <c r="M798" s="157">
        <v>0</v>
      </c>
      <c r="N798" s="157">
        <v>0</v>
      </c>
      <c r="O798" s="25">
        <f t="shared" si="241"/>
        <v>142</v>
      </c>
      <c r="P798" s="25">
        <f t="shared" si="242"/>
        <v>11</v>
      </c>
      <c r="Q798" s="25">
        <f t="shared" si="242"/>
        <v>250</v>
      </c>
      <c r="R798" s="25">
        <f t="shared" si="243"/>
        <v>403</v>
      </c>
      <c r="S798" s="157"/>
      <c r="T798" s="157">
        <v>115</v>
      </c>
      <c r="U798" s="157"/>
      <c r="V798" s="157">
        <v>27</v>
      </c>
      <c r="W798" s="263"/>
      <c r="X798" s="157"/>
      <c r="Y798" s="157"/>
      <c r="Z798" s="572">
        <v>384</v>
      </c>
      <c r="AA798" s="157"/>
      <c r="AB798" s="26">
        <f t="shared" si="244"/>
        <v>787</v>
      </c>
      <c r="AC798" s="71">
        <f t="shared" si="244"/>
        <v>0</v>
      </c>
      <c r="AD798" s="572">
        <v>180</v>
      </c>
      <c r="AE798" s="27">
        <f t="shared" si="245"/>
        <v>100</v>
      </c>
      <c r="AF798" s="579">
        <v>15</v>
      </c>
      <c r="AG798" s="572">
        <v>198</v>
      </c>
      <c r="AH798" s="572">
        <v>197</v>
      </c>
      <c r="AI798" s="572">
        <v>0</v>
      </c>
      <c r="AJ798" s="496"/>
      <c r="AK798" s="496"/>
      <c r="AL798" s="503"/>
      <c r="AM798" s="503"/>
      <c r="AN798" s="572">
        <v>0</v>
      </c>
      <c r="AO798" s="575">
        <v>0</v>
      </c>
      <c r="AP798" s="572">
        <v>321</v>
      </c>
      <c r="AQ798" s="572">
        <v>3.03</v>
      </c>
      <c r="AR798" s="201">
        <f t="shared" si="246"/>
        <v>321</v>
      </c>
      <c r="AS798" s="202">
        <f t="shared" si="246"/>
        <v>3.03</v>
      </c>
      <c r="AT798" s="576"/>
      <c r="AU798" s="576"/>
      <c r="AV798" s="576"/>
      <c r="AW798" s="576"/>
      <c r="AX798" s="27">
        <f t="shared" si="247"/>
        <v>0</v>
      </c>
      <c r="AY798" s="39">
        <f t="shared" si="248"/>
        <v>3.03</v>
      </c>
      <c r="AZ798" s="577"/>
      <c r="BA798" s="27">
        <f t="shared" si="249"/>
        <v>3.03</v>
      </c>
      <c r="BB798" s="503"/>
      <c r="BC798" s="504"/>
      <c r="BD798" s="263">
        <v>0</v>
      </c>
    </row>
    <row r="799" spans="1:56" s="494" customFormat="1" ht="16.5">
      <c r="A799" s="613" t="s">
        <v>1134</v>
      </c>
      <c r="B799" s="208" t="s">
        <v>213</v>
      </c>
      <c r="C799" s="244" t="s">
        <v>1168</v>
      </c>
      <c r="D799" s="491" t="s">
        <v>1193</v>
      </c>
      <c r="E799" s="492">
        <v>19</v>
      </c>
      <c r="F799" s="244" t="s">
        <v>1195</v>
      </c>
      <c r="G799" s="242">
        <v>242</v>
      </c>
      <c r="H799" s="242">
        <v>849.42</v>
      </c>
      <c r="I799" s="571">
        <v>112</v>
      </c>
      <c r="J799" s="571">
        <v>13</v>
      </c>
      <c r="K799" s="571">
        <v>431</v>
      </c>
      <c r="L799" s="157">
        <v>0</v>
      </c>
      <c r="M799" s="157">
        <v>0</v>
      </c>
      <c r="N799" s="157">
        <v>0</v>
      </c>
      <c r="O799" s="25">
        <f t="shared" si="241"/>
        <v>112</v>
      </c>
      <c r="P799" s="25">
        <f t="shared" si="242"/>
        <v>13</v>
      </c>
      <c r="Q799" s="25">
        <f t="shared" si="242"/>
        <v>431</v>
      </c>
      <c r="R799" s="25">
        <f t="shared" si="243"/>
        <v>556</v>
      </c>
      <c r="S799" s="157"/>
      <c r="T799" s="157">
        <v>78</v>
      </c>
      <c r="U799" s="157"/>
      <c r="V799" s="157">
        <v>34</v>
      </c>
      <c r="W799" s="263"/>
      <c r="X799" s="157"/>
      <c r="Y799" s="157"/>
      <c r="Z799" s="572">
        <v>320</v>
      </c>
      <c r="AA799" s="157"/>
      <c r="AB799" s="26">
        <f t="shared" si="244"/>
        <v>876</v>
      </c>
      <c r="AC799" s="71">
        <f t="shared" si="244"/>
        <v>0</v>
      </c>
      <c r="AD799" s="572">
        <v>242</v>
      </c>
      <c r="AE799" s="27">
        <f t="shared" si="245"/>
        <v>100</v>
      </c>
      <c r="AF799" s="572">
        <v>16</v>
      </c>
      <c r="AG799" s="572">
        <v>147</v>
      </c>
      <c r="AH799" s="572">
        <v>145</v>
      </c>
      <c r="AI799" s="572">
        <v>0</v>
      </c>
      <c r="AJ799" s="496"/>
      <c r="AK799" s="496"/>
      <c r="AL799" s="503"/>
      <c r="AM799" s="503"/>
      <c r="AN799" s="572">
        <v>0</v>
      </c>
      <c r="AO799" s="575">
        <v>0</v>
      </c>
      <c r="AP799" s="572">
        <v>0</v>
      </c>
      <c r="AQ799" s="572">
        <v>0</v>
      </c>
      <c r="AR799" s="201">
        <f t="shared" si="246"/>
        <v>0</v>
      </c>
      <c r="AS799" s="202">
        <f t="shared" si="246"/>
        <v>0</v>
      </c>
      <c r="AT799" s="576"/>
      <c r="AU799" s="576"/>
      <c r="AV799" s="576"/>
      <c r="AW799" s="576"/>
      <c r="AX799" s="27">
        <f t="shared" si="247"/>
        <v>0</v>
      </c>
      <c r="AY799" s="39">
        <f t="shared" si="248"/>
        <v>0</v>
      </c>
      <c r="AZ799" s="577"/>
      <c r="BA799" s="27">
        <f t="shared" si="249"/>
        <v>0</v>
      </c>
      <c r="BB799" s="242">
        <v>1</v>
      </c>
      <c r="BC799" s="504">
        <v>0.35</v>
      </c>
      <c r="BD799" s="263">
        <v>0</v>
      </c>
    </row>
    <row r="800" spans="1:56" s="494" customFormat="1" ht="16.5">
      <c r="A800" s="613" t="s">
        <v>1134</v>
      </c>
      <c r="B800" s="208" t="s">
        <v>213</v>
      </c>
      <c r="C800" s="244" t="s">
        <v>1168</v>
      </c>
      <c r="D800" s="491" t="s">
        <v>1193</v>
      </c>
      <c r="E800" s="492">
        <v>20</v>
      </c>
      <c r="F800" s="244" t="s">
        <v>1196</v>
      </c>
      <c r="G800" s="242">
        <v>179</v>
      </c>
      <c r="H800" s="242">
        <v>628.29</v>
      </c>
      <c r="I800" s="571">
        <v>36</v>
      </c>
      <c r="J800" s="571">
        <v>9</v>
      </c>
      <c r="K800" s="571">
        <v>75</v>
      </c>
      <c r="L800" s="157">
        <v>0</v>
      </c>
      <c r="M800" s="157">
        <v>0</v>
      </c>
      <c r="N800" s="157">
        <v>0</v>
      </c>
      <c r="O800" s="25">
        <f t="shared" si="241"/>
        <v>36</v>
      </c>
      <c r="P800" s="25">
        <f t="shared" si="242"/>
        <v>9</v>
      </c>
      <c r="Q800" s="25">
        <f t="shared" si="242"/>
        <v>75</v>
      </c>
      <c r="R800" s="25">
        <f t="shared" si="243"/>
        <v>120</v>
      </c>
      <c r="S800" s="157"/>
      <c r="T800" s="157">
        <v>23</v>
      </c>
      <c r="U800" s="157"/>
      <c r="V800" s="157">
        <v>12</v>
      </c>
      <c r="W800" s="263"/>
      <c r="X800" s="157"/>
      <c r="Y800" s="157"/>
      <c r="Z800" s="572">
        <v>289</v>
      </c>
      <c r="AA800" s="157"/>
      <c r="AB800" s="26">
        <f t="shared" si="244"/>
        <v>409</v>
      </c>
      <c r="AC800" s="71">
        <f t="shared" si="244"/>
        <v>0</v>
      </c>
      <c r="AD800" s="572">
        <v>179</v>
      </c>
      <c r="AE800" s="27">
        <f t="shared" si="245"/>
        <v>100</v>
      </c>
      <c r="AF800" s="579">
        <v>17</v>
      </c>
      <c r="AG800" s="572">
        <v>84</v>
      </c>
      <c r="AH800" s="572">
        <v>83</v>
      </c>
      <c r="AI800" s="572">
        <v>0</v>
      </c>
      <c r="AJ800" s="496"/>
      <c r="AK800" s="496"/>
      <c r="AL800" s="503"/>
      <c r="AM800" s="503"/>
      <c r="AN800" s="572">
        <v>0</v>
      </c>
      <c r="AO800" s="575">
        <v>0</v>
      </c>
      <c r="AP800" s="572">
        <v>0</v>
      </c>
      <c r="AQ800" s="572">
        <v>0</v>
      </c>
      <c r="AR800" s="201">
        <f t="shared" si="246"/>
        <v>0</v>
      </c>
      <c r="AS800" s="202">
        <f t="shared" si="246"/>
        <v>0</v>
      </c>
      <c r="AT800" s="576"/>
      <c r="AU800" s="576"/>
      <c r="AV800" s="576"/>
      <c r="AW800" s="576"/>
      <c r="AX800" s="27">
        <f t="shared" si="247"/>
        <v>0</v>
      </c>
      <c r="AY800" s="39">
        <f t="shared" si="248"/>
        <v>0</v>
      </c>
      <c r="AZ800" s="577"/>
      <c r="BA800" s="27">
        <f t="shared" si="249"/>
        <v>0</v>
      </c>
      <c r="BB800" s="208">
        <v>1</v>
      </c>
      <c r="BC800" s="504">
        <v>0.12</v>
      </c>
      <c r="BD800" s="263">
        <v>0</v>
      </c>
    </row>
    <row r="801" spans="1:56" s="494" customFormat="1" ht="16.5">
      <c r="A801" s="613" t="s">
        <v>1134</v>
      </c>
      <c r="B801" s="208" t="s">
        <v>213</v>
      </c>
      <c r="C801" s="244" t="s">
        <v>1168</v>
      </c>
      <c r="D801" s="491" t="s">
        <v>1193</v>
      </c>
      <c r="E801" s="492">
        <v>21</v>
      </c>
      <c r="F801" s="244" t="s">
        <v>1197</v>
      </c>
      <c r="G801" s="242">
        <v>257</v>
      </c>
      <c r="H801" s="242">
        <v>902.06999999999994</v>
      </c>
      <c r="I801" s="571">
        <v>244</v>
      </c>
      <c r="J801" s="571">
        <v>9</v>
      </c>
      <c r="K801" s="571">
        <v>236</v>
      </c>
      <c r="L801" s="157">
        <v>0</v>
      </c>
      <c r="M801" s="157">
        <v>0</v>
      </c>
      <c r="N801" s="157">
        <v>0</v>
      </c>
      <c r="O801" s="25">
        <f t="shared" si="241"/>
        <v>244</v>
      </c>
      <c r="P801" s="25">
        <f t="shared" si="242"/>
        <v>9</v>
      </c>
      <c r="Q801" s="25">
        <f t="shared" si="242"/>
        <v>236</v>
      </c>
      <c r="R801" s="25">
        <f t="shared" si="243"/>
        <v>489</v>
      </c>
      <c r="S801" s="157"/>
      <c r="T801" s="157">
        <v>212</v>
      </c>
      <c r="U801" s="157"/>
      <c r="V801" s="157">
        <v>32</v>
      </c>
      <c r="W801" s="263"/>
      <c r="X801" s="157"/>
      <c r="Y801" s="157"/>
      <c r="Z801" s="572">
        <v>438</v>
      </c>
      <c r="AA801" s="157"/>
      <c r="AB801" s="26">
        <f t="shared" si="244"/>
        <v>927</v>
      </c>
      <c r="AC801" s="71">
        <f t="shared" si="244"/>
        <v>0</v>
      </c>
      <c r="AD801" s="572">
        <v>257</v>
      </c>
      <c r="AE801" s="27">
        <f t="shared" si="245"/>
        <v>100</v>
      </c>
      <c r="AF801" s="572">
        <v>18</v>
      </c>
      <c r="AG801" s="572">
        <v>117</v>
      </c>
      <c r="AH801" s="572">
        <v>115</v>
      </c>
      <c r="AI801" s="572">
        <v>0</v>
      </c>
      <c r="AJ801" s="496"/>
      <c r="AK801" s="496"/>
      <c r="AL801" s="503"/>
      <c r="AM801" s="503"/>
      <c r="AN801" s="572">
        <v>0</v>
      </c>
      <c r="AO801" s="575">
        <v>0</v>
      </c>
      <c r="AP801" s="572">
        <v>0</v>
      </c>
      <c r="AQ801" s="572">
        <v>0</v>
      </c>
      <c r="AR801" s="201">
        <f t="shared" si="246"/>
        <v>0</v>
      </c>
      <c r="AS801" s="202">
        <f t="shared" si="246"/>
        <v>0</v>
      </c>
      <c r="AT801" s="576"/>
      <c r="AU801" s="576"/>
      <c r="AV801" s="576"/>
      <c r="AW801" s="576">
        <v>58.1</v>
      </c>
      <c r="AX801" s="27">
        <f t="shared" si="247"/>
        <v>58.1</v>
      </c>
      <c r="AY801" s="39">
        <f t="shared" si="248"/>
        <v>58.1</v>
      </c>
      <c r="AZ801" s="577">
        <v>9.19</v>
      </c>
      <c r="BA801" s="27">
        <f t="shared" si="249"/>
        <v>67.290000000000006</v>
      </c>
      <c r="BB801" s="577"/>
      <c r="BC801" s="504"/>
      <c r="BD801" s="263">
        <v>0</v>
      </c>
    </row>
    <row r="802" spans="1:56" s="494" customFormat="1" ht="16.5">
      <c r="A802" s="613" t="s">
        <v>1134</v>
      </c>
      <c r="B802" s="208" t="s">
        <v>213</v>
      </c>
      <c r="C802" s="244" t="s">
        <v>1168</v>
      </c>
      <c r="D802" s="491" t="s">
        <v>1193</v>
      </c>
      <c r="E802" s="492">
        <v>22</v>
      </c>
      <c r="F802" s="244" t="s">
        <v>1198</v>
      </c>
      <c r="G802" s="242">
        <v>211</v>
      </c>
      <c r="H802" s="242">
        <v>740.6099999999999</v>
      </c>
      <c r="I802" s="571">
        <v>38</v>
      </c>
      <c r="J802" s="571">
        <v>11</v>
      </c>
      <c r="K802" s="571">
        <v>159</v>
      </c>
      <c r="L802" s="157">
        <v>0</v>
      </c>
      <c r="M802" s="157">
        <v>0</v>
      </c>
      <c r="N802" s="157">
        <v>0</v>
      </c>
      <c r="O802" s="25">
        <f t="shared" si="241"/>
        <v>38</v>
      </c>
      <c r="P802" s="25">
        <f t="shared" si="242"/>
        <v>11</v>
      </c>
      <c r="Q802" s="25">
        <f t="shared" si="242"/>
        <v>159</v>
      </c>
      <c r="R802" s="25">
        <f t="shared" si="243"/>
        <v>208</v>
      </c>
      <c r="S802" s="157"/>
      <c r="T802" s="157">
        <v>17</v>
      </c>
      <c r="U802" s="157"/>
      <c r="V802" s="157">
        <v>21</v>
      </c>
      <c r="W802" s="263"/>
      <c r="X802" s="157"/>
      <c r="Y802" s="157"/>
      <c r="Z802" s="572">
        <v>237</v>
      </c>
      <c r="AA802" s="157"/>
      <c r="AB802" s="26">
        <f t="shared" si="244"/>
        <v>445</v>
      </c>
      <c r="AC802" s="71">
        <f t="shared" si="244"/>
        <v>0</v>
      </c>
      <c r="AD802" s="572">
        <v>211</v>
      </c>
      <c r="AE802" s="27">
        <f t="shared" si="245"/>
        <v>100</v>
      </c>
      <c r="AF802" s="579">
        <v>19</v>
      </c>
      <c r="AG802" s="572">
        <v>78</v>
      </c>
      <c r="AH802" s="572">
        <v>78</v>
      </c>
      <c r="AI802" s="572">
        <v>0</v>
      </c>
      <c r="AJ802" s="496"/>
      <c r="AK802" s="496"/>
      <c r="AL802" s="503"/>
      <c r="AM802" s="503"/>
      <c r="AN802" s="572">
        <v>0</v>
      </c>
      <c r="AO802" s="575">
        <v>0</v>
      </c>
      <c r="AP802" s="572">
        <v>199</v>
      </c>
      <c r="AQ802" s="572">
        <v>5.07</v>
      </c>
      <c r="AR802" s="201">
        <f t="shared" si="246"/>
        <v>199</v>
      </c>
      <c r="AS802" s="202">
        <f t="shared" si="246"/>
        <v>5.07</v>
      </c>
      <c r="AT802" s="576">
        <v>30.72</v>
      </c>
      <c r="AU802" s="576"/>
      <c r="AV802" s="576">
        <v>2.5499999999999998</v>
      </c>
      <c r="AW802" s="576">
        <v>34.979999999999997</v>
      </c>
      <c r="AX802" s="27">
        <f t="shared" si="247"/>
        <v>68.25</v>
      </c>
      <c r="AY802" s="39">
        <f t="shared" si="248"/>
        <v>73.319999999999993</v>
      </c>
      <c r="AZ802" s="577">
        <v>14.23</v>
      </c>
      <c r="BA802" s="27">
        <f t="shared" si="249"/>
        <v>87.55</v>
      </c>
      <c r="BB802" s="577"/>
      <c r="BC802" s="504"/>
      <c r="BD802" s="263">
        <v>0</v>
      </c>
    </row>
    <row r="803" spans="1:56" s="494" customFormat="1" ht="16.5">
      <c r="A803" s="613" t="s">
        <v>1134</v>
      </c>
      <c r="B803" s="208" t="s">
        <v>213</v>
      </c>
      <c r="C803" s="244" t="s">
        <v>1168</v>
      </c>
      <c r="D803" s="491" t="s">
        <v>1193</v>
      </c>
      <c r="E803" s="492">
        <v>23</v>
      </c>
      <c r="F803" s="244" t="s">
        <v>1199</v>
      </c>
      <c r="G803" s="242">
        <v>212</v>
      </c>
      <c r="H803" s="242">
        <v>744.12</v>
      </c>
      <c r="I803" s="571">
        <v>75</v>
      </c>
      <c r="J803" s="571">
        <v>9</v>
      </c>
      <c r="K803" s="571">
        <v>486</v>
      </c>
      <c r="L803" s="157">
        <v>0</v>
      </c>
      <c r="M803" s="157">
        <v>0</v>
      </c>
      <c r="N803" s="157">
        <v>0</v>
      </c>
      <c r="O803" s="25">
        <f t="shared" si="241"/>
        <v>75</v>
      </c>
      <c r="P803" s="25">
        <f t="shared" si="242"/>
        <v>9</v>
      </c>
      <c r="Q803" s="25">
        <f t="shared" si="242"/>
        <v>486</v>
      </c>
      <c r="R803" s="25">
        <f t="shared" si="243"/>
        <v>570</v>
      </c>
      <c r="S803" s="157"/>
      <c r="T803" s="157">
        <v>26</v>
      </c>
      <c r="U803" s="157"/>
      <c r="V803" s="157">
        <v>45</v>
      </c>
      <c r="W803" s="263"/>
      <c r="X803" s="157"/>
      <c r="Y803" s="157"/>
      <c r="Z803" s="572">
        <v>203</v>
      </c>
      <c r="AA803" s="157"/>
      <c r="AB803" s="26">
        <f t="shared" si="244"/>
        <v>773</v>
      </c>
      <c r="AC803" s="71">
        <f t="shared" si="244"/>
        <v>0</v>
      </c>
      <c r="AD803" s="572">
        <v>212</v>
      </c>
      <c r="AE803" s="27">
        <f t="shared" si="245"/>
        <v>100</v>
      </c>
      <c r="AF803" s="572">
        <v>20</v>
      </c>
      <c r="AG803" s="572">
        <v>81</v>
      </c>
      <c r="AH803" s="572">
        <v>81</v>
      </c>
      <c r="AI803" s="572">
        <v>0</v>
      </c>
      <c r="AJ803" s="496"/>
      <c r="AK803" s="496"/>
      <c r="AL803" s="503"/>
      <c r="AM803" s="503"/>
      <c r="AN803" s="572">
        <v>0</v>
      </c>
      <c r="AO803" s="575">
        <v>0</v>
      </c>
      <c r="AP803" s="572">
        <v>0</v>
      </c>
      <c r="AQ803" s="572">
        <v>0</v>
      </c>
      <c r="AR803" s="201">
        <f t="shared" si="246"/>
        <v>0</v>
      </c>
      <c r="AS803" s="202">
        <f t="shared" si="246"/>
        <v>0</v>
      </c>
      <c r="AT803" s="576">
        <v>28.34</v>
      </c>
      <c r="AU803" s="576"/>
      <c r="AV803" s="576">
        <v>0.41</v>
      </c>
      <c r="AW803" s="576">
        <v>65.569999999999993</v>
      </c>
      <c r="AX803" s="27">
        <f t="shared" si="247"/>
        <v>94.32</v>
      </c>
      <c r="AY803" s="39">
        <f t="shared" si="248"/>
        <v>94.32</v>
      </c>
      <c r="AZ803" s="577">
        <v>7.3</v>
      </c>
      <c r="BA803" s="27">
        <f t="shared" si="249"/>
        <v>101.61999999999999</v>
      </c>
      <c r="BB803" s="577"/>
      <c r="BC803" s="504"/>
      <c r="BD803" s="263">
        <v>0</v>
      </c>
    </row>
    <row r="804" spans="1:56" s="494" customFormat="1" ht="16.5">
      <c r="A804" s="613" t="s">
        <v>1134</v>
      </c>
      <c r="B804" s="208" t="s">
        <v>213</v>
      </c>
      <c r="C804" s="244" t="s">
        <v>1168</v>
      </c>
      <c r="D804" s="491" t="s">
        <v>1193</v>
      </c>
      <c r="E804" s="492">
        <v>24</v>
      </c>
      <c r="F804" s="154" t="s">
        <v>1200</v>
      </c>
      <c r="G804" s="242">
        <v>199</v>
      </c>
      <c r="H804" s="242">
        <v>698.49</v>
      </c>
      <c r="I804" s="571">
        <v>41</v>
      </c>
      <c r="J804" s="571">
        <v>3</v>
      </c>
      <c r="K804" s="571">
        <v>240</v>
      </c>
      <c r="L804" s="157">
        <v>0</v>
      </c>
      <c r="M804" s="157">
        <v>0</v>
      </c>
      <c r="N804" s="157">
        <v>0</v>
      </c>
      <c r="O804" s="25">
        <f t="shared" si="241"/>
        <v>41</v>
      </c>
      <c r="P804" s="25">
        <f t="shared" si="242"/>
        <v>3</v>
      </c>
      <c r="Q804" s="25">
        <f t="shared" si="242"/>
        <v>240</v>
      </c>
      <c r="R804" s="25">
        <f t="shared" si="243"/>
        <v>284</v>
      </c>
      <c r="S804" s="157"/>
      <c r="T804" s="157">
        <v>8</v>
      </c>
      <c r="U804" s="157"/>
      <c r="V804" s="157">
        <v>32</v>
      </c>
      <c r="W804" s="263"/>
      <c r="X804" s="157"/>
      <c r="Y804" s="157"/>
      <c r="Z804" s="572">
        <v>6</v>
      </c>
      <c r="AA804" s="157"/>
      <c r="AB804" s="26">
        <f t="shared" si="244"/>
        <v>290</v>
      </c>
      <c r="AC804" s="71">
        <f t="shared" si="244"/>
        <v>0</v>
      </c>
      <c r="AD804" s="572">
        <v>199</v>
      </c>
      <c r="AE804" s="27">
        <f t="shared" si="245"/>
        <v>100</v>
      </c>
      <c r="AF804" s="579">
        <v>21</v>
      </c>
      <c r="AG804" s="572">
        <v>20</v>
      </c>
      <c r="AH804" s="572">
        <v>20</v>
      </c>
      <c r="AI804" s="572">
        <v>0</v>
      </c>
      <c r="AJ804" s="496"/>
      <c r="AK804" s="496"/>
      <c r="AL804" s="503"/>
      <c r="AM804" s="503"/>
      <c r="AN804" s="572">
        <v>0</v>
      </c>
      <c r="AO804" s="575">
        <v>0</v>
      </c>
      <c r="AP804" s="503">
        <v>6</v>
      </c>
      <c r="AQ804" s="503">
        <v>1.1399999999999999</v>
      </c>
      <c r="AR804" s="201">
        <f t="shared" si="246"/>
        <v>6</v>
      </c>
      <c r="AS804" s="202">
        <f t="shared" si="246"/>
        <v>1.1399999999999999</v>
      </c>
      <c r="AT804" s="503">
        <v>19.739999999999998</v>
      </c>
      <c r="AU804" s="503"/>
      <c r="AV804" s="503"/>
      <c r="AW804" s="503">
        <v>59.88</v>
      </c>
      <c r="AX804" s="27">
        <f t="shared" si="247"/>
        <v>79.62</v>
      </c>
      <c r="AY804" s="39">
        <f t="shared" si="248"/>
        <v>80.760000000000005</v>
      </c>
      <c r="AZ804" s="503">
        <v>12.03</v>
      </c>
      <c r="BA804" s="27">
        <f t="shared" si="249"/>
        <v>92.79</v>
      </c>
      <c r="BB804" s="503"/>
      <c r="BC804" s="503"/>
      <c r="BD804" s="263">
        <v>0</v>
      </c>
    </row>
    <row r="805" spans="1:56" s="494" customFormat="1" ht="16.5">
      <c r="A805" s="613" t="s">
        <v>1134</v>
      </c>
      <c r="B805" s="208" t="s">
        <v>213</v>
      </c>
      <c r="C805" s="244" t="s">
        <v>1168</v>
      </c>
      <c r="D805" s="491" t="s">
        <v>1193</v>
      </c>
      <c r="E805" s="492">
        <v>25</v>
      </c>
      <c r="F805" s="154" t="s">
        <v>1201</v>
      </c>
      <c r="G805" s="242">
        <v>247</v>
      </c>
      <c r="H805" s="242">
        <v>866.96999999999991</v>
      </c>
      <c r="I805" s="571">
        <v>48</v>
      </c>
      <c r="J805" s="571">
        <v>5</v>
      </c>
      <c r="K805" s="571">
        <v>153</v>
      </c>
      <c r="L805" s="157">
        <v>0</v>
      </c>
      <c r="M805" s="157">
        <v>0</v>
      </c>
      <c r="N805" s="157">
        <v>0</v>
      </c>
      <c r="O805" s="25">
        <f t="shared" si="241"/>
        <v>48</v>
      </c>
      <c r="P805" s="25">
        <f t="shared" si="242"/>
        <v>5</v>
      </c>
      <c r="Q805" s="25">
        <f t="shared" si="242"/>
        <v>153</v>
      </c>
      <c r="R805" s="25">
        <f t="shared" si="243"/>
        <v>206</v>
      </c>
      <c r="S805" s="157"/>
      <c r="T805" s="157">
        <v>0</v>
      </c>
      <c r="U805" s="157"/>
      <c r="V805" s="157">
        <v>48</v>
      </c>
      <c r="W805" s="263"/>
      <c r="X805" s="157"/>
      <c r="Y805" s="157"/>
      <c r="Z805" s="572">
        <v>3</v>
      </c>
      <c r="AA805" s="157"/>
      <c r="AB805" s="26">
        <f t="shared" si="244"/>
        <v>209</v>
      </c>
      <c r="AC805" s="71">
        <f t="shared" si="244"/>
        <v>0</v>
      </c>
      <c r="AD805" s="572">
        <v>197</v>
      </c>
      <c r="AE805" s="27">
        <f t="shared" si="245"/>
        <v>79.757085020242911</v>
      </c>
      <c r="AF805" s="579"/>
      <c r="AG805" s="572">
        <v>43</v>
      </c>
      <c r="AH805" s="572">
        <v>43</v>
      </c>
      <c r="AI805" s="572">
        <v>0</v>
      </c>
      <c r="AJ805" s="496"/>
      <c r="AK805" s="496"/>
      <c r="AL805" s="503"/>
      <c r="AM805" s="503"/>
      <c r="AN805" s="572">
        <v>0</v>
      </c>
      <c r="AO805" s="575">
        <v>0</v>
      </c>
      <c r="AP805" s="503">
        <v>10</v>
      </c>
      <c r="AQ805" s="503">
        <v>2.2200000000000002</v>
      </c>
      <c r="AR805" s="201">
        <f t="shared" si="246"/>
        <v>10</v>
      </c>
      <c r="AS805" s="202">
        <f t="shared" si="246"/>
        <v>2.2200000000000002</v>
      </c>
      <c r="AT805" s="503">
        <v>20.3</v>
      </c>
      <c r="AU805" s="503"/>
      <c r="AV805" s="503">
        <v>0.3</v>
      </c>
      <c r="AW805" s="503">
        <v>82.47</v>
      </c>
      <c r="AX805" s="27">
        <f t="shared" si="247"/>
        <v>103.07</v>
      </c>
      <c r="AY805" s="39">
        <f t="shared" si="248"/>
        <v>105.28999999999999</v>
      </c>
      <c r="AZ805" s="503">
        <v>17.03</v>
      </c>
      <c r="BA805" s="27">
        <f t="shared" si="249"/>
        <v>122.32</v>
      </c>
      <c r="BB805" s="503"/>
      <c r="BC805" s="503"/>
      <c r="BD805" s="263">
        <v>0</v>
      </c>
    </row>
    <row r="806" spans="1:56" s="494" customFormat="1" ht="16.5">
      <c r="A806" s="614" t="s">
        <v>1134</v>
      </c>
      <c r="B806" s="208" t="s">
        <v>213</v>
      </c>
      <c r="C806" s="491" t="s">
        <v>1168</v>
      </c>
      <c r="D806" s="491" t="s">
        <v>1193</v>
      </c>
      <c r="E806" s="492">
        <v>26</v>
      </c>
      <c r="F806" s="495" t="s">
        <v>1202</v>
      </c>
      <c r="G806" s="242">
        <v>175</v>
      </c>
      <c r="H806" s="242">
        <v>614</v>
      </c>
      <c r="I806" s="571">
        <v>10</v>
      </c>
      <c r="J806" s="571">
        <v>9</v>
      </c>
      <c r="K806" s="571">
        <v>231</v>
      </c>
      <c r="L806" s="157">
        <v>0</v>
      </c>
      <c r="M806" s="157">
        <v>0</v>
      </c>
      <c r="N806" s="157">
        <v>0</v>
      </c>
      <c r="O806" s="25">
        <f t="shared" si="241"/>
        <v>10</v>
      </c>
      <c r="P806" s="25">
        <f t="shared" si="242"/>
        <v>9</v>
      </c>
      <c r="Q806" s="25">
        <f t="shared" si="242"/>
        <v>231</v>
      </c>
      <c r="R806" s="25">
        <f t="shared" si="243"/>
        <v>250</v>
      </c>
      <c r="S806" s="157"/>
      <c r="T806" s="157">
        <v>5</v>
      </c>
      <c r="U806" s="157"/>
      <c r="V806" s="157">
        <v>5</v>
      </c>
      <c r="W806" s="263"/>
      <c r="X806" s="157"/>
      <c r="Y806" s="157"/>
      <c r="Z806" s="572">
        <v>199</v>
      </c>
      <c r="AA806" s="157"/>
      <c r="AB806" s="26">
        <f t="shared" si="244"/>
        <v>449</v>
      </c>
      <c r="AC806" s="71">
        <f t="shared" si="244"/>
        <v>0</v>
      </c>
      <c r="AD806" s="572">
        <v>119</v>
      </c>
      <c r="AE806" s="27">
        <f t="shared" si="245"/>
        <v>68</v>
      </c>
      <c r="AF806" s="572"/>
      <c r="AG806" s="572">
        <v>213</v>
      </c>
      <c r="AH806" s="572">
        <v>192</v>
      </c>
      <c r="AI806" s="572">
        <v>150</v>
      </c>
      <c r="AJ806" s="496"/>
      <c r="AK806" s="496"/>
      <c r="AL806" s="503"/>
      <c r="AM806" s="503"/>
      <c r="AN806" s="572">
        <v>0</v>
      </c>
      <c r="AO806" s="575">
        <v>0</v>
      </c>
      <c r="AP806" s="503">
        <v>0</v>
      </c>
      <c r="AQ806" s="503">
        <v>0</v>
      </c>
      <c r="AR806" s="201">
        <f t="shared" si="246"/>
        <v>0</v>
      </c>
      <c r="AS806" s="202">
        <f t="shared" si="246"/>
        <v>0</v>
      </c>
      <c r="AT806" s="503"/>
      <c r="AU806" s="503"/>
      <c r="AV806" s="503">
        <v>0</v>
      </c>
      <c r="AW806" s="503">
        <v>0</v>
      </c>
      <c r="AX806" s="27">
        <f t="shared" si="247"/>
        <v>0</v>
      </c>
      <c r="AY806" s="39">
        <f t="shared" si="248"/>
        <v>0</v>
      </c>
      <c r="AZ806" s="503"/>
      <c r="BA806" s="27">
        <f t="shared" si="249"/>
        <v>0</v>
      </c>
      <c r="BB806" s="503"/>
      <c r="BC806" s="503"/>
      <c r="BD806" s="263">
        <v>0</v>
      </c>
    </row>
    <row r="807" spans="1:56" s="494" customFormat="1" ht="18.75" customHeight="1">
      <c r="A807" s="613" t="s">
        <v>1134</v>
      </c>
      <c r="B807" s="208" t="s">
        <v>213</v>
      </c>
      <c r="C807" s="154" t="s">
        <v>1168</v>
      </c>
      <c r="D807" s="491" t="s">
        <v>1193</v>
      </c>
      <c r="E807" s="492">
        <v>27</v>
      </c>
      <c r="F807" s="491" t="s">
        <v>1203</v>
      </c>
      <c r="G807" s="242">
        <v>181</v>
      </c>
      <c r="H807" s="242">
        <v>767.89200000000005</v>
      </c>
      <c r="I807" s="571">
        <v>37</v>
      </c>
      <c r="J807" s="571">
        <v>8</v>
      </c>
      <c r="K807" s="571">
        <v>32</v>
      </c>
      <c r="L807" s="157">
        <v>0</v>
      </c>
      <c r="M807" s="157">
        <v>0</v>
      </c>
      <c r="N807" s="157">
        <v>0</v>
      </c>
      <c r="O807" s="25">
        <f t="shared" si="241"/>
        <v>37</v>
      </c>
      <c r="P807" s="25">
        <f t="shared" si="242"/>
        <v>8</v>
      </c>
      <c r="Q807" s="25">
        <f t="shared" si="242"/>
        <v>32</v>
      </c>
      <c r="R807" s="25">
        <f t="shared" si="243"/>
        <v>77</v>
      </c>
      <c r="S807" s="157"/>
      <c r="T807" s="157">
        <v>16</v>
      </c>
      <c r="U807" s="157"/>
      <c r="V807" s="157">
        <v>21</v>
      </c>
      <c r="W807" s="263"/>
      <c r="X807" s="157"/>
      <c r="Y807" s="157"/>
      <c r="Z807" s="503">
        <v>147</v>
      </c>
      <c r="AA807" s="157"/>
      <c r="AB807" s="26">
        <f t="shared" si="244"/>
        <v>224</v>
      </c>
      <c r="AC807" s="71">
        <f t="shared" si="244"/>
        <v>0</v>
      </c>
      <c r="AD807" s="503">
        <v>181</v>
      </c>
      <c r="AE807" s="27">
        <f t="shared" si="245"/>
        <v>100</v>
      </c>
      <c r="AF807" s="503">
        <v>22</v>
      </c>
      <c r="AG807" s="503">
        <v>0</v>
      </c>
      <c r="AH807" s="503">
        <v>0</v>
      </c>
      <c r="AI807" s="503">
        <v>0</v>
      </c>
      <c r="AJ807" s="496"/>
      <c r="AK807" s="496"/>
      <c r="AL807" s="503"/>
      <c r="AM807" s="503"/>
      <c r="AN807" s="503">
        <v>10</v>
      </c>
      <c r="AO807" s="577">
        <v>0.1</v>
      </c>
      <c r="AP807" s="503">
        <v>46</v>
      </c>
      <c r="AQ807" s="577">
        <v>3.6</v>
      </c>
      <c r="AR807" s="201">
        <f t="shared" si="246"/>
        <v>56</v>
      </c>
      <c r="AS807" s="202">
        <f t="shared" si="246"/>
        <v>3.7</v>
      </c>
      <c r="AT807" s="577">
        <v>82</v>
      </c>
      <c r="AU807" s="577">
        <v>24</v>
      </c>
      <c r="AV807" s="577">
        <v>2</v>
      </c>
      <c r="AW807" s="577">
        <v>12</v>
      </c>
      <c r="AX807" s="27">
        <f t="shared" si="247"/>
        <v>120</v>
      </c>
      <c r="AY807" s="39">
        <f t="shared" si="248"/>
        <v>123.7</v>
      </c>
      <c r="AZ807" s="577">
        <v>0</v>
      </c>
      <c r="BA807" s="27">
        <f t="shared" si="249"/>
        <v>123.7</v>
      </c>
      <c r="BB807" s="577">
        <v>3</v>
      </c>
      <c r="BC807" s="504">
        <v>0.56999999999999995</v>
      </c>
      <c r="BD807" s="263">
        <v>0</v>
      </c>
    </row>
    <row r="808" spans="1:56" s="494" customFormat="1" ht="16.5">
      <c r="A808" s="613" t="s">
        <v>1134</v>
      </c>
      <c r="B808" s="208" t="s">
        <v>213</v>
      </c>
      <c r="C808" s="244" t="s">
        <v>1168</v>
      </c>
      <c r="D808" s="491" t="s">
        <v>1193</v>
      </c>
      <c r="E808" s="492">
        <v>28</v>
      </c>
      <c r="F808" s="244" t="s">
        <v>1204</v>
      </c>
      <c r="G808" s="242">
        <v>282</v>
      </c>
      <c r="H808" s="242">
        <v>990</v>
      </c>
      <c r="I808" s="571">
        <v>2</v>
      </c>
      <c r="J808" s="571">
        <v>3</v>
      </c>
      <c r="K808" s="571">
        <v>3</v>
      </c>
      <c r="L808" s="157">
        <v>0</v>
      </c>
      <c r="M808" s="157">
        <v>0</v>
      </c>
      <c r="N808" s="157">
        <v>0</v>
      </c>
      <c r="O808" s="25">
        <f t="shared" si="241"/>
        <v>2</v>
      </c>
      <c r="P808" s="25">
        <f t="shared" si="242"/>
        <v>3</v>
      </c>
      <c r="Q808" s="25">
        <f t="shared" si="242"/>
        <v>3</v>
      </c>
      <c r="R808" s="25">
        <f t="shared" si="243"/>
        <v>8</v>
      </c>
      <c r="S808" s="157"/>
      <c r="T808" s="157">
        <v>2</v>
      </c>
      <c r="U808" s="157"/>
      <c r="V808" s="157">
        <v>0</v>
      </c>
      <c r="W808" s="263"/>
      <c r="X808" s="157"/>
      <c r="Y808" s="157"/>
      <c r="Z808" s="503">
        <v>2</v>
      </c>
      <c r="AA808" s="157"/>
      <c r="AB808" s="26">
        <f t="shared" si="244"/>
        <v>10</v>
      </c>
      <c r="AC808" s="71">
        <f t="shared" si="244"/>
        <v>0</v>
      </c>
      <c r="AD808" s="503">
        <v>5</v>
      </c>
      <c r="AE808" s="27">
        <f t="shared" si="245"/>
        <v>1.773049645390071</v>
      </c>
      <c r="AF808" s="503"/>
      <c r="AG808" s="503">
        <v>0</v>
      </c>
      <c r="AH808" s="503">
        <v>0</v>
      </c>
      <c r="AI808" s="503">
        <v>0</v>
      </c>
      <c r="AJ808" s="496"/>
      <c r="AK808" s="496"/>
      <c r="AL808" s="503"/>
      <c r="AM808" s="503"/>
      <c r="AN808" s="503">
        <v>0</v>
      </c>
      <c r="AO808" s="242">
        <v>0</v>
      </c>
      <c r="AP808" s="503">
        <v>5</v>
      </c>
      <c r="AQ808" s="577">
        <v>0.85</v>
      </c>
      <c r="AR808" s="201">
        <f t="shared" si="246"/>
        <v>5</v>
      </c>
      <c r="AS808" s="202">
        <f t="shared" si="246"/>
        <v>0.85</v>
      </c>
      <c r="AT808" s="577">
        <v>32.729999999999997</v>
      </c>
      <c r="AU808" s="577">
        <v>0</v>
      </c>
      <c r="AV808" s="577">
        <v>0</v>
      </c>
      <c r="AW808" s="577">
        <v>2.15</v>
      </c>
      <c r="AX808" s="27">
        <f t="shared" si="247"/>
        <v>34.879999999999995</v>
      </c>
      <c r="AY808" s="39">
        <f t="shared" si="248"/>
        <v>35.729999999999997</v>
      </c>
      <c r="AZ808" s="577">
        <v>0</v>
      </c>
      <c r="BA808" s="27">
        <f t="shared" si="249"/>
        <v>35.729999999999997</v>
      </c>
      <c r="BB808" s="503">
        <v>4</v>
      </c>
      <c r="BC808" s="504">
        <v>1.9</v>
      </c>
      <c r="BD808" s="263">
        <v>0</v>
      </c>
    </row>
    <row r="809" spans="1:56" s="494" customFormat="1" ht="16.5">
      <c r="A809" s="614" t="s">
        <v>1134</v>
      </c>
      <c r="B809" s="208" t="s">
        <v>213</v>
      </c>
      <c r="C809" s="491" t="s">
        <v>1168</v>
      </c>
      <c r="D809" s="491" t="s">
        <v>1205</v>
      </c>
      <c r="E809" s="492">
        <v>29</v>
      </c>
      <c r="F809" s="495" t="s">
        <v>1206</v>
      </c>
      <c r="G809" s="242">
        <v>318</v>
      </c>
      <c r="H809" s="242">
        <v>1448</v>
      </c>
      <c r="I809" s="571">
        <v>36</v>
      </c>
      <c r="J809" s="571">
        <v>30</v>
      </c>
      <c r="K809" s="571">
        <v>97</v>
      </c>
      <c r="L809" s="157">
        <v>0</v>
      </c>
      <c r="M809" s="157">
        <v>0</v>
      </c>
      <c r="N809" s="157">
        <v>0</v>
      </c>
      <c r="O809" s="25">
        <f t="shared" si="241"/>
        <v>36</v>
      </c>
      <c r="P809" s="25">
        <f t="shared" si="242"/>
        <v>30</v>
      </c>
      <c r="Q809" s="25">
        <f t="shared" si="242"/>
        <v>97</v>
      </c>
      <c r="R809" s="25">
        <f t="shared" si="243"/>
        <v>163</v>
      </c>
      <c r="S809" s="503">
        <v>0.99</v>
      </c>
      <c r="T809" s="503">
        <v>7</v>
      </c>
      <c r="U809" s="577">
        <v>0</v>
      </c>
      <c r="V809" s="503">
        <v>29</v>
      </c>
      <c r="W809" s="577">
        <v>0.04</v>
      </c>
      <c r="X809" s="503">
        <v>4</v>
      </c>
      <c r="Y809" s="503">
        <v>4</v>
      </c>
      <c r="Z809" s="503">
        <v>48</v>
      </c>
      <c r="AA809" s="503">
        <v>2.1</v>
      </c>
      <c r="AB809" s="26">
        <f t="shared" si="244"/>
        <v>211</v>
      </c>
      <c r="AC809" s="71">
        <f t="shared" si="244"/>
        <v>3.09</v>
      </c>
      <c r="AD809" s="503">
        <v>318</v>
      </c>
      <c r="AE809" s="27">
        <f t="shared" si="245"/>
        <v>100</v>
      </c>
      <c r="AF809" s="503">
        <v>23</v>
      </c>
      <c r="AG809" s="503">
        <v>272</v>
      </c>
      <c r="AH809" s="503">
        <v>225</v>
      </c>
      <c r="AI809" s="503">
        <v>109</v>
      </c>
      <c r="AJ809" s="496">
        <v>75</v>
      </c>
      <c r="AK809" s="631">
        <v>0.375</v>
      </c>
      <c r="AL809" s="503"/>
      <c r="AM809" s="577"/>
      <c r="AN809" s="208">
        <v>0</v>
      </c>
      <c r="AO809" s="504">
        <v>0</v>
      </c>
      <c r="AP809" s="208">
        <v>237</v>
      </c>
      <c r="AQ809" s="504">
        <v>13.99</v>
      </c>
      <c r="AR809" s="201">
        <f t="shared" si="246"/>
        <v>312</v>
      </c>
      <c r="AS809" s="202">
        <f t="shared" si="246"/>
        <v>14.365</v>
      </c>
      <c r="AT809" s="504">
        <v>4.3499999999999996</v>
      </c>
      <c r="AU809" s="504">
        <v>4.58</v>
      </c>
      <c r="AV809" s="504">
        <v>0</v>
      </c>
      <c r="AW809" s="504">
        <v>0</v>
      </c>
      <c r="AX809" s="27">
        <f t="shared" si="247"/>
        <v>8.93</v>
      </c>
      <c r="AY809" s="39">
        <f t="shared" si="248"/>
        <v>23.295000000000002</v>
      </c>
      <c r="AZ809" s="504">
        <v>0</v>
      </c>
      <c r="BA809" s="27">
        <f t="shared" si="249"/>
        <v>23.295000000000002</v>
      </c>
      <c r="BB809" s="503">
        <v>0</v>
      </c>
      <c r="BC809" s="504">
        <v>0</v>
      </c>
      <c r="BD809" s="263">
        <v>0</v>
      </c>
    </row>
    <row r="810" spans="1:56" s="494" customFormat="1" ht="16.5">
      <c r="A810" s="614" t="s">
        <v>1134</v>
      </c>
      <c r="B810" s="208" t="s">
        <v>213</v>
      </c>
      <c r="C810" s="491" t="s">
        <v>1168</v>
      </c>
      <c r="D810" s="491" t="s">
        <v>1205</v>
      </c>
      <c r="E810" s="492">
        <v>30</v>
      </c>
      <c r="F810" s="495" t="s">
        <v>1207</v>
      </c>
      <c r="G810" s="242">
        <v>301</v>
      </c>
      <c r="H810" s="242">
        <v>1660</v>
      </c>
      <c r="I810" s="571">
        <v>2</v>
      </c>
      <c r="J810" s="571">
        <v>65</v>
      </c>
      <c r="K810" s="571">
        <v>360</v>
      </c>
      <c r="L810" s="157">
        <v>0</v>
      </c>
      <c r="M810" s="157">
        <v>0</v>
      </c>
      <c r="N810" s="157">
        <v>0</v>
      </c>
      <c r="O810" s="25">
        <f t="shared" si="241"/>
        <v>2</v>
      </c>
      <c r="P810" s="25">
        <f t="shared" si="242"/>
        <v>65</v>
      </c>
      <c r="Q810" s="25">
        <f t="shared" si="242"/>
        <v>360</v>
      </c>
      <c r="R810" s="25">
        <f t="shared" si="243"/>
        <v>427</v>
      </c>
      <c r="S810" s="208">
        <v>4.05</v>
      </c>
      <c r="T810" s="208">
        <v>0</v>
      </c>
      <c r="U810" s="504">
        <v>0</v>
      </c>
      <c r="V810" s="208">
        <v>2</v>
      </c>
      <c r="W810" s="504">
        <v>0</v>
      </c>
      <c r="X810" s="208">
        <v>0</v>
      </c>
      <c r="Y810" s="208">
        <v>0</v>
      </c>
      <c r="Z810" s="503">
        <v>75</v>
      </c>
      <c r="AA810" s="503">
        <v>5.84</v>
      </c>
      <c r="AB810" s="26">
        <f t="shared" si="244"/>
        <v>502</v>
      </c>
      <c r="AC810" s="71">
        <f t="shared" si="244"/>
        <v>9.89</v>
      </c>
      <c r="AD810" s="503">
        <v>301</v>
      </c>
      <c r="AE810" s="27">
        <f t="shared" si="245"/>
        <v>100</v>
      </c>
      <c r="AF810" s="503">
        <v>24</v>
      </c>
      <c r="AG810" s="503">
        <v>279</v>
      </c>
      <c r="AH810" s="503">
        <v>270</v>
      </c>
      <c r="AI810" s="503">
        <v>136</v>
      </c>
      <c r="AJ810" s="496"/>
      <c r="AK810" s="496"/>
      <c r="AL810" s="503"/>
      <c r="AM810" s="577"/>
      <c r="AN810" s="208">
        <v>0</v>
      </c>
      <c r="AO810" s="504">
        <v>0</v>
      </c>
      <c r="AP810" s="208">
        <v>262</v>
      </c>
      <c r="AQ810" s="504">
        <v>4.93</v>
      </c>
      <c r="AR810" s="201">
        <f t="shared" si="246"/>
        <v>262</v>
      </c>
      <c r="AS810" s="202">
        <f t="shared" si="246"/>
        <v>4.93</v>
      </c>
      <c r="AT810" s="504">
        <v>1.67</v>
      </c>
      <c r="AU810" s="504">
        <v>1.37</v>
      </c>
      <c r="AV810" s="504">
        <v>0</v>
      </c>
      <c r="AW810" s="504">
        <v>0</v>
      </c>
      <c r="AX810" s="27">
        <f t="shared" si="247"/>
        <v>3.04</v>
      </c>
      <c r="AY810" s="39">
        <f t="shared" si="248"/>
        <v>7.97</v>
      </c>
      <c r="AZ810" s="504">
        <v>0</v>
      </c>
      <c r="BA810" s="27">
        <f t="shared" si="249"/>
        <v>7.97</v>
      </c>
      <c r="BB810" s="503">
        <v>0</v>
      </c>
      <c r="BC810" s="504">
        <v>0</v>
      </c>
      <c r="BD810" s="263">
        <v>0</v>
      </c>
    </row>
    <row r="811" spans="1:56" s="494" customFormat="1" ht="16.5">
      <c r="A811" s="614" t="s">
        <v>1134</v>
      </c>
      <c r="B811" s="208" t="s">
        <v>213</v>
      </c>
      <c r="C811" s="491" t="s">
        <v>1168</v>
      </c>
      <c r="D811" s="491" t="s">
        <v>1205</v>
      </c>
      <c r="E811" s="492">
        <v>31</v>
      </c>
      <c r="F811" s="495" t="s">
        <v>1208</v>
      </c>
      <c r="G811" s="242">
        <v>242</v>
      </c>
      <c r="H811" s="242">
        <v>1928</v>
      </c>
      <c r="I811" s="571">
        <v>62</v>
      </c>
      <c r="J811" s="571">
        <v>81</v>
      </c>
      <c r="K811" s="571">
        <v>237</v>
      </c>
      <c r="L811" s="157">
        <v>0</v>
      </c>
      <c r="M811" s="157">
        <v>0</v>
      </c>
      <c r="N811" s="157">
        <v>0</v>
      </c>
      <c r="O811" s="25">
        <f t="shared" si="241"/>
        <v>62</v>
      </c>
      <c r="P811" s="25">
        <f t="shared" si="242"/>
        <v>81</v>
      </c>
      <c r="Q811" s="25">
        <f t="shared" si="242"/>
        <v>237</v>
      </c>
      <c r="R811" s="25">
        <f t="shared" si="243"/>
        <v>380</v>
      </c>
      <c r="S811" s="208">
        <v>9.24</v>
      </c>
      <c r="T811" s="208">
        <v>30</v>
      </c>
      <c r="U811" s="504">
        <v>0</v>
      </c>
      <c r="V811" s="208">
        <v>14</v>
      </c>
      <c r="W811" s="504">
        <v>0</v>
      </c>
      <c r="X811" s="208">
        <v>3</v>
      </c>
      <c r="Y811" s="208">
        <v>3</v>
      </c>
      <c r="Z811" s="503">
        <v>129</v>
      </c>
      <c r="AA811" s="503">
        <v>1.06</v>
      </c>
      <c r="AB811" s="26">
        <f t="shared" si="244"/>
        <v>509</v>
      </c>
      <c r="AC811" s="71">
        <f t="shared" si="244"/>
        <v>10.3</v>
      </c>
      <c r="AD811" s="503">
        <v>242</v>
      </c>
      <c r="AE811" s="27">
        <f t="shared" si="245"/>
        <v>100</v>
      </c>
      <c r="AF811" s="503">
        <v>25</v>
      </c>
      <c r="AG811" s="503">
        <v>41</v>
      </c>
      <c r="AH811" s="503">
        <v>37</v>
      </c>
      <c r="AI811" s="503">
        <v>18</v>
      </c>
      <c r="AJ811" s="496"/>
      <c r="AK811" s="496"/>
      <c r="AL811" s="503"/>
      <c r="AM811" s="503"/>
      <c r="AN811" s="208">
        <v>0</v>
      </c>
      <c r="AO811" s="242">
        <v>0</v>
      </c>
      <c r="AP811" s="503">
        <v>9</v>
      </c>
      <c r="AQ811" s="503">
        <v>4.75</v>
      </c>
      <c r="AR811" s="201">
        <f t="shared" si="246"/>
        <v>9</v>
      </c>
      <c r="AS811" s="202">
        <f t="shared" si="246"/>
        <v>4.75</v>
      </c>
      <c r="AT811" s="577">
        <v>2.1800000000000002</v>
      </c>
      <c r="AU811" s="577">
        <v>0</v>
      </c>
      <c r="AV811" s="577">
        <v>0</v>
      </c>
      <c r="AW811" s="503">
        <v>13.92</v>
      </c>
      <c r="AX811" s="27">
        <f t="shared" si="247"/>
        <v>16.100000000000001</v>
      </c>
      <c r="AY811" s="39">
        <f t="shared" si="248"/>
        <v>20.85</v>
      </c>
      <c r="AZ811" s="577"/>
      <c r="BA811" s="27">
        <f t="shared" si="249"/>
        <v>20.85</v>
      </c>
      <c r="BB811" s="208"/>
      <c r="BC811" s="504"/>
      <c r="BD811" s="263">
        <v>0</v>
      </c>
    </row>
    <row r="812" spans="1:56" s="494" customFormat="1" ht="16.5">
      <c r="A812" s="613" t="s">
        <v>1134</v>
      </c>
      <c r="B812" s="208" t="s">
        <v>213</v>
      </c>
      <c r="C812" s="244" t="s">
        <v>1168</v>
      </c>
      <c r="D812" s="491" t="s">
        <v>1209</v>
      </c>
      <c r="E812" s="492">
        <v>32</v>
      </c>
      <c r="F812" s="244" t="s">
        <v>1210</v>
      </c>
      <c r="G812" s="242">
        <v>191</v>
      </c>
      <c r="H812" s="242">
        <v>670.41</v>
      </c>
      <c r="I812" s="571">
        <v>15</v>
      </c>
      <c r="J812" s="571">
        <v>89</v>
      </c>
      <c r="K812" s="571">
        <v>322</v>
      </c>
      <c r="L812" s="157">
        <v>0</v>
      </c>
      <c r="M812" s="157">
        <v>0</v>
      </c>
      <c r="N812" s="157">
        <v>0</v>
      </c>
      <c r="O812" s="25">
        <f t="shared" si="241"/>
        <v>15</v>
      </c>
      <c r="P812" s="25">
        <f t="shared" si="242"/>
        <v>89</v>
      </c>
      <c r="Q812" s="25">
        <f t="shared" si="242"/>
        <v>322</v>
      </c>
      <c r="R812" s="25">
        <f t="shared" si="243"/>
        <v>426</v>
      </c>
      <c r="S812" s="208">
        <v>9.01</v>
      </c>
      <c r="T812" s="208">
        <v>2</v>
      </c>
      <c r="U812" s="504">
        <v>0</v>
      </c>
      <c r="V812" s="208">
        <v>13</v>
      </c>
      <c r="W812" s="504">
        <v>0.05</v>
      </c>
      <c r="X812" s="208">
        <v>2</v>
      </c>
      <c r="Y812" s="208">
        <v>2</v>
      </c>
      <c r="Z812" s="503">
        <v>134</v>
      </c>
      <c r="AA812" s="503">
        <v>5.71</v>
      </c>
      <c r="AB812" s="26">
        <f t="shared" si="244"/>
        <v>560</v>
      </c>
      <c r="AC812" s="71">
        <f t="shared" si="244"/>
        <v>14.719999999999999</v>
      </c>
      <c r="AD812" s="503">
        <v>191</v>
      </c>
      <c r="AE812" s="27">
        <f t="shared" si="245"/>
        <v>100</v>
      </c>
      <c r="AF812" s="503">
        <v>26</v>
      </c>
      <c r="AG812" s="503">
        <v>0</v>
      </c>
      <c r="AH812" s="503">
        <v>0</v>
      </c>
      <c r="AI812" s="503">
        <v>0</v>
      </c>
      <c r="AJ812" s="496"/>
      <c r="AK812" s="496"/>
      <c r="AL812" s="503"/>
      <c r="AM812" s="503"/>
      <c r="AN812" s="208">
        <v>0</v>
      </c>
      <c r="AO812" s="242">
        <v>0</v>
      </c>
      <c r="AP812" s="503">
        <v>116</v>
      </c>
      <c r="AQ812" s="503">
        <v>10.5</v>
      </c>
      <c r="AR812" s="201">
        <f t="shared" si="246"/>
        <v>116</v>
      </c>
      <c r="AS812" s="202">
        <f t="shared" si="246"/>
        <v>10.5</v>
      </c>
      <c r="AT812" s="577">
        <v>3.68</v>
      </c>
      <c r="AU812" s="577">
        <v>9.52</v>
      </c>
      <c r="AV812" s="577"/>
      <c r="AW812" s="503">
        <v>12.99</v>
      </c>
      <c r="AX812" s="27">
        <f t="shared" si="247"/>
        <v>26.189999999999998</v>
      </c>
      <c r="AY812" s="39">
        <f t="shared" si="248"/>
        <v>36.69</v>
      </c>
      <c r="AZ812" s="577"/>
      <c r="BA812" s="27">
        <f t="shared" si="249"/>
        <v>36.69</v>
      </c>
      <c r="BB812" s="503"/>
      <c r="BC812" s="577"/>
      <c r="BD812" s="263">
        <v>0</v>
      </c>
    </row>
    <row r="813" spans="1:56" s="494" customFormat="1" ht="16.5">
      <c r="A813" s="613" t="s">
        <v>1134</v>
      </c>
      <c r="B813" s="208" t="s">
        <v>213</v>
      </c>
      <c r="C813" s="244" t="s">
        <v>1168</v>
      </c>
      <c r="D813" s="491" t="s">
        <v>1209</v>
      </c>
      <c r="E813" s="492">
        <v>33</v>
      </c>
      <c r="F813" s="244" t="s">
        <v>1211</v>
      </c>
      <c r="G813" s="242">
        <v>209</v>
      </c>
      <c r="H813" s="242">
        <v>734</v>
      </c>
      <c r="I813" s="571">
        <v>10</v>
      </c>
      <c r="J813" s="571">
        <v>35</v>
      </c>
      <c r="K813" s="571">
        <v>134</v>
      </c>
      <c r="L813" s="157">
        <v>0</v>
      </c>
      <c r="M813" s="157">
        <v>0</v>
      </c>
      <c r="N813" s="157">
        <v>0</v>
      </c>
      <c r="O813" s="25">
        <f t="shared" si="241"/>
        <v>10</v>
      </c>
      <c r="P813" s="25">
        <f t="shared" si="242"/>
        <v>35</v>
      </c>
      <c r="Q813" s="25">
        <f t="shared" si="242"/>
        <v>134</v>
      </c>
      <c r="R813" s="25">
        <f t="shared" si="243"/>
        <v>179</v>
      </c>
      <c r="S813" s="208">
        <v>0.87</v>
      </c>
      <c r="T813" s="208">
        <v>0</v>
      </c>
      <c r="U813" s="504">
        <v>0</v>
      </c>
      <c r="V813" s="208">
        <v>8</v>
      </c>
      <c r="W813" s="504">
        <v>0</v>
      </c>
      <c r="X813" s="208">
        <v>0</v>
      </c>
      <c r="Y813" s="208">
        <v>0</v>
      </c>
      <c r="Z813" s="503">
        <v>32</v>
      </c>
      <c r="AA813" s="503">
        <v>4.58</v>
      </c>
      <c r="AB813" s="26">
        <f t="shared" si="244"/>
        <v>211</v>
      </c>
      <c r="AC813" s="71">
        <f t="shared" si="244"/>
        <v>5.45</v>
      </c>
      <c r="AD813" s="503">
        <v>200</v>
      </c>
      <c r="AE813" s="27">
        <f t="shared" si="245"/>
        <v>95.693779904306226</v>
      </c>
      <c r="AF813" s="503"/>
      <c r="AG813" s="503">
        <v>0</v>
      </c>
      <c r="AH813" s="503">
        <v>0</v>
      </c>
      <c r="AI813" s="577">
        <v>0</v>
      </c>
      <c r="AJ813" s="496"/>
      <c r="AK813" s="496"/>
      <c r="AL813" s="503"/>
      <c r="AM813" s="503"/>
      <c r="AN813" s="208">
        <v>0</v>
      </c>
      <c r="AO813" s="242">
        <v>0</v>
      </c>
      <c r="AP813" s="509"/>
      <c r="AQ813" s="509"/>
      <c r="AR813" s="201">
        <f t="shared" si="246"/>
        <v>0</v>
      </c>
      <c r="AS813" s="202">
        <f t="shared" si="246"/>
        <v>0</v>
      </c>
      <c r="AT813" s="509"/>
      <c r="AU813" s="509"/>
      <c r="AV813" s="509"/>
      <c r="AW813" s="509"/>
      <c r="AX813" s="27">
        <f t="shared" si="247"/>
        <v>0</v>
      </c>
      <c r="AY813" s="39">
        <f t="shared" si="248"/>
        <v>0</v>
      </c>
      <c r="AZ813" s="509"/>
      <c r="BA813" s="27">
        <f t="shared" si="249"/>
        <v>0</v>
      </c>
      <c r="BB813" s="509"/>
      <c r="BC813" s="509"/>
      <c r="BD813" s="263">
        <v>0</v>
      </c>
    </row>
    <row r="814" spans="1:56" s="494" customFormat="1" ht="16.5">
      <c r="A814" s="613" t="s">
        <v>1134</v>
      </c>
      <c r="B814" s="208" t="s">
        <v>213</v>
      </c>
      <c r="C814" s="244" t="s">
        <v>1168</v>
      </c>
      <c r="D814" s="491" t="s">
        <v>1212</v>
      </c>
      <c r="E814" s="492">
        <v>34</v>
      </c>
      <c r="F814" s="154" t="s">
        <v>1214</v>
      </c>
      <c r="G814" s="242">
        <v>215</v>
      </c>
      <c r="H814" s="242">
        <v>755</v>
      </c>
      <c r="I814" s="571">
        <v>178</v>
      </c>
      <c r="J814" s="571">
        <v>4</v>
      </c>
      <c r="K814" s="571">
        <v>10</v>
      </c>
      <c r="L814" s="208">
        <v>0</v>
      </c>
      <c r="M814" s="208">
        <v>0</v>
      </c>
      <c r="N814" s="208">
        <v>0</v>
      </c>
      <c r="O814" s="25">
        <f t="shared" si="241"/>
        <v>178</v>
      </c>
      <c r="P814" s="25">
        <f t="shared" si="242"/>
        <v>4</v>
      </c>
      <c r="Q814" s="25">
        <f t="shared" si="242"/>
        <v>10</v>
      </c>
      <c r="R814" s="25">
        <f t="shared" si="243"/>
        <v>192</v>
      </c>
      <c r="S814" s="504">
        <v>0.4</v>
      </c>
      <c r="T814" s="496">
        <v>171</v>
      </c>
      <c r="U814" s="504">
        <v>0.33</v>
      </c>
      <c r="V814" s="496">
        <v>5</v>
      </c>
      <c r="W814" s="504">
        <v>0.05</v>
      </c>
      <c r="X814" s="242">
        <v>0</v>
      </c>
      <c r="Y814" s="242">
        <v>0</v>
      </c>
      <c r="Z814" s="496">
        <v>215</v>
      </c>
      <c r="AA814" s="504">
        <v>24.52</v>
      </c>
      <c r="AB814" s="26">
        <f t="shared" si="244"/>
        <v>407</v>
      </c>
      <c r="AC814" s="71">
        <f t="shared" si="244"/>
        <v>24.919999999999998</v>
      </c>
      <c r="AD814" s="242">
        <v>215</v>
      </c>
      <c r="AE814" s="27">
        <f t="shared" si="245"/>
        <v>100</v>
      </c>
      <c r="AF814" s="503">
        <v>27</v>
      </c>
      <c r="AG814" s="242">
        <v>108</v>
      </c>
      <c r="AH814" s="572">
        <v>108</v>
      </c>
      <c r="AI814" s="503">
        <v>0</v>
      </c>
      <c r="AJ814" s="496"/>
      <c r="AK814" s="496"/>
      <c r="AL814" s="503"/>
      <c r="AM814" s="503"/>
      <c r="AN814" s="208">
        <v>0</v>
      </c>
      <c r="AO814" s="242">
        <v>0</v>
      </c>
      <c r="AP814" s="509"/>
      <c r="AQ814" s="509"/>
      <c r="AR814" s="201">
        <f t="shared" si="246"/>
        <v>0</v>
      </c>
      <c r="AS814" s="202">
        <f t="shared" si="246"/>
        <v>0</v>
      </c>
      <c r="AT814" s="509"/>
      <c r="AU814" s="509"/>
      <c r="AV814" s="509"/>
      <c r="AW814" s="509"/>
      <c r="AX814" s="27">
        <f t="shared" si="247"/>
        <v>0</v>
      </c>
      <c r="AY814" s="39">
        <f t="shared" si="248"/>
        <v>0</v>
      </c>
      <c r="AZ814" s="509"/>
      <c r="BA814" s="27">
        <f t="shared" si="249"/>
        <v>0</v>
      </c>
      <c r="BB814" s="509"/>
      <c r="BC814" s="509"/>
      <c r="BD814" s="263">
        <v>0</v>
      </c>
    </row>
    <row r="815" spans="1:56" s="494" customFormat="1" ht="16.5">
      <c r="A815" s="613" t="s">
        <v>1134</v>
      </c>
      <c r="B815" s="208" t="s">
        <v>213</v>
      </c>
      <c r="C815" s="244" t="s">
        <v>1168</v>
      </c>
      <c r="D815" s="491" t="s">
        <v>1212</v>
      </c>
      <c r="E815" s="492">
        <v>35</v>
      </c>
      <c r="F815" s="154" t="s">
        <v>1215</v>
      </c>
      <c r="G815" s="242">
        <v>257</v>
      </c>
      <c r="H815" s="242">
        <v>902.06999999999994</v>
      </c>
      <c r="I815" s="571">
        <v>4</v>
      </c>
      <c r="J815" s="571">
        <v>3</v>
      </c>
      <c r="K815" s="571">
        <v>0</v>
      </c>
      <c r="L815" s="208">
        <v>0</v>
      </c>
      <c r="M815" s="208">
        <v>0</v>
      </c>
      <c r="N815" s="208">
        <v>0</v>
      </c>
      <c r="O815" s="25">
        <f t="shared" si="241"/>
        <v>4</v>
      </c>
      <c r="P815" s="25">
        <f t="shared" si="242"/>
        <v>3</v>
      </c>
      <c r="Q815" s="25">
        <f t="shared" si="242"/>
        <v>0</v>
      </c>
      <c r="R815" s="25">
        <f t="shared" si="243"/>
        <v>7</v>
      </c>
      <c r="S815" s="504">
        <v>0.04</v>
      </c>
      <c r="T815" s="496">
        <v>4</v>
      </c>
      <c r="U815" s="504">
        <v>0.02</v>
      </c>
      <c r="V815" s="496">
        <v>0</v>
      </c>
      <c r="W815" s="504">
        <v>0</v>
      </c>
      <c r="X815" s="242">
        <v>0</v>
      </c>
      <c r="Y815" s="242">
        <v>0</v>
      </c>
      <c r="Z815" s="496">
        <v>145</v>
      </c>
      <c r="AA815" s="504">
        <v>13.41</v>
      </c>
      <c r="AB815" s="26">
        <f t="shared" si="244"/>
        <v>152</v>
      </c>
      <c r="AC815" s="71">
        <f t="shared" si="244"/>
        <v>13.45</v>
      </c>
      <c r="AD815" s="242">
        <v>224</v>
      </c>
      <c r="AE815" s="27">
        <f t="shared" si="245"/>
        <v>87.159533073929964</v>
      </c>
      <c r="AF815" s="503"/>
      <c r="AG815" s="242">
        <v>0</v>
      </c>
      <c r="AH815" s="572">
        <v>0</v>
      </c>
      <c r="AI815" s="503">
        <v>0</v>
      </c>
      <c r="AJ815" s="496"/>
      <c r="AK815" s="496"/>
      <c r="AL815" s="503"/>
      <c r="AM815" s="503"/>
      <c r="AN815" s="208">
        <v>0</v>
      </c>
      <c r="AO815" s="503">
        <v>0</v>
      </c>
      <c r="AP815" s="503">
        <v>29</v>
      </c>
      <c r="AQ815" s="503">
        <v>1.79</v>
      </c>
      <c r="AR815" s="201">
        <f t="shared" si="246"/>
        <v>29</v>
      </c>
      <c r="AS815" s="202">
        <f t="shared" si="246"/>
        <v>1.79</v>
      </c>
      <c r="AT815" s="157">
        <v>10.25</v>
      </c>
      <c r="AU815" s="157">
        <v>4.08</v>
      </c>
      <c r="AV815" s="157">
        <v>0</v>
      </c>
      <c r="AW815" s="157">
        <v>2.6</v>
      </c>
      <c r="AX815" s="27">
        <f t="shared" si="247"/>
        <v>16.93</v>
      </c>
      <c r="AY815" s="39">
        <f t="shared" si="248"/>
        <v>18.72</v>
      </c>
      <c r="AZ815" s="503">
        <v>0</v>
      </c>
      <c r="BA815" s="27">
        <f t="shared" si="249"/>
        <v>18.72</v>
      </c>
      <c r="BB815" s="504">
        <v>1</v>
      </c>
      <c r="BC815" s="504">
        <v>0.21</v>
      </c>
      <c r="BD815" s="263">
        <v>0</v>
      </c>
    </row>
    <row r="816" spans="1:56" s="494" customFormat="1" ht="16.5">
      <c r="A816" s="613" t="s">
        <v>1134</v>
      </c>
      <c r="B816" s="208" t="s">
        <v>213</v>
      </c>
      <c r="C816" s="244" t="s">
        <v>1168</v>
      </c>
      <c r="D816" s="491" t="s">
        <v>1212</v>
      </c>
      <c r="E816" s="492">
        <v>36</v>
      </c>
      <c r="F816" s="154" t="s">
        <v>1213</v>
      </c>
      <c r="G816" s="242">
        <v>297</v>
      </c>
      <c r="H816" s="242">
        <v>1042</v>
      </c>
      <c r="I816" s="571">
        <v>297</v>
      </c>
      <c r="J816" s="571">
        <v>10</v>
      </c>
      <c r="K816" s="571">
        <v>68</v>
      </c>
      <c r="L816" s="503">
        <v>0</v>
      </c>
      <c r="M816" s="503">
        <v>0</v>
      </c>
      <c r="N816" s="503">
        <v>0</v>
      </c>
      <c r="O816" s="25">
        <f t="shared" si="241"/>
        <v>297</v>
      </c>
      <c r="P816" s="25">
        <f t="shared" si="242"/>
        <v>10</v>
      </c>
      <c r="Q816" s="25">
        <f t="shared" si="242"/>
        <v>68</v>
      </c>
      <c r="R816" s="25">
        <f t="shared" si="243"/>
        <v>375</v>
      </c>
      <c r="S816" s="504">
        <v>0.45</v>
      </c>
      <c r="T816" s="496">
        <v>256</v>
      </c>
      <c r="U816" s="504">
        <v>0.28999999999999998</v>
      </c>
      <c r="V816" s="496">
        <v>15</v>
      </c>
      <c r="W816" s="504">
        <v>0.15</v>
      </c>
      <c r="X816" s="242">
        <v>0</v>
      </c>
      <c r="Y816" s="242">
        <v>0</v>
      </c>
      <c r="Z816" s="496">
        <v>546</v>
      </c>
      <c r="AA816" s="504">
        <v>52.12</v>
      </c>
      <c r="AB816" s="26">
        <f t="shared" si="244"/>
        <v>921</v>
      </c>
      <c r="AC816" s="71">
        <f t="shared" si="244"/>
        <v>52.57</v>
      </c>
      <c r="AD816" s="242">
        <v>297</v>
      </c>
      <c r="AE816" s="27">
        <f t="shared" si="245"/>
        <v>100</v>
      </c>
      <c r="AF816" s="503">
        <v>28</v>
      </c>
      <c r="AG816" s="242">
        <v>116</v>
      </c>
      <c r="AH816" s="572">
        <v>116</v>
      </c>
      <c r="AI816" s="503">
        <v>2</v>
      </c>
      <c r="AJ816" s="496"/>
      <c r="AK816" s="496"/>
      <c r="AL816" s="503"/>
      <c r="AM816" s="503"/>
      <c r="AN816" s="503">
        <v>0</v>
      </c>
      <c r="AO816" s="503">
        <v>0</v>
      </c>
      <c r="AP816" s="503"/>
      <c r="AQ816" s="503"/>
      <c r="AR816" s="201">
        <f t="shared" si="246"/>
        <v>0</v>
      </c>
      <c r="AS816" s="202">
        <f t="shared" si="246"/>
        <v>0</v>
      </c>
      <c r="AT816" s="208"/>
      <c r="AU816" s="208"/>
      <c r="AV816" s="208"/>
      <c r="AW816" s="208"/>
      <c r="AX816" s="27">
        <f t="shared" si="247"/>
        <v>0</v>
      </c>
      <c r="AY816" s="39">
        <f t="shared" si="248"/>
        <v>0</v>
      </c>
      <c r="AZ816" s="577"/>
      <c r="BA816" s="27">
        <f t="shared" si="249"/>
        <v>0</v>
      </c>
      <c r="BB816" s="504"/>
      <c r="BC816" s="208"/>
      <c r="BD816" s="263">
        <v>0</v>
      </c>
    </row>
    <row r="817" spans="1:56" s="494" customFormat="1" ht="16.5">
      <c r="A817" s="613" t="s">
        <v>1134</v>
      </c>
      <c r="B817" s="208" t="s">
        <v>213</v>
      </c>
      <c r="C817" s="244" t="s">
        <v>1168</v>
      </c>
      <c r="D817" s="491" t="s">
        <v>1216</v>
      </c>
      <c r="E817" s="492">
        <v>37</v>
      </c>
      <c r="F817" s="244" t="s">
        <v>1217</v>
      </c>
      <c r="G817" s="242">
        <v>235</v>
      </c>
      <c r="H817" s="242">
        <v>824.84999999999991</v>
      </c>
      <c r="I817" s="571">
        <v>29</v>
      </c>
      <c r="J817" s="571">
        <v>22</v>
      </c>
      <c r="K817" s="571">
        <v>93</v>
      </c>
      <c r="L817" s="208">
        <v>0</v>
      </c>
      <c r="M817" s="208">
        <v>0</v>
      </c>
      <c r="N817" s="208">
        <v>14</v>
      </c>
      <c r="O817" s="25">
        <f t="shared" si="241"/>
        <v>29</v>
      </c>
      <c r="P817" s="25">
        <f t="shared" si="242"/>
        <v>22</v>
      </c>
      <c r="Q817" s="25">
        <f t="shared" si="242"/>
        <v>107</v>
      </c>
      <c r="R817" s="25">
        <f t="shared" si="243"/>
        <v>158</v>
      </c>
      <c r="S817" s="208">
        <v>0.21</v>
      </c>
      <c r="T817" s="503">
        <v>0</v>
      </c>
      <c r="U817" s="503">
        <v>0</v>
      </c>
      <c r="V817" s="503">
        <v>17</v>
      </c>
      <c r="W817" s="503">
        <v>0.1</v>
      </c>
      <c r="X817" s="503"/>
      <c r="Y817" s="503"/>
      <c r="Z817" s="208">
        <v>220</v>
      </c>
      <c r="AA817" s="208">
        <v>22.27</v>
      </c>
      <c r="AB817" s="26">
        <f t="shared" si="244"/>
        <v>378</v>
      </c>
      <c r="AC817" s="71">
        <f t="shared" si="244"/>
        <v>22.48</v>
      </c>
      <c r="AD817" s="503">
        <v>235</v>
      </c>
      <c r="AE817" s="27">
        <f t="shared" si="245"/>
        <v>100</v>
      </c>
      <c r="AF817" s="503">
        <v>29</v>
      </c>
      <c r="AG817" s="503">
        <v>58</v>
      </c>
      <c r="AH817" s="503"/>
      <c r="AI817" s="503"/>
      <c r="AJ817" s="496"/>
      <c r="AK817" s="496"/>
      <c r="AL817" s="503"/>
      <c r="AM817" s="503"/>
      <c r="AN817" s="503"/>
      <c r="AO817" s="503"/>
      <c r="AP817" s="503"/>
      <c r="AQ817" s="503"/>
      <c r="AR817" s="201">
        <f t="shared" si="246"/>
        <v>0</v>
      </c>
      <c r="AS817" s="202">
        <f t="shared" si="246"/>
        <v>0</v>
      </c>
      <c r="AT817" s="208"/>
      <c r="AU817" s="208"/>
      <c r="AV817" s="208"/>
      <c r="AW817" s="208"/>
      <c r="AX817" s="27">
        <f t="shared" si="247"/>
        <v>0</v>
      </c>
      <c r="AY817" s="39">
        <f t="shared" si="248"/>
        <v>0</v>
      </c>
      <c r="AZ817" s="577"/>
      <c r="BA817" s="27">
        <f t="shared" si="249"/>
        <v>0</v>
      </c>
      <c r="BB817" s="504"/>
      <c r="BC817" s="208"/>
      <c r="BD817" s="263">
        <v>0</v>
      </c>
    </row>
    <row r="818" spans="1:56" s="494" customFormat="1" ht="16.5">
      <c r="A818" s="613" t="s">
        <v>1134</v>
      </c>
      <c r="B818" s="208" t="s">
        <v>213</v>
      </c>
      <c r="C818" s="244" t="s">
        <v>1168</v>
      </c>
      <c r="D818" s="491" t="s">
        <v>1216</v>
      </c>
      <c r="E818" s="492">
        <v>38</v>
      </c>
      <c r="F818" s="244" t="s">
        <v>1218</v>
      </c>
      <c r="G818" s="242">
        <v>192</v>
      </c>
      <c r="H818" s="242">
        <v>673.92</v>
      </c>
      <c r="I818" s="571">
        <v>48</v>
      </c>
      <c r="J818" s="571">
        <v>37</v>
      </c>
      <c r="K818" s="571">
        <v>270</v>
      </c>
      <c r="L818" s="208">
        <v>0</v>
      </c>
      <c r="M818" s="208">
        <v>0</v>
      </c>
      <c r="N818" s="208">
        <v>0</v>
      </c>
      <c r="O818" s="25">
        <f t="shared" si="241"/>
        <v>48</v>
      </c>
      <c r="P818" s="25">
        <f t="shared" si="242"/>
        <v>37</v>
      </c>
      <c r="Q818" s="25">
        <f t="shared" si="242"/>
        <v>270</v>
      </c>
      <c r="R818" s="25">
        <f t="shared" si="243"/>
        <v>355</v>
      </c>
      <c r="S818" s="208">
        <v>2.5299999999999998</v>
      </c>
      <c r="T818" s="503">
        <v>0</v>
      </c>
      <c r="U818" s="503">
        <v>0</v>
      </c>
      <c r="V818" s="503">
        <v>32</v>
      </c>
      <c r="W818" s="503">
        <v>0.78</v>
      </c>
      <c r="X818" s="503"/>
      <c r="Y818" s="503"/>
      <c r="Z818" s="208">
        <v>230</v>
      </c>
      <c r="AA818" s="208">
        <v>51.91</v>
      </c>
      <c r="AB818" s="26">
        <f t="shared" si="244"/>
        <v>585</v>
      </c>
      <c r="AC818" s="71">
        <f t="shared" si="244"/>
        <v>54.44</v>
      </c>
      <c r="AD818" s="503">
        <v>192</v>
      </c>
      <c r="AE818" s="27">
        <f t="shared" si="245"/>
        <v>100</v>
      </c>
      <c r="AF818" s="503">
        <v>30</v>
      </c>
      <c r="AG818" s="503">
        <v>0</v>
      </c>
      <c r="AH818" s="503"/>
      <c r="AI818" s="503"/>
      <c r="AJ818" s="496"/>
      <c r="AK818" s="496"/>
      <c r="AL818" s="503"/>
      <c r="AM818" s="503"/>
      <c r="AN818" s="503"/>
      <c r="AO818" s="503"/>
      <c r="AP818" s="503"/>
      <c r="AQ818" s="503"/>
      <c r="AR818" s="201">
        <f t="shared" si="246"/>
        <v>0</v>
      </c>
      <c r="AS818" s="202">
        <f t="shared" si="246"/>
        <v>0</v>
      </c>
      <c r="AT818" s="208"/>
      <c r="AU818" s="208"/>
      <c r="AV818" s="208"/>
      <c r="AW818" s="208"/>
      <c r="AX818" s="27">
        <f t="shared" si="247"/>
        <v>0</v>
      </c>
      <c r="AY818" s="39">
        <f t="shared" si="248"/>
        <v>0</v>
      </c>
      <c r="AZ818" s="577"/>
      <c r="BA818" s="27">
        <f t="shared" si="249"/>
        <v>0</v>
      </c>
      <c r="BB818" s="504"/>
      <c r="BC818" s="208"/>
      <c r="BD818" s="263">
        <v>0</v>
      </c>
    </row>
    <row r="819" spans="1:56" s="494" customFormat="1" ht="16.5">
      <c r="A819" s="613" t="s">
        <v>1134</v>
      </c>
      <c r="B819" s="208" t="s">
        <v>213</v>
      </c>
      <c r="C819" s="244" t="s">
        <v>1168</v>
      </c>
      <c r="D819" s="491" t="s">
        <v>1216</v>
      </c>
      <c r="E819" s="492">
        <v>39</v>
      </c>
      <c r="F819" s="244" t="s">
        <v>1219</v>
      </c>
      <c r="G819" s="242">
        <v>248</v>
      </c>
      <c r="H819" s="242">
        <v>870.4799999999999</v>
      </c>
      <c r="I819" s="571">
        <v>61</v>
      </c>
      <c r="J819" s="571">
        <v>71</v>
      </c>
      <c r="K819" s="571">
        <v>164</v>
      </c>
      <c r="L819" s="208">
        <v>0</v>
      </c>
      <c r="M819" s="208">
        <v>5</v>
      </c>
      <c r="N819" s="208">
        <v>0</v>
      </c>
      <c r="O819" s="25">
        <f t="shared" si="241"/>
        <v>61</v>
      </c>
      <c r="P819" s="25">
        <f t="shared" si="242"/>
        <v>76</v>
      </c>
      <c r="Q819" s="25">
        <f t="shared" si="242"/>
        <v>164</v>
      </c>
      <c r="R819" s="25">
        <f t="shared" si="243"/>
        <v>301</v>
      </c>
      <c r="S819" s="208">
        <v>4.97</v>
      </c>
      <c r="T819" s="503">
        <v>3</v>
      </c>
      <c r="U819" s="503">
        <v>0</v>
      </c>
      <c r="V819" s="503">
        <v>55</v>
      </c>
      <c r="W819" s="503">
        <v>0.51</v>
      </c>
      <c r="X819" s="503"/>
      <c r="Y819" s="503"/>
      <c r="Z819" s="208">
        <v>390</v>
      </c>
      <c r="AA819" s="208">
        <v>58.34</v>
      </c>
      <c r="AB819" s="26">
        <f t="shared" si="244"/>
        <v>691</v>
      </c>
      <c r="AC819" s="71">
        <f t="shared" si="244"/>
        <v>63.31</v>
      </c>
      <c r="AD819" s="503">
        <v>248</v>
      </c>
      <c r="AE819" s="27">
        <f t="shared" si="245"/>
        <v>100</v>
      </c>
      <c r="AF819" s="503">
        <v>31</v>
      </c>
      <c r="AG819" s="503">
        <v>48</v>
      </c>
      <c r="AH819" s="503"/>
      <c r="AI819" s="503"/>
      <c r="AJ819" s="496"/>
      <c r="AK819" s="496"/>
      <c r="AL819" s="503"/>
      <c r="AM819" s="503"/>
      <c r="AN819" s="503"/>
      <c r="AO819" s="503"/>
      <c r="AP819" s="503"/>
      <c r="AQ819" s="503"/>
      <c r="AR819" s="201">
        <f t="shared" si="246"/>
        <v>0</v>
      </c>
      <c r="AS819" s="202">
        <f t="shared" si="246"/>
        <v>0</v>
      </c>
      <c r="AT819" s="208"/>
      <c r="AU819" s="208"/>
      <c r="AV819" s="208"/>
      <c r="AW819" s="208"/>
      <c r="AX819" s="27">
        <f t="shared" si="247"/>
        <v>0</v>
      </c>
      <c r="AY819" s="39">
        <f t="shared" si="248"/>
        <v>0</v>
      </c>
      <c r="AZ819" s="577"/>
      <c r="BA819" s="27">
        <f t="shared" si="249"/>
        <v>0</v>
      </c>
      <c r="BB819" s="504"/>
      <c r="BC819" s="208"/>
      <c r="BD819" s="263">
        <v>0</v>
      </c>
    </row>
    <row r="820" spans="1:56" s="494" customFormat="1" ht="16.5">
      <c r="A820" s="613" t="s">
        <v>1134</v>
      </c>
      <c r="B820" s="208" t="s">
        <v>213</v>
      </c>
      <c r="C820" s="244" t="s">
        <v>1168</v>
      </c>
      <c r="D820" s="491" t="s">
        <v>1216</v>
      </c>
      <c r="E820" s="492">
        <v>40</v>
      </c>
      <c r="F820" s="154" t="s">
        <v>1220</v>
      </c>
      <c r="G820" s="242">
        <v>204</v>
      </c>
      <c r="H820" s="242">
        <v>716.04</v>
      </c>
      <c r="I820" s="571">
        <v>50</v>
      </c>
      <c r="J820" s="571">
        <v>19</v>
      </c>
      <c r="K820" s="571">
        <v>253</v>
      </c>
      <c r="L820" s="208">
        <v>0</v>
      </c>
      <c r="M820" s="208">
        <v>0</v>
      </c>
      <c r="N820" s="208">
        <v>16</v>
      </c>
      <c r="O820" s="25">
        <f t="shared" si="241"/>
        <v>50</v>
      </c>
      <c r="P820" s="25">
        <f t="shared" si="242"/>
        <v>19</v>
      </c>
      <c r="Q820" s="25">
        <f t="shared" si="242"/>
        <v>269</v>
      </c>
      <c r="R820" s="25">
        <f t="shared" si="243"/>
        <v>338</v>
      </c>
      <c r="S820" s="503">
        <v>6.22</v>
      </c>
      <c r="T820" s="503">
        <v>4</v>
      </c>
      <c r="U820" s="503">
        <v>0</v>
      </c>
      <c r="V820" s="503">
        <v>36</v>
      </c>
      <c r="W820" s="503">
        <v>0.19</v>
      </c>
      <c r="X820" s="503"/>
      <c r="Y820" s="503"/>
      <c r="Z820" s="503">
        <v>255</v>
      </c>
      <c r="AA820" s="503">
        <v>41.64</v>
      </c>
      <c r="AB820" s="26">
        <f t="shared" si="244"/>
        <v>593</v>
      </c>
      <c r="AC820" s="71">
        <f t="shared" si="244"/>
        <v>47.86</v>
      </c>
      <c r="AD820" s="503">
        <v>204</v>
      </c>
      <c r="AE820" s="27">
        <f t="shared" si="245"/>
        <v>100</v>
      </c>
      <c r="AF820" s="503">
        <v>32</v>
      </c>
      <c r="AG820" s="503">
        <v>53</v>
      </c>
      <c r="AH820" s="503"/>
      <c r="AI820" s="503"/>
      <c r="AJ820" s="496"/>
      <c r="AK820" s="496"/>
      <c r="AL820" s="503"/>
      <c r="AM820" s="503"/>
      <c r="AN820" s="503"/>
      <c r="AO820" s="503"/>
      <c r="AP820" s="503"/>
      <c r="AQ820" s="503"/>
      <c r="AR820" s="201">
        <f t="shared" si="246"/>
        <v>0</v>
      </c>
      <c r="AS820" s="202">
        <f t="shared" si="246"/>
        <v>0</v>
      </c>
      <c r="AT820" s="208"/>
      <c r="AU820" s="208"/>
      <c r="AV820" s="208"/>
      <c r="AW820" s="208"/>
      <c r="AX820" s="27">
        <f t="shared" si="247"/>
        <v>0</v>
      </c>
      <c r="AY820" s="39">
        <f t="shared" si="248"/>
        <v>0</v>
      </c>
      <c r="AZ820" s="577"/>
      <c r="BA820" s="27">
        <f t="shared" si="249"/>
        <v>0</v>
      </c>
      <c r="BB820" s="504"/>
      <c r="BC820" s="208"/>
      <c r="BD820" s="263">
        <v>0</v>
      </c>
    </row>
    <row r="821" spans="1:56" s="494" customFormat="1" ht="16.5">
      <c r="A821" s="613" t="s">
        <v>1134</v>
      </c>
      <c r="B821" s="208" t="s">
        <v>213</v>
      </c>
      <c r="C821" s="244" t="s">
        <v>1168</v>
      </c>
      <c r="D821" s="491" t="s">
        <v>1221</v>
      </c>
      <c r="E821" s="492">
        <v>41</v>
      </c>
      <c r="F821" s="244" t="s">
        <v>1222</v>
      </c>
      <c r="G821" s="242">
        <v>178</v>
      </c>
      <c r="H821" s="242">
        <v>624.78</v>
      </c>
      <c r="I821" s="571">
        <v>81</v>
      </c>
      <c r="J821" s="571">
        <v>55</v>
      </c>
      <c r="K821" s="571">
        <v>9</v>
      </c>
      <c r="L821" s="208">
        <v>7</v>
      </c>
      <c r="M821" s="208">
        <v>0</v>
      </c>
      <c r="N821" s="208">
        <v>0</v>
      </c>
      <c r="O821" s="25">
        <f t="shared" si="241"/>
        <v>88</v>
      </c>
      <c r="P821" s="25">
        <f t="shared" si="242"/>
        <v>55</v>
      </c>
      <c r="Q821" s="25">
        <f t="shared" si="242"/>
        <v>9</v>
      </c>
      <c r="R821" s="25">
        <f t="shared" si="243"/>
        <v>152</v>
      </c>
      <c r="S821" s="503">
        <v>5.0999999999999996</v>
      </c>
      <c r="T821" s="503">
        <v>21</v>
      </c>
      <c r="U821" s="503">
        <v>0</v>
      </c>
      <c r="V821" s="503">
        <v>0</v>
      </c>
      <c r="W821" s="503">
        <v>0</v>
      </c>
      <c r="X821" s="503"/>
      <c r="Y821" s="503"/>
      <c r="Z821" s="503">
        <v>145</v>
      </c>
      <c r="AA821" s="503">
        <v>29.1</v>
      </c>
      <c r="AB821" s="26">
        <f t="shared" si="244"/>
        <v>297</v>
      </c>
      <c r="AC821" s="71">
        <f t="shared" si="244"/>
        <v>34.200000000000003</v>
      </c>
      <c r="AD821" s="503">
        <v>101</v>
      </c>
      <c r="AE821" s="27">
        <f t="shared" si="245"/>
        <v>56.741573033707873</v>
      </c>
      <c r="AF821" s="503"/>
      <c r="AG821" s="503">
        <v>6</v>
      </c>
      <c r="AH821" s="503"/>
      <c r="AI821" s="503"/>
      <c r="AJ821" s="496">
        <v>131</v>
      </c>
      <c r="AK821" s="631">
        <v>0.65500000000000003</v>
      </c>
      <c r="AL821" s="496"/>
      <c r="AM821" s="496"/>
      <c r="AN821" s="496"/>
      <c r="AO821" s="496"/>
      <c r="AP821" s="496"/>
      <c r="AQ821" s="496"/>
      <c r="AR821" s="201">
        <f t="shared" si="246"/>
        <v>131</v>
      </c>
      <c r="AS821" s="202">
        <f t="shared" si="246"/>
        <v>0.65500000000000003</v>
      </c>
      <c r="AT821" s="157"/>
      <c r="AU821" s="157"/>
      <c r="AV821" s="157"/>
      <c r="AW821" s="157"/>
      <c r="AX821" s="27">
        <f t="shared" si="247"/>
        <v>0</v>
      </c>
      <c r="AY821" s="39">
        <f t="shared" si="248"/>
        <v>0.65500000000000003</v>
      </c>
      <c r="AZ821" s="503"/>
      <c r="BA821" s="27">
        <f t="shared" si="249"/>
        <v>0.65500000000000003</v>
      </c>
      <c r="BB821" s="504"/>
      <c r="BC821" s="504"/>
      <c r="BD821" s="263"/>
    </row>
    <row r="822" spans="1:56" s="494" customFormat="1" ht="16.5" customHeight="1">
      <c r="A822" s="613" t="s">
        <v>1134</v>
      </c>
      <c r="B822" s="208" t="s">
        <v>213</v>
      </c>
      <c r="C822" s="244" t="s">
        <v>1168</v>
      </c>
      <c r="D822" s="632" t="s">
        <v>1517</v>
      </c>
      <c r="E822" s="492">
        <v>42</v>
      </c>
      <c r="F822" s="632" t="s">
        <v>1492</v>
      </c>
      <c r="G822" s="242">
        <v>198</v>
      </c>
      <c r="H822" s="242">
        <v>694.9799999999999</v>
      </c>
      <c r="I822" s="157">
        <v>0</v>
      </c>
      <c r="J822" s="157">
        <v>0</v>
      </c>
      <c r="K822" s="157">
        <v>0</v>
      </c>
      <c r="L822" s="157">
        <v>0</v>
      </c>
      <c r="M822" s="157">
        <v>0</v>
      </c>
      <c r="N822" s="157">
        <v>0</v>
      </c>
      <c r="O822" s="25">
        <f t="shared" si="241"/>
        <v>0</v>
      </c>
      <c r="P822" s="25">
        <f t="shared" si="242"/>
        <v>0</v>
      </c>
      <c r="Q822" s="25">
        <f t="shared" si="242"/>
        <v>0</v>
      </c>
      <c r="R822" s="25">
        <f t="shared" si="243"/>
        <v>0</v>
      </c>
      <c r="S822" s="503"/>
      <c r="T822" s="503"/>
      <c r="U822" s="503"/>
      <c r="V822" s="503"/>
      <c r="W822" s="503"/>
      <c r="X822" s="503"/>
      <c r="Y822" s="503"/>
      <c r="Z822" s="503"/>
      <c r="AA822" s="503"/>
      <c r="AB822" s="26">
        <f t="shared" si="244"/>
        <v>0</v>
      </c>
      <c r="AC822" s="71">
        <f t="shared" si="244"/>
        <v>0</v>
      </c>
      <c r="AD822" s="503"/>
      <c r="AE822" s="27">
        <f t="shared" si="245"/>
        <v>0</v>
      </c>
      <c r="AF822" s="503"/>
      <c r="AG822" s="503"/>
      <c r="AH822" s="503"/>
      <c r="AI822" s="503"/>
      <c r="AJ822" s="496"/>
      <c r="AK822" s="496"/>
      <c r="AL822" s="496"/>
      <c r="AM822" s="496"/>
      <c r="AN822" s="496"/>
      <c r="AO822" s="496"/>
      <c r="AP822" s="496"/>
      <c r="AQ822" s="496"/>
      <c r="AR822" s="201">
        <f t="shared" si="246"/>
        <v>0</v>
      </c>
      <c r="AS822" s="202">
        <f t="shared" si="246"/>
        <v>0</v>
      </c>
      <c r="AT822" s="208"/>
      <c r="AU822" s="208"/>
      <c r="AV822" s="208"/>
      <c r="AW822" s="208"/>
      <c r="AX822" s="27">
        <f t="shared" si="247"/>
        <v>0</v>
      </c>
      <c r="AY822" s="39">
        <f t="shared" si="248"/>
        <v>0</v>
      </c>
      <c r="AZ822" s="577"/>
      <c r="BA822" s="27">
        <f t="shared" si="249"/>
        <v>0</v>
      </c>
      <c r="BB822" s="504"/>
      <c r="BC822" s="208"/>
      <c r="BD822" s="263"/>
    </row>
    <row r="823" spans="1:56" s="494" customFormat="1" ht="16.5" customHeight="1">
      <c r="A823" s="613" t="s">
        <v>1134</v>
      </c>
      <c r="B823" s="208" t="s">
        <v>213</v>
      </c>
      <c r="C823" s="244" t="s">
        <v>1168</v>
      </c>
      <c r="D823" s="632" t="s">
        <v>1517</v>
      </c>
      <c r="E823" s="492">
        <v>43</v>
      </c>
      <c r="F823" s="632" t="s">
        <v>1493</v>
      </c>
      <c r="G823" s="242">
        <v>158</v>
      </c>
      <c r="H823" s="242">
        <v>554.57999999999993</v>
      </c>
      <c r="I823" s="157">
        <v>0</v>
      </c>
      <c r="J823" s="157">
        <v>0</v>
      </c>
      <c r="K823" s="157">
        <v>0</v>
      </c>
      <c r="L823" s="157">
        <v>0</v>
      </c>
      <c r="M823" s="157">
        <v>0</v>
      </c>
      <c r="N823" s="157">
        <v>0</v>
      </c>
      <c r="O823" s="25">
        <f t="shared" si="241"/>
        <v>0</v>
      </c>
      <c r="P823" s="25">
        <f t="shared" si="242"/>
        <v>0</v>
      </c>
      <c r="Q823" s="25">
        <f t="shared" si="242"/>
        <v>0</v>
      </c>
      <c r="R823" s="25">
        <f t="shared" si="243"/>
        <v>0</v>
      </c>
      <c r="S823" s="503"/>
      <c r="T823" s="503"/>
      <c r="U823" s="503"/>
      <c r="V823" s="503"/>
      <c r="W823" s="503"/>
      <c r="X823" s="503"/>
      <c r="Y823" s="503"/>
      <c r="Z823" s="503"/>
      <c r="AA823" s="503"/>
      <c r="AB823" s="26">
        <f t="shared" si="244"/>
        <v>0</v>
      </c>
      <c r="AC823" s="71">
        <f t="shared" si="244"/>
        <v>0</v>
      </c>
      <c r="AD823" s="503"/>
      <c r="AE823" s="27">
        <f t="shared" si="245"/>
        <v>0</v>
      </c>
      <c r="AF823" s="503"/>
      <c r="AG823" s="503"/>
      <c r="AH823" s="503"/>
      <c r="AI823" s="503"/>
      <c r="AJ823" s="496"/>
      <c r="AK823" s="496"/>
      <c r="AL823" s="496"/>
      <c r="AM823" s="496"/>
      <c r="AN823" s="496"/>
      <c r="AO823" s="496"/>
      <c r="AP823" s="496"/>
      <c r="AQ823" s="496"/>
      <c r="AR823" s="201">
        <f t="shared" si="246"/>
        <v>0</v>
      </c>
      <c r="AS823" s="202">
        <f t="shared" si="246"/>
        <v>0</v>
      </c>
      <c r="AT823" s="208"/>
      <c r="AU823" s="208"/>
      <c r="AV823" s="208"/>
      <c r="AW823" s="208"/>
      <c r="AX823" s="27">
        <f t="shared" si="247"/>
        <v>0</v>
      </c>
      <c r="AY823" s="39">
        <f t="shared" si="248"/>
        <v>0</v>
      </c>
      <c r="AZ823" s="577"/>
      <c r="BA823" s="27">
        <f t="shared" si="249"/>
        <v>0</v>
      </c>
      <c r="BB823" s="504"/>
      <c r="BC823" s="208"/>
      <c r="BD823" s="263"/>
    </row>
    <row r="824" spans="1:56" s="494" customFormat="1" ht="16.5" customHeight="1">
      <c r="A824" s="613" t="s">
        <v>1134</v>
      </c>
      <c r="B824" s="208" t="s">
        <v>213</v>
      </c>
      <c r="C824" s="244" t="s">
        <v>1168</v>
      </c>
      <c r="D824" s="632" t="s">
        <v>1517</v>
      </c>
      <c r="E824" s="492">
        <v>44</v>
      </c>
      <c r="F824" s="632" t="s">
        <v>1494</v>
      </c>
      <c r="G824" s="242">
        <v>242</v>
      </c>
      <c r="H824" s="242">
        <v>849.42</v>
      </c>
      <c r="I824" s="157">
        <v>0</v>
      </c>
      <c r="J824" s="157">
        <v>0</v>
      </c>
      <c r="K824" s="157">
        <v>0</v>
      </c>
      <c r="L824" s="157">
        <v>0</v>
      </c>
      <c r="M824" s="157">
        <v>0</v>
      </c>
      <c r="N824" s="157">
        <v>0</v>
      </c>
      <c r="O824" s="25">
        <f t="shared" si="241"/>
        <v>0</v>
      </c>
      <c r="P824" s="25">
        <f t="shared" si="242"/>
        <v>0</v>
      </c>
      <c r="Q824" s="25">
        <f t="shared" si="242"/>
        <v>0</v>
      </c>
      <c r="R824" s="25">
        <f t="shared" si="243"/>
        <v>0</v>
      </c>
      <c r="S824" s="503"/>
      <c r="T824" s="503"/>
      <c r="U824" s="503"/>
      <c r="V824" s="503"/>
      <c r="W824" s="503"/>
      <c r="X824" s="503"/>
      <c r="Y824" s="503"/>
      <c r="Z824" s="503"/>
      <c r="AA824" s="503"/>
      <c r="AB824" s="26">
        <f t="shared" si="244"/>
        <v>0</v>
      </c>
      <c r="AC824" s="71">
        <f t="shared" si="244"/>
        <v>0</v>
      </c>
      <c r="AD824" s="503"/>
      <c r="AE824" s="27">
        <f t="shared" si="245"/>
        <v>0</v>
      </c>
      <c r="AF824" s="503"/>
      <c r="AG824" s="503"/>
      <c r="AH824" s="503"/>
      <c r="AI824" s="503"/>
      <c r="AJ824" s="496"/>
      <c r="AK824" s="496"/>
      <c r="AL824" s="496"/>
      <c r="AM824" s="496"/>
      <c r="AN824" s="496"/>
      <c r="AO824" s="496"/>
      <c r="AP824" s="496"/>
      <c r="AQ824" s="496"/>
      <c r="AR824" s="201">
        <f t="shared" si="246"/>
        <v>0</v>
      </c>
      <c r="AS824" s="202">
        <f t="shared" si="246"/>
        <v>0</v>
      </c>
      <c r="AT824" s="208"/>
      <c r="AU824" s="208"/>
      <c r="AV824" s="208"/>
      <c r="AW824" s="208"/>
      <c r="AX824" s="27">
        <f t="shared" si="247"/>
        <v>0</v>
      </c>
      <c r="AY824" s="39">
        <f t="shared" si="248"/>
        <v>0</v>
      </c>
      <c r="AZ824" s="577"/>
      <c r="BA824" s="27">
        <f t="shared" si="249"/>
        <v>0</v>
      </c>
      <c r="BB824" s="504"/>
      <c r="BC824" s="208"/>
      <c r="BD824" s="263"/>
    </row>
    <row r="825" spans="1:56" s="494" customFormat="1" ht="16.5" customHeight="1">
      <c r="A825" s="613" t="s">
        <v>1134</v>
      </c>
      <c r="B825" s="208" t="s">
        <v>213</v>
      </c>
      <c r="C825" s="244" t="s">
        <v>1168</v>
      </c>
      <c r="D825" s="632" t="s">
        <v>1517</v>
      </c>
      <c r="E825" s="492">
        <v>45</v>
      </c>
      <c r="F825" s="632" t="s">
        <v>1495</v>
      </c>
      <c r="G825" s="242">
        <v>204</v>
      </c>
      <c r="H825" s="242">
        <v>716.04</v>
      </c>
      <c r="I825" s="157">
        <v>0</v>
      </c>
      <c r="J825" s="157">
        <v>0</v>
      </c>
      <c r="K825" s="157">
        <v>0</v>
      </c>
      <c r="L825" s="157">
        <v>0</v>
      </c>
      <c r="M825" s="157">
        <v>0</v>
      </c>
      <c r="N825" s="157">
        <v>0</v>
      </c>
      <c r="O825" s="25">
        <f t="shared" si="241"/>
        <v>0</v>
      </c>
      <c r="P825" s="25">
        <f t="shared" si="242"/>
        <v>0</v>
      </c>
      <c r="Q825" s="25">
        <f t="shared" si="242"/>
        <v>0</v>
      </c>
      <c r="R825" s="25">
        <f t="shared" si="243"/>
        <v>0</v>
      </c>
      <c r="S825" s="503"/>
      <c r="T825" s="503"/>
      <c r="U825" s="503"/>
      <c r="V825" s="503"/>
      <c r="W825" s="503"/>
      <c r="X825" s="503"/>
      <c r="Y825" s="503"/>
      <c r="Z825" s="503"/>
      <c r="AA825" s="503"/>
      <c r="AB825" s="26">
        <f t="shared" si="244"/>
        <v>0</v>
      </c>
      <c r="AC825" s="71">
        <f t="shared" si="244"/>
        <v>0</v>
      </c>
      <c r="AD825" s="503"/>
      <c r="AE825" s="27">
        <f t="shared" si="245"/>
        <v>0</v>
      </c>
      <c r="AF825" s="503"/>
      <c r="AG825" s="503"/>
      <c r="AH825" s="503"/>
      <c r="AI825" s="503"/>
      <c r="AJ825" s="496"/>
      <c r="AK825" s="496"/>
      <c r="AL825" s="496"/>
      <c r="AM825" s="496"/>
      <c r="AN825" s="496"/>
      <c r="AO825" s="496"/>
      <c r="AP825" s="496"/>
      <c r="AQ825" s="496"/>
      <c r="AR825" s="201">
        <f t="shared" si="246"/>
        <v>0</v>
      </c>
      <c r="AS825" s="202">
        <f t="shared" si="246"/>
        <v>0</v>
      </c>
      <c r="AT825" s="208"/>
      <c r="AU825" s="208"/>
      <c r="AV825" s="208"/>
      <c r="AW825" s="208"/>
      <c r="AX825" s="27">
        <f t="shared" si="247"/>
        <v>0</v>
      </c>
      <c r="AY825" s="39">
        <f t="shared" si="248"/>
        <v>0</v>
      </c>
      <c r="AZ825" s="577"/>
      <c r="BA825" s="27">
        <f t="shared" si="249"/>
        <v>0</v>
      </c>
      <c r="BB825" s="504"/>
      <c r="BC825" s="208"/>
      <c r="BD825" s="263"/>
    </row>
    <row r="826" spans="1:56" s="494" customFormat="1" ht="16.5" customHeight="1">
      <c r="A826" s="613" t="s">
        <v>1134</v>
      </c>
      <c r="B826" s="208" t="s">
        <v>213</v>
      </c>
      <c r="C826" s="244" t="s">
        <v>1168</v>
      </c>
      <c r="D826" s="632" t="s">
        <v>1517</v>
      </c>
      <c r="E826" s="492">
        <v>46</v>
      </c>
      <c r="F826" s="632" t="s">
        <v>1496</v>
      </c>
      <c r="G826" s="242">
        <v>187</v>
      </c>
      <c r="H826" s="242">
        <v>656.37</v>
      </c>
      <c r="I826" s="157">
        <v>0</v>
      </c>
      <c r="J826" s="157">
        <v>0</v>
      </c>
      <c r="K826" s="157">
        <v>0</v>
      </c>
      <c r="L826" s="157">
        <v>0</v>
      </c>
      <c r="M826" s="157">
        <v>0</v>
      </c>
      <c r="N826" s="157">
        <v>0</v>
      </c>
      <c r="O826" s="25">
        <f t="shared" si="241"/>
        <v>0</v>
      </c>
      <c r="P826" s="25">
        <f t="shared" si="242"/>
        <v>0</v>
      </c>
      <c r="Q826" s="25">
        <f t="shared" si="242"/>
        <v>0</v>
      </c>
      <c r="R826" s="25">
        <f t="shared" si="243"/>
        <v>0</v>
      </c>
      <c r="S826" s="503"/>
      <c r="T826" s="503"/>
      <c r="U826" s="503"/>
      <c r="V826" s="503"/>
      <c r="W826" s="503"/>
      <c r="X826" s="503"/>
      <c r="Y826" s="503"/>
      <c r="Z826" s="503"/>
      <c r="AA826" s="503"/>
      <c r="AB826" s="26">
        <f t="shared" si="244"/>
        <v>0</v>
      </c>
      <c r="AC826" s="71">
        <f t="shared" si="244"/>
        <v>0</v>
      </c>
      <c r="AD826" s="503"/>
      <c r="AE826" s="27">
        <f t="shared" si="245"/>
        <v>0</v>
      </c>
      <c r="AF826" s="503"/>
      <c r="AG826" s="503"/>
      <c r="AH826" s="503"/>
      <c r="AI826" s="503"/>
      <c r="AJ826" s="496"/>
      <c r="AK826" s="496"/>
      <c r="AL826" s="496"/>
      <c r="AM826" s="496"/>
      <c r="AN826" s="496"/>
      <c r="AO826" s="496"/>
      <c r="AP826" s="496"/>
      <c r="AQ826" s="496"/>
      <c r="AR826" s="201">
        <f t="shared" si="246"/>
        <v>0</v>
      </c>
      <c r="AS826" s="202">
        <f t="shared" si="246"/>
        <v>0</v>
      </c>
      <c r="AT826" s="208"/>
      <c r="AU826" s="208"/>
      <c r="AV826" s="208"/>
      <c r="AW826" s="208"/>
      <c r="AX826" s="27">
        <f t="shared" si="247"/>
        <v>0</v>
      </c>
      <c r="AY826" s="39">
        <f t="shared" si="248"/>
        <v>0</v>
      </c>
      <c r="AZ826" s="577"/>
      <c r="BA826" s="27">
        <f t="shared" si="249"/>
        <v>0</v>
      </c>
      <c r="BB826" s="504"/>
      <c r="BC826" s="208"/>
      <c r="BD826" s="263"/>
    </row>
    <row r="827" spans="1:56" s="494" customFormat="1" ht="16.5" customHeight="1">
      <c r="A827" s="613" t="s">
        <v>1134</v>
      </c>
      <c r="B827" s="208" t="s">
        <v>213</v>
      </c>
      <c r="C827" s="244" t="s">
        <v>1168</v>
      </c>
      <c r="D827" s="632" t="s">
        <v>1517</v>
      </c>
      <c r="E827" s="492">
        <v>47</v>
      </c>
      <c r="F827" s="632" t="s">
        <v>1497</v>
      </c>
      <c r="G827" s="242">
        <v>195</v>
      </c>
      <c r="H827" s="242">
        <v>684.44999999999993</v>
      </c>
      <c r="I827" s="157">
        <v>0</v>
      </c>
      <c r="J827" s="157">
        <v>0</v>
      </c>
      <c r="K827" s="157">
        <v>0</v>
      </c>
      <c r="L827" s="157">
        <v>0</v>
      </c>
      <c r="M827" s="157">
        <v>0</v>
      </c>
      <c r="N827" s="157">
        <v>0</v>
      </c>
      <c r="O827" s="25">
        <f t="shared" si="241"/>
        <v>0</v>
      </c>
      <c r="P827" s="25">
        <f t="shared" si="242"/>
        <v>0</v>
      </c>
      <c r="Q827" s="25">
        <f t="shared" si="242"/>
        <v>0</v>
      </c>
      <c r="R827" s="25">
        <f t="shared" si="243"/>
        <v>0</v>
      </c>
      <c r="S827" s="503"/>
      <c r="T827" s="503"/>
      <c r="U827" s="503"/>
      <c r="V827" s="503"/>
      <c r="W827" s="503"/>
      <c r="X827" s="503"/>
      <c r="Y827" s="503"/>
      <c r="Z827" s="503"/>
      <c r="AA827" s="503"/>
      <c r="AB827" s="26">
        <f t="shared" si="244"/>
        <v>0</v>
      </c>
      <c r="AC827" s="71">
        <f t="shared" si="244"/>
        <v>0</v>
      </c>
      <c r="AD827" s="503"/>
      <c r="AE827" s="27">
        <f t="shared" si="245"/>
        <v>0</v>
      </c>
      <c r="AF827" s="503"/>
      <c r="AG827" s="503"/>
      <c r="AH827" s="503"/>
      <c r="AI827" s="503"/>
      <c r="AJ827" s="496"/>
      <c r="AK827" s="496"/>
      <c r="AL827" s="496"/>
      <c r="AM827" s="496"/>
      <c r="AN827" s="496"/>
      <c r="AO827" s="496"/>
      <c r="AP827" s="496"/>
      <c r="AQ827" s="496"/>
      <c r="AR827" s="201">
        <f t="shared" si="246"/>
        <v>0</v>
      </c>
      <c r="AS827" s="202">
        <f t="shared" si="246"/>
        <v>0</v>
      </c>
      <c r="AT827" s="208"/>
      <c r="AU827" s="208"/>
      <c r="AV827" s="208"/>
      <c r="AW827" s="208"/>
      <c r="AX827" s="27">
        <f t="shared" si="247"/>
        <v>0</v>
      </c>
      <c r="AY827" s="39">
        <f t="shared" si="248"/>
        <v>0</v>
      </c>
      <c r="AZ827" s="577"/>
      <c r="BA827" s="27">
        <f t="shared" si="249"/>
        <v>0</v>
      </c>
      <c r="BB827" s="504"/>
      <c r="BC827" s="208"/>
      <c r="BD827" s="263"/>
    </row>
    <row r="828" spans="1:56" s="494" customFormat="1" ht="16.5" customHeight="1">
      <c r="A828" s="613" t="s">
        <v>1134</v>
      </c>
      <c r="B828" s="208" t="s">
        <v>213</v>
      </c>
      <c r="C828" s="244" t="s">
        <v>1168</v>
      </c>
      <c r="D828" s="632" t="s">
        <v>1517</v>
      </c>
      <c r="E828" s="492">
        <v>48</v>
      </c>
      <c r="F828" s="632" t="s">
        <v>1498</v>
      </c>
      <c r="G828" s="242">
        <v>223</v>
      </c>
      <c r="H828" s="242">
        <v>782.7299999999999</v>
      </c>
      <c r="I828" s="157">
        <v>0</v>
      </c>
      <c r="J828" s="157">
        <v>0</v>
      </c>
      <c r="K828" s="157">
        <v>0</v>
      </c>
      <c r="L828" s="157">
        <v>0</v>
      </c>
      <c r="M828" s="157">
        <v>0</v>
      </c>
      <c r="N828" s="157">
        <v>0</v>
      </c>
      <c r="O828" s="25">
        <f t="shared" si="241"/>
        <v>0</v>
      </c>
      <c r="P828" s="25">
        <f t="shared" si="242"/>
        <v>0</v>
      </c>
      <c r="Q828" s="25">
        <f t="shared" si="242"/>
        <v>0</v>
      </c>
      <c r="R828" s="25">
        <f t="shared" si="243"/>
        <v>0</v>
      </c>
      <c r="S828" s="503"/>
      <c r="T828" s="503"/>
      <c r="U828" s="503"/>
      <c r="V828" s="503"/>
      <c r="W828" s="503"/>
      <c r="X828" s="503"/>
      <c r="Y828" s="503"/>
      <c r="Z828" s="503"/>
      <c r="AA828" s="503"/>
      <c r="AB828" s="26">
        <f t="shared" si="244"/>
        <v>0</v>
      </c>
      <c r="AC828" s="71">
        <f t="shared" si="244"/>
        <v>0</v>
      </c>
      <c r="AD828" s="503"/>
      <c r="AE828" s="27">
        <f t="shared" si="245"/>
        <v>0</v>
      </c>
      <c r="AF828" s="503"/>
      <c r="AG828" s="503"/>
      <c r="AH828" s="503"/>
      <c r="AI828" s="503"/>
      <c r="AJ828" s="496"/>
      <c r="AK828" s="496"/>
      <c r="AL828" s="496"/>
      <c r="AM828" s="496"/>
      <c r="AN828" s="496"/>
      <c r="AO828" s="496"/>
      <c r="AP828" s="496"/>
      <c r="AQ828" s="496"/>
      <c r="AR828" s="201">
        <f t="shared" si="246"/>
        <v>0</v>
      </c>
      <c r="AS828" s="202">
        <f t="shared" si="246"/>
        <v>0</v>
      </c>
      <c r="AT828" s="208"/>
      <c r="AU828" s="208"/>
      <c r="AV828" s="208"/>
      <c r="AW828" s="208"/>
      <c r="AX828" s="27">
        <f t="shared" si="247"/>
        <v>0</v>
      </c>
      <c r="AY828" s="39">
        <f t="shared" si="248"/>
        <v>0</v>
      </c>
      <c r="AZ828" s="577"/>
      <c r="BA828" s="27">
        <f t="shared" si="249"/>
        <v>0</v>
      </c>
      <c r="BB828" s="504"/>
      <c r="BC828" s="208"/>
      <c r="BD828" s="263"/>
    </row>
    <row r="829" spans="1:56" s="494" customFormat="1" ht="16.5" customHeight="1">
      <c r="A829" s="613" t="s">
        <v>1134</v>
      </c>
      <c r="B829" s="208" t="s">
        <v>213</v>
      </c>
      <c r="C829" s="244" t="s">
        <v>1168</v>
      </c>
      <c r="D829" s="632" t="s">
        <v>1517</v>
      </c>
      <c r="E829" s="492">
        <v>49</v>
      </c>
      <c r="F829" s="632" t="s">
        <v>1499</v>
      </c>
      <c r="G829" s="242">
        <v>187</v>
      </c>
      <c r="H829" s="242">
        <v>656.37</v>
      </c>
      <c r="I829" s="157">
        <v>0</v>
      </c>
      <c r="J829" s="157">
        <v>0</v>
      </c>
      <c r="K829" s="157">
        <v>0</v>
      </c>
      <c r="L829" s="157">
        <v>0</v>
      </c>
      <c r="M829" s="157">
        <v>0</v>
      </c>
      <c r="N829" s="157">
        <v>0</v>
      </c>
      <c r="O829" s="25">
        <f t="shared" si="241"/>
        <v>0</v>
      </c>
      <c r="P829" s="25">
        <f t="shared" si="242"/>
        <v>0</v>
      </c>
      <c r="Q829" s="25">
        <f t="shared" si="242"/>
        <v>0</v>
      </c>
      <c r="R829" s="25">
        <f t="shared" si="243"/>
        <v>0</v>
      </c>
      <c r="S829" s="503"/>
      <c r="T829" s="503"/>
      <c r="U829" s="503"/>
      <c r="V829" s="503"/>
      <c r="W829" s="503"/>
      <c r="X829" s="503"/>
      <c r="Y829" s="503"/>
      <c r="Z829" s="503"/>
      <c r="AA829" s="503"/>
      <c r="AB829" s="26">
        <f t="shared" si="244"/>
        <v>0</v>
      </c>
      <c r="AC829" s="71">
        <f t="shared" si="244"/>
        <v>0</v>
      </c>
      <c r="AD829" s="503"/>
      <c r="AE829" s="27">
        <f t="shared" si="245"/>
        <v>0</v>
      </c>
      <c r="AF829" s="503"/>
      <c r="AG829" s="503"/>
      <c r="AH829" s="503"/>
      <c r="AI829" s="503"/>
      <c r="AJ829" s="496"/>
      <c r="AK829" s="496"/>
      <c r="AL829" s="496"/>
      <c r="AM829" s="496"/>
      <c r="AN829" s="496"/>
      <c r="AO829" s="496"/>
      <c r="AP829" s="496"/>
      <c r="AQ829" s="496"/>
      <c r="AR829" s="201">
        <f t="shared" si="246"/>
        <v>0</v>
      </c>
      <c r="AS829" s="202">
        <f t="shared" si="246"/>
        <v>0</v>
      </c>
      <c r="AT829" s="208"/>
      <c r="AU829" s="208"/>
      <c r="AV829" s="208"/>
      <c r="AW829" s="208"/>
      <c r="AX829" s="27">
        <f t="shared" si="247"/>
        <v>0</v>
      </c>
      <c r="AY829" s="39">
        <f t="shared" si="248"/>
        <v>0</v>
      </c>
      <c r="AZ829" s="577"/>
      <c r="BA829" s="27">
        <f t="shared" si="249"/>
        <v>0</v>
      </c>
      <c r="BB829" s="504"/>
      <c r="BC829" s="208"/>
      <c r="BD829" s="263"/>
    </row>
    <row r="830" spans="1:56" s="494" customFormat="1" ht="16.5">
      <c r="A830" s="614" t="s">
        <v>1134</v>
      </c>
      <c r="B830" s="208" t="s">
        <v>213</v>
      </c>
      <c r="C830" s="491" t="s">
        <v>1168</v>
      </c>
      <c r="D830" s="491" t="s">
        <v>1174</v>
      </c>
      <c r="E830" s="492">
        <v>50</v>
      </c>
      <c r="F830" s="495" t="s">
        <v>1174</v>
      </c>
      <c r="G830" s="242">
        <v>207</v>
      </c>
      <c r="H830" s="242">
        <v>615</v>
      </c>
      <c r="I830" s="571">
        <v>0</v>
      </c>
      <c r="J830" s="571">
        <v>0</v>
      </c>
      <c r="K830" s="571">
        <v>0</v>
      </c>
      <c r="L830" s="208">
        <v>42</v>
      </c>
      <c r="M830" s="208">
        <v>18</v>
      </c>
      <c r="N830" s="208">
        <v>7</v>
      </c>
      <c r="O830" s="25">
        <f t="shared" si="241"/>
        <v>42</v>
      </c>
      <c r="P830" s="25">
        <f t="shared" si="242"/>
        <v>18</v>
      </c>
      <c r="Q830" s="25">
        <f t="shared" si="242"/>
        <v>7</v>
      </c>
      <c r="R830" s="25">
        <f t="shared" si="243"/>
        <v>67</v>
      </c>
      <c r="S830" s="157">
        <v>0.48</v>
      </c>
      <c r="T830" s="157"/>
      <c r="U830" s="157"/>
      <c r="V830" s="157"/>
      <c r="W830" s="157"/>
      <c r="X830" s="157"/>
      <c r="Y830" s="157"/>
      <c r="Z830" s="582">
        <v>33</v>
      </c>
      <c r="AA830" s="157">
        <v>3.71</v>
      </c>
      <c r="AB830" s="26">
        <f t="shared" si="244"/>
        <v>100</v>
      </c>
      <c r="AC830" s="71">
        <f t="shared" si="244"/>
        <v>4.1899999999999995</v>
      </c>
      <c r="AD830" s="503">
        <v>60</v>
      </c>
      <c r="AE830" s="27">
        <f t="shared" si="245"/>
        <v>28.985507246376812</v>
      </c>
      <c r="AF830" s="503"/>
      <c r="AG830" s="503"/>
      <c r="AH830" s="503"/>
      <c r="AI830" s="577"/>
      <c r="AJ830" s="496"/>
      <c r="AK830" s="496"/>
      <c r="AL830" s="496"/>
      <c r="AM830" s="496"/>
      <c r="AN830" s="496"/>
      <c r="AO830" s="496"/>
      <c r="AP830" s="496"/>
      <c r="AQ830" s="496"/>
      <c r="AR830" s="201">
        <f t="shared" si="246"/>
        <v>0</v>
      </c>
      <c r="AS830" s="202">
        <f t="shared" si="246"/>
        <v>0</v>
      </c>
      <c r="AT830" s="577"/>
      <c r="AU830" s="577"/>
      <c r="AV830" s="577"/>
      <c r="AW830" s="577">
        <v>1</v>
      </c>
      <c r="AX830" s="27">
        <f t="shared" si="247"/>
        <v>1</v>
      </c>
      <c r="AY830" s="39">
        <f t="shared" si="248"/>
        <v>1</v>
      </c>
      <c r="AZ830" s="577">
        <v>5</v>
      </c>
      <c r="BA830" s="27">
        <f t="shared" si="249"/>
        <v>6</v>
      </c>
      <c r="BB830" s="496"/>
      <c r="BC830" s="504"/>
      <c r="BD830" s="263"/>
    </row>
    <row r="831" spans="1:56" s="494" customFormat="1" ht="16.5">
      <c r="A831" s="613" t="s">
        <v>1134</v>
      </c>
      <c r="B831" s="208" t="s">
        <v>213</v>
      </c>
      <c r="C831" s="244" t="s">
        <v>1168</v>
      </c>
      <c r="D831" s="491" t="s">
        <v>1174</v>
      </c>
      <c r="E831" s="492">
        <v>51</v>
      </c>
      <c r="F831" s="244" t="s">
        <v>1175</v>
      </c>
      <c r="G831" s="242">
        <v>260</v>
      </c>
      <c r="H831" s="242">
        <v>913</v>
      </c>
      <c r="I831" s="571">
        <v>0</v>
      </c>
      <c r="J831" s="571">
        <v>0</v>
      </c>
      <c r="K831" s="571">
        <v>0</v>
      </c>
      <c r="L831" s="208">
        <v>0</v>
      </c>
      <c r="M831" s="208">
        <v>0</v>
      </c>
      <c r="N831" s="208">
        <v>0</v>
      </c>
      <c r="O831" s="25">
        <f t="shared" si="241"/>
        <v>0</v>
      </c>
      <c r="P831" s="25">
        <f t="shared" si="242"/>
        <v>0</v>
      </c>
      <c r="Q831" s="25">
        <f t="shared" si="242"/>
        <v>0</v>
      </c>
      <c r="R831" s="25">
        <f t="shared" si="243"/>
        <v>0</v>
      </c>
      <c r="S831" s="157"/>
      <c r="T831" s="157"/>
      <c r="U831" s="157"/>
      <c r="V831" s="157"/>
      <c r="W831" s="157"/>
      <c r="X831" s="157"/>
      <c r="Y831" s="157"/>
      <c r="Z831" s="582"/>
      <c r="AA831" s="157"/>
      <c r="AB831" s="26">
        <f t="shared" si="244"/>
        <v>0</v>
      </c>
      <c r="AC831" s="71">
        <f t="shared" si="244"/>
        <v>0</v>
      </c>
      <c r="AD831" s="503"/>
      <c r="AE831" s="27">
        <f t="shared" si="245"/>
        <v>0</v>
      </c>
      <c r="AF831" s="503"/>
      <c r="AG831" s="503"/>
      <c r="AH831" s="503"/>
      <c r="AI831" s="577"/>
      <c r="AJ831" s="496"/>
      <c r="AK831" s="496"/>
      <c r="AL831" s="496"/>
      <c r="AM831" s="496"/>
      <c r="AN831" s="496"/>
      <c r="AO831" s="496"/>
      <c r="AP831" s="496"/>
      <c r="AQ831" s="496"/>
      <c r="AR831" s="201">
        <f t="shared" si="246"/>
        <v>0</v>
      </c>
      <c r="AS831" s="202">
        <f t="shared" si="246"/>
        <v>0</v>
      </c>
      <c r="AT831" s="577"/>
      <c r="AU831" s="577"/>
      <c r="AV831" s="577"/>
      <c r="AW831" s="577"/>
      <c r="AX831" s="27">
        <f t="shared" si="247"/>
        <v>0</v>
      </c>
      <c r="AY831" s="39">
        <f t="shared" si="248"/>
        <v>0</v>
      </c>
      <c r="AZ831" s="577">
        <v>4.5</v>
      </c>
      <c r="BA831" s="27">
        <f t="shared" si="249"/>
        <v>4.5</v>
      </c>
      <c r="BB831" s="496"/>
      <c r="BC831" s="504"/>
      <c r="BD831" s="263"/>
    </row>
    <row r="832" spans="1:56" s="494" customFormat="1" ht="16.5">
      <c r="A832" s="613" t="s">
        <v>1134</v>
      </c>
      <c r="B832" s="208" t="s">
        <v>213</v>
      </c>
      <c r="C832" s="244" t="s">
        <v>1168</v>
      </c>
      <c r="D832" s="491" t="s">
        <v>1223</v>
      </c>
      <c r="E832" s="492">
        <v>52</v>
      </c>
      <c r="F832" s="154" t="s">
        <v>1224</v>
      </c>
      <c r="G832" s="242">
        <v>260</v>
      </c>
      <c r="H832" s="242">
        <v>913</v>
      </c>
      <c r="I832" s="571">
        <v>83</v>
      </c>
      <c r="J832" s="571">
        <v>35</v>
      </c>
      <c r="K832" s="571">
        <v>299</v>
      </c>
      <c r="L832" s="208">
        <v>0</v>
      </c>
      <c r="M832" s="208">
        <v>0</v>
      </c>
      <c r="N832" s="208">
        <v>0</v>
      </c>
      <c r="O832" s="25">
        <f t="shared" si="241"/>
        <v>83</v>
      </c>
      <c r="P832" s="25">
        <f t="shared" si="242"/>
        <v>35</v>
      </c>
      <c r="Q832" s="25">
        <f t="shared" si="242"/>
        <v>299</v>
      </c>
      <c r="R832" s="25">
        <f t="shared" si="243"/>
        <v>417</v>
      </c>
      <c r="S832" s="157"/>
      <c r="T832" s="157">
        <v>0</v>
      </c>
      <c r="U832" s="157">
        <v>0</v>
      </c>
      <c r="V832" s="157">
        <v>50</v>
      </c>
      <c r="W832" s="157">
        <v>4.5</v>
      </c>
      <c r="X832" s="157"/>
      <c r="Y832" s="157"/>
      <c r="Z832" s="582">
        <v>0</v>
      </c>
      <c r="AA832" s="157"/>
      <c r="AB832" s="26">
        <f t="shared" si="244"/>
        <v>417</v>
      </c>
      <c r="AC832" s="71">
        <f t="shared" si="244"/>
        <v>0</v>
      </c>
      <c r="AD832" s="503">
        <v>260</v>
      </c>
      <c r="AE832" s="27">
        <f t="shared" si="245"/>
        <v>100</v>
      </c>
      <c r="AF832" s="503">
        <v>33</v>
      </c>
      <c r="AG832" s="503">
        <v>1</v>
      </c>
      <c r="AH832" s="503"/>
      <c r="AI832" s="577"/>
      <c r="AJ832" s="496"/>
      <c r="AK832" s="496"/>
      <c r="AL832" s="496"/>
      <c r="AM832" s="496"/>
      <c r="AN832" s="496"/>
      <c r="AO832" s="496"/>
      <c r="AP832" s="496"/>
      <c r="AQ832" s="496"/>
      <c r="AR832" s="201">
        <f t="shared" si="246"/>
        <v>0</v>
      </c>
      <c r="AS832" s="202">
        <f t="shared" si="246"/>
        <v>0</v>
      </c>
      <c r="AT832" s="577"/>
      <c r="AU832" s="577"/>
      <c r="AV832" s="577"/>
      <c r="AW832" s="577"/>
      <c r="AX832" s="27">
        <f t="shared" si="247"/>
        <v>0</v>
      </c>
      <c r="AY832" s="39">
        <f t="shared" si="248"/>
        <v>0</v>
      </c>
      <c r="AZ832" s="577"/>
      <c r="BA832" s="27">
        <f t="shared" si="249"/>
        <v>0</v>
      </c>
      <c r="BB832" s="496"/>
      <c r="BC832" s="504"/>
      <c r="BD832" s="263"/>
    </row>
    <row r="833" spans="1:56" s="494" customFormat="1" ht="16.5">
      <c r="A833" s="613" t="s">
        <v>1134</v>
      </c>
      <c r="B833" s="208" t="s">
        <v>213</v>
      </c>
      <c r="C833" s="244" t="s">
        <v>1168</v>
      </c>
      <c r="D833" s="491" t="s">
        <v>1223</v>
      </c>
      <c r="E833" s="492">
        <v>53</v>
      </c>
      <c r="F833" s="154" t="s">
        <v>1225</v>
      </c>
      <c r="G833" s="242">
        <v>204</v>
      </c>
      <c r="H833" s="242">
        <v>716</v>
      </c>
      <c r="I833" s="571">
        <v>225</v>
      </c>
      <c r="J833" s="571">
        <v>78</v>
      </c>
      <c r="K833" s="571">
        <v>211</v>
      </c>
      <c r="L833" s="208">
        <v>0</v>
      </c>
      <c r="M833" s="208">
        <v>0</v>
      </c>
      <c r="N833" s="208">
        <v>0</v>
      </c>
      <c r="O833" s="25">
        <f t="shared" si="241"/>
        <v>225</v>
      </c>
      <c r="P833" s="25">
        <f t="shared" si="242"/>
        <v>78</v>
      </c>
      <c r="Q833" s="25">
        <f t="shared" si="242"/>
        <v>211</v>
      </c>
      <c r="R833" s="25">
        <f t="shared" si="243"/>
        <v>514</v>
      </c>
      <c r="S833" s="157"/>
      <c r="T833" s="157">
        <v>0</v>
      </c>
      <c r="U833" s="157">
        <v>0</v>
      </c>
      <c r="V833" s="157">
        <v>206</v>
      </c>
      <c r="W833" s="157">
        <v>4.3</v>
      </c>
      <c r="X833" s="157"/>
      <c r="Y833" s="157"/>
      <c r="Z833" s="582">
        <v>0</v>
      </c>
      <c r="AA833" s="157"/>
      <c r="AB833" s="26">
        <f t="shared" si="244"/>
        <v>514</v>
      </c>
      <c r="AC833" s="71">
        <f t="shared" si="244"/>
        <v>0</v>
      </c>
      <c r="AD833" s="503">
        <v>204</v>
      </c>
      <c r="AE833" s="27">
        <f t="shared" si="245"/>
        <v>100</v>
      </c>
      <c r="AF833" s="503">
        <v>34</v>
      </c>
      <c r="AG833" s="503">
        <v>78</v>
      </c>
      <c r="AH833" s="503"/>
      <c r="AI833" s="577"/>
      <c r="AJ833" s="496"/>
      <c r="AK833" s="496"/>
      <c r="AL833" s="496"/>
      <c r="AM833" s="496"/>
      <c r="AN833" s="496"/>
      <c r="AO833" s="496"/>
      <c r="AP833" s="496"/>
      <c r="AQ833" s="496"/>
      <c r="AR833" s="201">
        <f t="shared" si="246"/>
        <v>0</v>
      </c>
      <c r="AS833" s="202">
        <f t="shared" si="246"/>
        <v>0</v>
      </c>
      <c r="AT833" s="577"/>
      <c r="AU833" s="577"/>
      <c r="AV833" s="577"/>
      <c r="AW833" s="577"/>
      <c r="AX833" s="27">
        <f t="shared" si="247"/>
        <v>0</v>
      </c>
      <c r="AY833" s="39">
        <f t="shared" si="248"/>
        <v>0</v>
      </c>
      <c r="AZ833" s="577"/>
      <c r="BA833" s="27">
        <f t="shared" si="249"/>
        <v>0</v>
      </c>
      <c r="BB833" s="496"/>
      <c r="BC833" s="504"/>
      <c r="BD833" s="263"/>
    </row>
    <row r="834" spans="1:56" s="494" customFormat="1" ht="17.25" thickBot="1">
      <c r="A834" s="613" t="s">
        <v>1134</v>
      </c>
      <c r="B834" s="208" t="s">
        <v>213</v>
      </c>
      <c r="C834" s="244" t="s">
        <v>1168</v>
      </c>
      <c r="D834" s="491" t="s">
        <v>1223</v>
      </c>
      <c r="E834" s="492">
        <v>54</v>
      </c>
      <c r="F834" s="154" t="s">
        <v>1226</v>
      </c>
      <c r="G834" s="242">
        <v>235</v>
      </c>
      <c r="H834" s="242">
        <v>825</v>
      </c>
      <c r="I834" s="571">
        <v>66</v>
      </c>
      <c r="J834" s="571">
        <v>31</v>
      </c>
      <c r="K834" s="571">
        <v>120</v>
      </c>
      <c r="L834" s="208">
        <v>0</v>
      </c>
      <c r="M834" s="208">
        <v>0</v>
      </c>
      <c r="N834" s="208">
        <v>0</v>
      </c>
      <c r="O834" s="25">
        <f t="shared" si="241"/>
        <v>66</v>
      </c>
      <c r="P834" s="25">
        <f t="shared" si="242"/>
        <v>31</v>
      </c>
      <c r="Q834" s="25">
        <f t="shared" si="242"/>
        <v>120</v>
      </c>
      <c r="R834" s="25">
        <f t="shared" si="243"/>
        <v>217</v>
      </c>
      <c r="S834" s="157"/>
      <c r="T834" s="157"/>
      <c r="U834" s="157"/>
      <c r="V834" s="157">
        <v>34</v>
      </c>
      <c r="W834" s="157">
        <v>3.2</v>
      </c>
      <c r="X834" s="157"/>
      <c r="Y834" s="157"/>
      <c r="Z834" s="582">
        <v>0</v>
      </c>
      <c r="AA834" s="157"/>
      <c r="AB834" s="26">
        <f t="shared" si="244"/>
        <v>217</v>
      </c>
      <c r="AC834" s="71">
        <f t="shared" si="244"/>
        <v>0</v>
      </c>
      <c r="AD834" s="503">
        <v>188</v>
      </c>
      <c r="AE834" s="27">
        <f t="shared" si="245"/>
        <v>80</v>
      </c>
      <c r="AF834" s="503"/>
      <c r="AG834" s="503"/>
      <c r="AH834" s="503"/>
      <c r="AI834" s="577"/>
      <c r="AJ834" s="496"/>
      <c r="AK834" s="496"/>
      <c r="AL834" s="496"/>
      <c r="AM834" s="496"/>
      <c r="AN834" s="496"/>
      <c r="AO834" s="496"/>
      <c r="AP834" s="496"/>
      <c r="AQ834" s="496"/>
      <c r="AR834" s="201">
        <f t="shared" si="246"/>
        <v>0</v>
      </c>
      <c r="AS834" s="202">
        <f t="shared" si="246"/>
        <v>0</v>
      </c>
      <c r="AT834" s="577"/>
      <c r="AU834" s="577"/>
      <c r="AV834" s="577"/>
      <c r="AW834" s="577"/>
      <c r="AX834" s="27">
        <f t="shared" si="247"/>
        <v>0</v>
      </c>
      <c r="AY834" s="39">
        <f t="shared" si="248"/>
        <v>0</v>
      </c>
      <c r="AZ834" s="577"/>
      <c r="BA834" s="27">
        <f t="shared" si="249"/>
        <v>0</v>
      </c>
      <c r="BB834" s="496"/>
      <c r="BC834" s="504"/>
      <c r="BD834" s="263"/>
    </row>
    <row r="835" spans="1:56" ht="17.25" customHeight="1" thickBot="1">
      <c r="A835" s="700"/>
      <c r="B835" s="701"/>
      <c r="C835" s="702"/>
      <c r="D835" s="269"/>
      <c r="E835" s="248">
        <v>54</v>
      </c>
      <c r="F835" s="270"/>
      <c r="G835" s="250">
        <f t="shared" ref="G835:AD835" si="250">SUM(G781:G834)</f>
        <v>12345</v>
      </c>
      <c r="H835" s="250">
        <f t="shared" si="250"/>
        <v>45091.55324725766</v>
      </c>
      <c r="I835" s="250">
        <f t="shared" si="250"/>
        <v>4280</v>
      </c>
      <c r="J835" s="250">
        <f t="shared" si="250"/>
        <v>1566</v>
      </c>
      <c r="K835" s="250">
        <f t="shared" si="250"/>
        <v>6911</v>
      </c>
      <c r="L835" s="250">
        <f t="shared" si="250"/>
        <v>84</v>
      </c>
      <c r="M835" s="250">
        <f t="shared" si="250"/>
        <v>23</v>
      </c>
      <c r="N835" s="250">
        <f t="shared" si="250"/>
        <v>39</v>
      </c>
      <c r="O835" s="250">
        <f t="shared" si="250"/>
        <v>4364</v>
      </c>
      <c r="P835" s="250">
        <f t="shared" si="250"/>
        <v>1589</v>
      </c>
      <c r="Q835" s="250">
        <f t="shared" si="250"/>
        <v>6950</v>
      </c>
      <c r="R835" s="250">
        <f t="shared" si="250"/>
        <v>12903</v>
      </c>
      <c r="S835" s="63">
        <f t="shared" si="250"/>
        <v>96.15000000000002</v>
      </c>
      <c r="T835" s="250">
        <f t="shared" si="250"/>
        <v>1619</v>
      </c>
      <c r="U835" s="63">
        <f t="shared" si="250"/>
        <v>0.64</v>
      </c>
      <c r="V835" s="250">
        <f t="shared" si="250"/>
        <v>2308</v>
      </c>
      <c r="W835" s="63">
        <f t="shared" si="250"/>
        <v>33.300000000000004</v>
      </c>
      <c r="X835" s="250">
        <f t="shared" si="250"/>
        <v>9</v>
      </c>
      <c r="Y835" s="250">
        <f t="shared" si="250"/>
        <v>37</v>
      </c>
      <c r="Z835" s="250">
        <f t="shared" si="250"/>
        <v>8206</v>
      </c>
      <c r="AA835" s="63">
        <f t="shared" si="250"/>
        <v>632.59</v>
      </c>
      <c r="AB835" s="250">
        <f t="shared" si="250"/>
        <v>21109</v>
      </c>
      <c r="AC835" s="63">
        <f t="shared" si="250"/>
        <v>728.74000000000012</v>
      </c>
      <c r="AD835" s="250">
        <f t="shared" si="250"/>
        <v>9417</v>
      </c>
      <c r="AE835" s="63">
        <f>AD835/G835*100</f>
        <v>76.281895504252745</v>
      </c>
      <c r="AF835" s="250">
        <v>34</v>
      </c>
      <c r="AG835" s="250">
        <f t="shared" ref="AG835:BD835" si="251">SUM(AG781:AG834)</f>
        <v>2393</v>
      </c>
      <c r="AH835" s="250">
        <f t="shared" si="251"/>
        <v>2061</v>
      </c>
      <c r="AI835" s="250">
        <f t="shared" si="251"/>
        <v>552</v>
      </c>
      <c r="AJ835" s="250">
        <f t="shared" si="251"/>
        <v>331</v>
      </c>
      <c r="AK835" s="63">
        <f t="shared" si="251"/>
        <v>1.655</v>
      </c>
      <c r="AL835" s="250">
        <f t="shared" si="251"/>
        <v>0</v>
      </c>
      <c r="AM835" s="63">
        <f t="shared" si="251"/>
        <v>0</v>
      </c>
      <c r="AN835" s="250">
        <f t="shared" si="251"/>
        <v>22</v>
      </c>
      <c r="AO835" s="63">
        <f t="shared" si="251"/>
        <v>1.2200000000000002</v>
      </c>
      <c r="AP835" s="250">
        <f t="shared" si="251"/>
        <v>2196</v>
      </c>
      <c r="AQ835" s="63">
        <f t="shared" si="251"/>
        <v>103.32000000000001</v>
      </c>
      <c r="AR835" s="250">
        <f t="shared" si="251"/>
        <v>2549</v>
      </c>
      <c r="AS835" s="63">
        <f t="shared" si="251"/>
        <v>106.19500000000001</v>
      </c>
      <c r="AT835" s="63">
        <f t="shared" si="251"/>
        <v>238.10999999999999</v>
      </c>
      <c r="AU835" s="63">
        <f t="shared" si="251"/>
        <v>43.55</v>
      </c>
      <c r="AV835" s="63">
        <f t="shared" si="251"/>
        <v>5.26</v>
      </c>
      <c r="AW835" s="63">
        <f t="shared" si="251"/>
        <v>399.49000000000007</v>
      </c>
      <c r="AX835" s="63">
        <f t="shared" si="251"/>
        <v>686.40999999999974</v>
      </c>
      <c r="AY835" s="63">
        <f t="shared" si="251"/>
        <v>792.60500000000002</v>
      </c>
      <c r="AZ835" s="63">
        <f t="shared" si="251"/>
        <v>102.55</v>
      </c>
      <c r="BA835" s="63">
        <f t="shared" si="251"/>
        <v>895.1550000000002</v>
      </c>
      <c r="BB835" s="250">
        <f t="shared" si="251"/>
        <v>11</v>
      </c>
      <c r="BC835" s="63">
        <f t="shared" si="251"/>
        <v>3.8899999999999997</v>
      </c>
      <c r="BD835" s="251">
        <f t="shared" si="251"/>
        <v>0</v>
      </c>
    </row>
    <row r="836" spans="1:56" ht="20.25" customHeight="1" thickBot="1">
      <c r="A836" s="700" t="s">
        <v>316</v>
      </c>
      <c r="B836" s="701"/>
      <c r="C836" s="702"/>
      <c r="D836" s="269"/>
      <c r="E836" s="248">
        <f>E835+E780</f>
        <v>79</v>
      </c>
      <c r="F836" s="270"/>
      <c r="G836" s="250">
        <f t="shared" ref="G836:AD836" si="252">G835+G780</f>
        <v>18378</v>
      </c>
      <c r="H836" s="250">
        <f t="shared" si="252"/>
        <v>67238.698247257664</v>
      </c>
      <c r="I836" s="250">
        <f t="shared" si="252"/>
        <v>7280</v>
      </c>
      <c r="J836" s="250">
        <f t="shared" si="252"/>
        <v>1999</v>
      </c>
      <c r="K836" s="250">
        <f t="shared" si="252"/>
        <v>8292</v>
      </c>
      <c r="L836" s="250">
        <f t="shared" si="252"/>
        <v>303</v>
      </c>
      <c r="M836" s="250">
        <f t="shared" si="252"/>
        <v>24</v>
      </c>
      <c r="N836" s="250">
        <f t="shared" si="252"/>
        <v>55</v>
      </c>
      <c r="O836" s="250">
        <f t="shared" si="252"/>
        <v>7583</v>
      </c>
      <c r="P836" s="250">
        <f t="shared" si="252"/>
        <v>2023</v>
      </c>
      <c r="Q836" s="250">
        <f t="shared" si="252"/>
        <v>8347</v>
      </c>
      <c r="R836" s="250">
        <f t="shared" si="252"/>
        <v>17953</v>
      </c>
      <c r="S836" s="63">
        <f t="shared" si="252"/>
        <v>128.82323000000002</v>
      </c>
      <c r="T836" s="250">
        <f t="shared" si="252"/>
        <v>2771</v>
      </c>
      <c r="U836" s="63">
        <f t="shared" si="252"/>
        <v>14.590499999999999</v>
      </c>
      <c r="V836" s="250">
        <f t="shared" si="252"/>
        <v>3968</v>
      </c>
      <c r="W836" s="63">
        <f t="shared" si="252"/>
        <v>45.843000000000004</v>
      </c>
      <c r="X836" s="250">
        <f t="shared" si="252"/>
        <v>25</v>
      </c>
      <c r="Y836" s="250">
        <f t="shared" si="252"/>
        <v>46</v>
      </c>
      <c r="Z836" s="250">
        <f t="shared" si="252"/>
        <v>11551</v>
      </c>
      <c r="AA836" s="63">
        <f t="shared" si="252"/>
        <v>851.81712000000005</v>
      </c>
      <c r="AB836" s="250">
        <f t="shared" si="252"/>
        <v>29504</v>
      </c>
      <c r="AC836" s="63">
        <f t="shared" si="252"/>
        <v>980.64035000000013</v>
      </c>
      <c r="AD836" s="250">
        <f t="shared" si="252"/>
        <v>13842</v>
      </c>
      <c r="AE836" s="63">
        <f>AD836/G836*100</f>
        <v>75.318315377081291</v>
      </c>
      <c r="AF836" s="250">
        <f t="shared" ref="AF836:BD836" si="253">AF835+AF780</f>
        <v>47</v>
      </c>
      <c r="AG836" s="250">
        <f t="shared" si="253"/>
        <v>2621</v>
      </c>
      <c r="AH836" s="250">
        <f t="shared" si="253"/>
        <v>2274</v>
      </c>
      <c r="AI836" s="250">
        <f t="shared" si="253"/>
        <v>591</v>
      </c>
      <c r="AJ836" s="250">
        <f t="shared" si="253"/>
        <v>428</v>
      </c>
      <c r="AK836" s="63">
        <f t="shared" si="253"/>
        <v>2.14</v>
      </c>
      <c r="AL836" s="250">
        <f t="shared" si="253"/>
        <v>0</v>
      </c>
      <c r="AM836" s="63">
        <f t="shared" si="253"/>
        <v>0</v>
      </c>
      <c r="AN836" s="250">
        <f t="shared" si="253"/>
        <v>30</v>
      </c>
      <c r="AO836" s="63">
        <f t="shared" si="253"/>
        <v>2.2200000000000002</v>
      </c>
      <c r="AP836" s="250">
        <f t="shared" si="253"/>
        <v>4392</v>
      </c>
      <c r="AQ836" s="63">
        <f t="shared" si="253"/>
        <v>136.19999999999999</v>
      </c>
      <c r="AR836" s="250">
        <f t="shared" si="253"/>
        <v>4850</v>
      </c>
      <c r="AS836" s="63">
        <f t="shared" si="253"/>
        <v>140.56</v>
      </c>
      <c r="AT836" s="63">
        <f t="shared" si="253"/>
        <v>266.66999999999996</v>
      </c>
      <c r="AU836" s="63">
        <f t="shared" si="253"/>
        <v>44.62</v>
      </c>
      <c r="AV836" s="63">
        <f t="shared" si="253"/>
        <v>6.26</v>
      </c>
      <c r="AW836" s="63">
        <f t="shared" si="253"/>
        <v>535.08000000000004</v>
      </c>
      <c r="AX836" s="63">
        <f t="shared" si="253"/>
        <v>852.62999999999977</v>
      </c>
      <c r="AY836" s="63">
        <f t="shared" si="253"/>
        <v>993.19</v>
      </c>
      <c r="AZ836" s="63">
        <f t="shared" si="253"/>
        <v>179.19</v>
      </c>
      <c r="BA836" s="271">
        <f t="shared" si="253"/>
        <v>1172.3800000000001</v>
      </c>
      <c r="BB836" s="250">
        <f t="shared" si="253"/>
        <v>15</v>
      </c>
      <c r="BC836" s="63">
        <f t="shared" si="253"/>
        <v>10.18</v>
      </c>
      <c r="BD836" s="251">
        <f t="shared" si="253"/>
        <v>3.16</v>
      </c>
    </row>
    <row r="837" spans="1:56" s="494" customFormat="1" ht="16.5">
      <c r="A837" s="613" t="s">
        <v>1134</v>
      </c>
      <c r="B837" s="208" t="s">
        <v>578</v>
      </c>
      <c r="C837" s="154" t="s">
        <v>1227</v>
      </c>
      <c r="D837" s="491" t="s">
        <v>1228</v>
      </c>
      <c r="E837" s="492">
        <v>1</v>
      </c>
      <c r="F837" s="491" t="s">
        <v>1229</v>
      </c>
      <c r="G837" s="242">
        <v>181</v>
      </c>
      <c r="H837" s="242">
        <v>900.18799999999999</v>
      </c>
      <c r="I837" s="572">
        <v>88</v>
      </c>
      <c r="J837" s="572">
        <v>0</v>
      </c>
      <c r="K837" s="572">
        <v>28</v>
      </c>
      <c r="L837" s="572">
        <v>1</v>
      </c>
      <c r="M837" s="572">
        <v>0</v>
      </c>
      <c r="N837" s="572">
        <v>0</v>
      </c>
      <c r="O837" s="25">
        <f t="shared" ref="O837:O888" si="254">I837+L837</f>
        <v>89</v>
      </c>
      <c r="P837" s="25">
        <f t="shared" ref="P837:Q888" si="255">M837+J837</f>
        <v>0</v>
      </c>
      <c r="Q837" s="25">
        <f t="shared" si="255"/>
        <v>28</v>
      </c>
      <c r="R837" s="25">
        <f t="shared" ref="R837:R888" si="256">SUM(O837:Q837)</f>
        <v>117</v>
      </c>
      <c r="S837" s="572">
        <v>21.8</v>
      </c>
      <c r="T837" s="503">
        <v>88</v>
      </c>
      <c r="U837" s="572">
        <v>0.06</v>
      </c>
      <c r="V837" s="572">
        <v>0</v>
      </c>
      <c r="W837" s="572">
        <v>0</v>
      </c>
      <c r="X837" s="572">
        <v>0</v>
      </c>
      <c r="Y837" s="572">
        <v>0</v>
      </c>
      <c r="Z837" s="572">
        <v>268</v>
      </c>
      <c r="AA837" s="576">
        <v>62.92</v>
      </c>
      <c r="AB837" s="26">
        <f t="shared" ref="AB837:AC888" si="257">Z837+R837</f>
        <v>385</v>
      </c>
      <c r="AC837" s="71">
        <f t="shared" si="257"/>
        <v>84.72</v>
      </c>
      <c r="AD837" s="572">
        <v>181</v>
      </c>
      <c r="AE837" s="27">
        <f t="shared" ref="AE837:AE888" si="258">AD837/G837*100</f>
        <v>100</v>
      </c>
      <c r="AF837" s="572">
        <v>1</v>
      </c>
      <c r="AG837" s="572">
        <v>0</v>
      </c>
      <c r="AH837" s="572">
        <v>0</v>
      </c>
      <c r="AI837" s="572">
        <v>0</v>
      </c>
      <c r="AJ837" s="572">
        <v>0</v>
      </c>
      <c r="AK837" s="572">
        <v>0</v>
      </c>
      <c r="AL837" s="572">
        <v>0</v>
      </c>
      <c r="AM837" s="572">
        <v>0</v>
      </c>
      <c r="AN837" s="572">
        <v>0</v>
      </c>
      <c r="AO837" s="576">
        <v>0</v>
      </c>
      <c r="AP837" s="572">
        <v>32</v>
      </c>
      <c r="AQ837" s="572">
        <v>2.2999999999999998</v>
      </c>
      <c r="AR837" s="201">
        <f t="shared" ref="AR837:AS888" si="259">AP837+AN837+AL837+AJ837</f>
        <v>32</v>
      </c>
      <c r="AS837" s="202">
        <f t="shared" si="259"/>
        <v>2.2999999999999998</v>
      </c>
      <c r="AT837" s="572"/>
      <c r="AU837" s="572"/>
      <c r="AV837" s="572"/>
      <c r="AW837" s="572"/>
      <c r="AX837" s="27">
        <f t="shared" ref="AX837:AX888" si="260">SUM(AT837:AW837)</f>
        <v>0</v>
      </c>
      <c r="AY837" s="39">
        <f t="shared" ref="AY837:AY888" si="261">AX837+AS837</f>
        <v>2.2999999999999998</v>
      </c>
      <c r="AZ837" s="572"/>
      <c r="BA837" s="27">
        <f t="shared" ref="BA837:BA888" si="262">AZ837+AY837</f>
        <v>2.2999999999999998</v>
      </c>
      <c r="BB837" s="572"/>
      <c r="BC837" s="572"/>
      <c r="BD837" s="572"/>
    </row>
    <row r="838" spans="1:56" s="494" customFormat="1" ht="16.5">
      <c r="A838" s="613" t="s">
        <v>1134</v>
      </c>
      <c r="B838" s="208" t="s">
        <v>578</v>
      </c>
      <c r="C838" s="244" t="s">
        <v>1227</v>
      </c>
      <c r="D838" s="491" t="s">
        <v>1228</v>
      </c>
      <c r="E838" s="492">
        <v>2</v>
      </c>
      <c r="F838" s="244" t="s">
        <v>1231</v>
      </c>
      <c r="G838" s="242">
        <v>195</v>
      </c>
      <c r="H838" s="242">
        <v>1160.4660000000001</v>
      </c>
      <c r="I838" s="572">
        <v>106</v>
      </c>
      <c r="J838" s="572">
        <v>0</v>
      </c>
      <c r="K838" s="572">
        <v>16</v>
      </c>
      <c r="L838" s="572">
        <v>0</v>
      </c>
      <c r="M838" s="572">
        <v>0</v>
      </c>
      <c r="N838" s="572">
        <v>0</v>
      </c>
      <c r="O838" s="25">
        <f t="shared" si="254"/>
        <v>106</v>
      </c>
      <c r="P838" s="25">
        <f t="shared" si="255"/>
        <v>0</v>
      </c>
      <c r="Q838" s="25">
        <f t="shared" si="255"/>
        <v>16</v>
      </c>
      <c r="R838" s="25">
        <f t="shared" si="256"/>
        <v>122</v>
      </c>
      <c r="S838" s="572">
        <v>14.6</v>
      </c>
      <c r="T838" s="503">
        <v>106</v>
      </c>
      <c r="U838" s="572">
        <v>4.59</v>
      </c>
      <c r="V838" s="572">
        <v>0</v>
      </c>
      <c r="W838" s="572">
        <v>0</v>
      </c>
      <c r="X838" s="572">
        <v>0</v>
      </c>
      <c r="Y838" s="572">
        <v>0</v>
      </c>
      <c r="Z838" s="572">
        <v>378</v>
      </c>
      <c r="AA838" s="576">
        <v>125.15</v>
      </c>
      <c r="AB838" s="26">
        <f t="shared" si="257"/>
        <v>500</v>
      </c>
      <c r="AC838" s="71">
        <f t="shared" si="257"/>
        <v>139.75</v>
      </c>
      <c r="AD838" s="572">
        <v>195</v>
      </c>
      <c r="AE838" s="27">
        <f t="shared" si="258"/>
        <v>100</v>
      </c>
      <c r="AF838" s="572">
        <v>2</v>
      </c>
      <c r="AG838" s="572"/>
      <c r="AH838" s="572">
        <v>0</v>
      </c>
      <c r="AI838" s="572">
        <v>0</v>
      </c>
      <c r="AJ838" s="572">
        <v>0</v>
      </c>
      <c r="AK838" s="572">
        <v>0</v>
      </c>
      <c r="AL838" s="572">
        <v>0</v>
      </c>
      <c r="AM838" s="572">
        <v>0</v>
      </c>
      <c r="AN838" s="572">
        <v>19</v>
      </c>
      <c r="AO838" s="576">
        <v>2.0099999999999998</v>
      </c>
      <c r="AP838" s="572">
        <v>49</v>
      </c>
      <c r="AQ838" s="572">
        <v>26.28</v>
      </c>
      <c r="AR838" s="201">
        <f t="shared" si="259"/>
        <v>68</v>
      </c>
      <c r="AS838" s="202">
        <f t="shared" si="259"/>
        <v>28.29</v>
      </c>
      <c r="AT838" s="572"/>
      <c r="AU838" s="572"/>
      <c r="AV838" s="572"/>
      <c r="AW838" s="572"/>
      <c r="AX838" s="27">
        <f t="shared" si="260"/>
        <v>0</v>
      </c>
      <c r="AY838" s="39">
        <f t="shared" si="261"/>
        <v>28.29</v>
      </c>
      <c r="AZ838" s="572"/>
      <c r="BA838" s="27">
        <f t="shared" si="262"/>
        <v>28.29</v>
      </c>
      <c r="BB838" s="572"/>
      <c r="BC838" s="572"/>
      <c r="BD838" s="572"/>
    </row>
    <row r="839" spans="1:56" s="494" customFormat="1" ht="16.5">
      <c r="A839" s="613" t="s">
        <v>1134</v>
      </c>
      <c r="B839" s="208" t="s">
        <v>578</v>
      </c>
      <c r="C839" s="244" t="s">
        <v>1227</v>
      </c>
      <c r="D839" s="491" t="s">
        <v>1228</v>
      </c>
      <c r="E839" s="492">
        <v>3</v>
      </c>
      <c r="F839" s="244" t="s">
        <v>1232</v>
      </c>
      <c r="G839" s="242">
        <v>140</v>
      </c>
      <c r="H839" s="242">
        <v>723.31400000000008</v>
      </c>
      <c r="I839" s="572">
        <v>101</v>
      </c>
      <c r="J839" s="572">
        <v>0</v>
      </c>
      <c r="K839" s="572">
        <v>20</v>
      </c>
      <c r="L839" s="572">
        <v>106</v>
      </c>
      <c r="M839" s="572">
        <v>5</v>
      </c>
      <c r="N839" s="572">
        <v>15</v>
      </c>
      <c r="O839" s="25">
        <f t="shared" si="254"/>
        <v>207</v>
      </c>
      <c r="P839" s="25">
        <f t="shared" si="255"/>
        <v>5</v>
      </c>
      <c r="Q839" s="25">
        <f t="shared" si="255"/>
        <v>35</v>
      </c>
      <c r="R839" s="25">
        <f t="shared" si="256"/>
        <v>247</v>
      </c>
      <c r="S839" s="572">
        <v>4.96</v>
      </c>
      <c r="T839" s="503">
        <v>207</v>
      </c>
      <c r="U839" s="572">
        <v>4.96</v>
      </c>
      <c r="V839" s="572">
        <v>0</v>
      </c>
      <c r="W839" s="572">
        <v>0</v>
      </c>
      <c r="X839" s="572">
        <v>0</v>
      </c>
      <c r="Y839" s="572">
        <v>0</v>
      </c>
      <c r="Z839" s="572">
        <v>138</v>
      </c>
      <c r="AA839" s="576">
        <v>47.79</v>
      </c>
      <c r="AB839" s="26">
        <f t="shared" si="257"/>
        <v>385</v>
      </c>
      <c r="AC839" s="71">
        <f t="shared" si="257"/>
        <v>52.75</v>
      </c>
      <c r="AD839" s="572">
        <v>140</v>
      </c>
      <c r="AE839" s="27">
        <f t="shared" si="258"/>
        <v>100</v>
      </c>
      <c r="AF839" s="572">
        <v>3</v>
      </c>
      <c r="AG839" s="572"/>
      <c r="AH839" s="572">
        <v>0</v>
      </c>
      <c r="AI839" s="572">
        <v>0</v>
      </c>
      <c r="AJ839" s="572">
        <v>0</v>
      </c>
      <c r="AK839" s="572">
        <v>0</v>
      </c>
      <c r="AL839" s="572">
        <v>0</v>
      </c>
      <c r="AM839" s="572">
        <v>0</v>
      </c>
      <c r="AN839" s="572">
        <v>1</v>
      </c>
      <c r="AO839" s="576">
        <v>0.15</v>
      </c>
      <c r="AP839" s="572">
        <v>5</v>
      </c>
      <c r="AQ839" s="572">
        <v>2.9</v>
      </c>
      <c r="AR839" s="201">
        <f t="shared" si="259"/>
        <v>6</v>
      </c>
      <c r="AS839" s="202">
        <f t="shared" si="259"/>
        <v>3.05</v>
      </c>
      <c r="AT839" s="572"/>
      <c r="AU839" s="572"/>
      <c r="AV839" s="572"/>
      <c r="AW839" s="572"/>
      <c r="AX839" s="27">
        <f t="shared" si="260"/>
        <v>0</v>
      </c>
      <c r="AY839" s="39">
        <f t="shared" si="261"/>
        <v>3.05</v>
      </c>
      <c r="AZ839" s="572"/>
      <c r="BA839" s="27">
        <f t="shared" si="262"/>
        <v>3.05</v>
      </c>
      <c r="BB839" s="572"/>
      <c r="BC839" s="572"/>
      <c r="BD839" s="572"/>
    </row>
    <row r="840" spans="1:56" s="494" customFormat="1" ht="16.5">
      <c r="A840" s="613" t="s">
        <v>1134</v>
      </c>
      <c r="B840" s="208" t="s">
        <v>578</v>
      </c>
      <c r="C840" s="244" t="s">
        <v>1227</v>
      </c>
      <c r="D840" s="491" t="s">
        <v>1228</v>
      </c>
      <c r="E840" s="492">
        <v>4</v>
      </c>
      <c r="F840" s="244" t="s">
        <v>1233</v>
      </c>
      <c r="G840" s="242">
        <v>148</v>
      </c>
      <c r="H840" s="242">
        <v>741.2890000000001</v>
      </c>
      <c r="I840" s="572">
        <v>74</v>
      </c>
      <c r="J840" s="572">
        <v>2</v>
      </c>
      <c r="K840" s="572">
        <v>20</v>
      </c>
      <c r="L840" s="572">
        <v>32</v>
      </c>
      <c r="M840" s="572">
        <v>4</v>
      </c>
      <c r="N840" s="572">
        <v>41</v>
      </c>
      <c r="O840" s="25">
        <f t="shared" si="254"/>
        <v>106</v>
      </c>
      <c r="P840" s="25">
        <f t="shared" si="255"/>
        <v>6</v>
      </c>
      <c r="Q840" s="25">
        <f t="shared" si="255"/>
        <v>61</v>
      </c>
      <c r="R840" s="25">
        <f t="shared" si="256"/>
        <v>173</v>
      </c>
      <c r="S840" s="572">
        <v>13.3</v>
      </c>
      <c r="T840" s="503">
        <v>106</v>
      </c>
      <c r="U840" s="572">
        <v>3.33</v>
      </c>
      <c r="V840" s="572"/>
      <c r="W840" s="572"/>
      <c r="X840" s="572">
        <v>0</v>
      </c>
      <c r="Y840" s="572">
        <v>0</v>
      </c>
      <c r="Z840" s="572">
        <v>98</v>
      </c>
      <c r="AA840" s="576">
        <v>4.12</v>
      </c>
      <c r="AB840" s="26">
        <f t="shared" si="257"/>
        <v>271</v>
      </c>
      <c r="AC840" s="71">
        <f t="shared" si="257"/>
        <v>17.420000000000002</v>
      </c>
      <c r="AD840" s="572">
        <v>148</v>
      </c>
      <c r="AE840" s="27">
        <f t="shared" si="258"/>
        <v>100</v>
      </c>
      <c r="AF840" s="572">
        <v>4</v>
      </c>
      <c r="AG840" s="572">
        <v>0</v>
      </c>
      <c r="AH840" s="572">
        <v>0</v>
      </c>
      <c r="AI840" s="572">
        <v>0</v>
      </c>
      <c r="AJ840" s="572">
        <v>0</v>
      </c>
      <c r="AK840" s="572">
        <v>0</v>
      </c>
      <c r="AL840" s="572">
        <v>0</v>
      </c>
      <c r="AM840" s="572">
        <v>0</v>
      </c>
      <c r="AN840" s="572">
        <v>1</v>
      </c>
      <c r="AO840" s="576">
        <v>0.13</v>
      </c>
      <c r="AP840" s="572">
        <v>3</v>
      </c>
      <c r="AQ840" s="572">
        <v>0.63</v>
      </c>
      <c r="AR840" s="201">
        <f t="shared" si="259"/>
        <v>4</v>
      </c>
      <c r="AS840" s="202">
        <f t="shared" si="259"/>
        <v>0.76</v>
      </c>
      <c r="AT840" s="572"/>
      <c r="AU840" s="572"/>
      <c r="AV840" s="572"/>
      <c r="AW840" s="572"/>
      <c r="AX840" s="27">
        <f t="shared" si="260"/>
        <v>0</v>
      </c>
      <c r="AY840" s="39">
        <f t="shared" si="261"/>
        <v>0.76</v>
      </c>
      <c r="AZ840" s="572"/>
      <c r="BA840" s="27">
        <f t="shared" si="262"/>
        <v>0.76</v>
      </c>
      <c r="BB840" s="572"/>
      <c r="BC840" s="572"/>
      <c r="BD840" s="572"/>
    </row>
    <row r="841" spans="1:56" s="494" customFormat="1" ht="16.5">
      <c r="A841" s="613" t="s">
        <v>1134</v>
      </c>
      <c r="B841" s="208" t="s">
        <v>578</v>
      </c>
      <c r="C841" s="244" t="s">
        <v>1227</v>
      </c>
      <c r="D841" s="491" t="s">
        <v>1234</v>
      </c>
      <c r="E841" s="492">
        <v>5</v>
      </c>
      <c r="F841" s="244" t="s">
        <v>1235</v>
      </c>
      <c r="G841" s="242">
        <v>170</v>
      </c>
      <c r="H841" s="242">
        <v>845.5440000000001</v>
      </c>
      <c r="I841" s="572">
        <v>127</v>
      </c>
      <c r="J841" s="572">
        <v>40</v>
      </c>
      <c r="K841" s="572">
        <v>104</v>
      </c>
      <c r="L841" s="572">
        <v>0</v>
      </c>
      <c r="M841" s="572">
        <v>0</v>
      </c>
      <c r="N841" s="572">
        <v>0</v>
      </c>
      <c r="O841" s="25">
        <f t="shared" si="254"/>
        <v>127</v>
      </c>
      <c r="P841" s="25">
        <f t="shared" si="255"/>
        <v>40</v>
      </c>
      <c r="Q841" s="25">
        <f t="shared" si="255"/>
        <v>104</v>
      </c>
      <c r="R841" s="25">
        <f t="shared" si="256"/>
        <v>271</v>
      </c>
      <c r="S841" s="572">
        <v>0.56000000000000005</v>
      </c>
      <c r="T841" s="572"/>
      <c r="U841" s="572">
        <v>0</v>
      </c>
      <c r="V841" s="572">
        <v>127</v>
      </c>
      <c r="W841" s="572">
        <v>0</v>
      </c>
      <c r="X841" s="572">
        <v>0</v>
      </c>
      <c r="Y841" s="572">
        <v>0</v>
      </c>
      <c r="Z841" s="572">
        <v>31</v>
      </c>
      <c r="AA841" s="572">
        <v>4.01</v>
      </c>
      <c r="AB841" s="26">
        <f t="shared" si="257"/>
        <v>302</v>
      </c>
      <c r="AC841" s="71">
        <f t="shared" si="257"/>
        <v>4.57</v>
      </c>
      <c r="AD841" s="572">
        <v>142</v>
      </c>
      <c r="AE841" s="27">
        <f t="shared" si="258"/>
        <v>83.529411764705884</v>
      </c>
      <c r="AF841" s="572"/>
      <c r="AG841" s="572">
        <v>22</v>
      </c>
      <c r="AH841" s="572"/>
      <c r="AI841" s="572"/>
      <c r="AJ841" s="572">
        <v>0</v>
      </c>
      <c r="AK841" s="572">
        <v>0</v>
      </c>
      <c r="AL841" s="572">
        <v>0</v>
      </c>
      <c r="AM841" s="572">
        <v>0</v>
      </c>
      <c r="AN841" s="572">
        <v>0</v>
      </c>
      <c r="AO841" s="577">
        <v>0</v>
      </c>
      <c r="AP841" s="572">
        <v>1</v>
      </c>
      <c r="AQ841" s="572">
        <v>0.2</v>
      </c>
      <c r="AR841" s="201">
        <f t="shared" si="259"/>
        <v>1</v>
      </c>
      <c r="AS841" s="202">
        <f t="shared" si="259"/>
        <v>0.2</v>
      </c>
      <c r="AT841" s="572"/>
      <c r="AU841" s="572"/>
      <c r="AV841" s="572"/>
      <c r="AW841" s="572"/>
      <c r="AX841" s="27">
        <f t="shared" si="260"/>
        <v>0</v>
      </c>
      <c r="AY841" s="39">
        <f t="shared" si="261"/>
        <v>0.2</v>
      </c>
      <c r="AZ841" s="572"/>
      <c r="BA841" s="27">
        <f t="shared" si="262"/>
        <v>0.2</v>
      </c>
      <c r="BB841" s="572"/>
      <c r="BC841" s="572"/>
      <c r="BD841" s="572"/>
    </row>
    <row r="842" spans="1:56" s="494" customFormat="1" ht="16.5">
      <c r="A842" s="613" t="s">
        <v>1134</v>
      </c>
      <c r="B842" s="208" t="s">
        <v>578</v>
      </c>
      <c r="C842" s="244" t="s">
        <v>1227</v>
      </c>
      <c r="D842" s="491" t="s">
        <v>1234</v>
      </c>
      <c r="E842" s="492">
        <v>6</v>
      </c>
      <c r="F842" s="244" t="s">
        <v>1236</v>
      </c>
      <c r="G842" s="242">
        <v>276</v>
      </c>
      <c r="H842" s="242">
        <v>1346.6870000000001</v>
      </c>
      <c r="I842" s="572">
        <v>133</v>
      </c>
      <c r="J842" s="572">
        <v>6</v>
      </c>
      <c r="K842" s="572">
        <v>248</v>
      </c>
      <c r="L842" s="572">
        <v>0</v>
      </c>
      <c r="M842" s="572">
        <v>0</v>
      </c>
      <c r="N842" s="572">
        <v>0</v>
      </c>
      <c r="O842" s="25">
        <f t="shared" si="254"/>
        <v>133</v>
      </c>
      <c r="P842" s="25">
        <f t="shared" si="255"/>
        <v>6</v>
      </c>
      <c r="Q842" s="25">
        <f t="shared" si="255"/>
        <v>248</v>
      </c>
      <c r="R842" s="25">
        <f t="shared" si="256"/>
        <v>387</v>
      </c>
      <c r="S842" s="572">
        <v>0.19</v>
      </c>
      <c r="T842" s="572"/>
      <c r="U842" s="572">
        <v>0</v>
      </c>
      <c r="V842" s="572">
        <v>133</v>
      </c>
      <c r="W842" s="572">
        <v>0</v>
      </c>
      <c r="X842" s="572">
        <v>0</v>
      </c>
      <c r="Y842" s="572">
        <v>0</v>
      </c>
      <c r="Z842" s="572">
        <v>17</v>
      </c>
      <c r="AA842" s="576">
        <v>1.51</v>
      </c>
      <c r="AB842" s="26">
        <f t="shared" si="257"/>
        <v>404</v>
      </c>
      <c r="AC842" s="71">
        <f t="shared" si="257"/>
        <v>1.7</v>
      </c>
      <c r="AD842" s="572">
        <v>196</v>
      </c>
      <c r="AE842" s="27">
        <f t="shared" si="258"/>
        <v>71.014492753623188</v>
      </c>
      <c r="AF842" s="572"/>
      <c r="AG842" s="572">
        <v>65</v>
      </c>
      <c r="AH842" s="572"/>
      <c r="AI842" s="572"/>
      <c r="AJ842" s="572">
        <v>0</v>
      </c>
      <c r="AK842" s="572">
        <v>0</v>
      </c>
      <c r="AL842" s="572">
        <v>0</v>
      </c>
      <c r="AM842" s="572">
        <v>0</v>
      </c>
      <c r="AN842" s="572">
        <v>0</v>
      </c>
      <c r="AO842" s="577">
        <v>0</v>
      </c>
      <c r="AP842" s="572">
        <v>0</v>
      </c>
      <c r="AQ842" s="572">
        <v>0</v>
      </c>
      <c r="AR842" s="201">
        <f t="shared" si="259"/>
        <v>0</v>
      </c>
      <c r="AS842" s="202">
        <f t="shared" si="259"/>
        <v>0</v>
      </c>
      <c r="AT842" s="572"/>
      <c r="AU842" s="572"/>
      <c r="AV842" s="572"/>
      <c r="AW842" s="572"/>
      <c r="AX842" s="27">
        <f t="shared" si="260"/>
        <v>0</v>
      </c>
      <c r="AY842" s="39">
        <f t="shared" si="261"/>
        <v>0</v>
      </c>
      <c r="AZ842" s="572"/>
      <c r="BA842" s="27">
        <f t="shared" si="262"/>
        <v>0</v>
      </c>
      <c r="BB842" s="572"/>
      <c r="BC842" s="572"/>
      <c r="BD842" s="572"/>
    </row>
    <row r="843" spans="1:56" s="494" customFormat="1" ht="16.5">
      <c r="A843" s="613" t="s">
        <v>1134</v>
      </c>
      <c r="B843" s="208" t="s">
        <v>578</v>
      </c>
      <c r="C843" s="244" t="s">
        <v>1227</v>
      </c>
      <c r="D843" s="491" t="s">
        <v>1234</v>
      </c>
      <c r="E843" s="492">
        <v>7</v>
      </c>
      <c r="F843" s="244" t="s">
        <v>1237</v>
      </c>
      <c r="G843" s="242">
        <v>248</v>
      </c>
      <c r="H843" s="242">
        <v>1361.7860000000003</v>
      </c>
      <c r="I843" s="572">
        <v>3</v>
      </c>
      <c r="J843" s="572">
        <v>1</v>
      </c>
      <c r="K843" s="572">
        <v>0</v>
      </c>
      <c r="L843" s="572">
        <v>0</v>
      </c>
      <c r="M843" s="572">
        <v>0</v>
      </c>
      <c r="N843" s="572">
        <v>0</v>
      </c>
      <c r="O843" s="25">
        <f t="shared" si="254"/>
        <v>3</v>
      </c>
      <c r="P843" s="25">
        <f t="shared" si="255"/>
        <v>1</v>
      </c>
      <c r="Q843" s="25">
        <f t="shared" si="255"/>
        <v>0</v>
      </c>
      <c r="R843" s="25">
        <f t="shared" si="256"/>
        <v>4</v>
      </c>
      <c r="S843" s="572"/>
      <c r="T843" s="572"/>
      <c r="U843" s="572">
        <v>0</v>
      </c>
      <c r="V843" s="572">
        <v>3</v>
      </c>
      <c r="W843" s="572">
        <v>0</v>
      </c>
      <c r="X843" s="572">
        <v>0</v>
      </c>
      <c r="Y843" s="572">
        <v>0</v>
      </c>
      <c r="Z843" s="572">
        <v>6</v>
      </c>
      <c r="AA843" s="572">
        <v>0.15</v>
      </c>
      <c r="AB843" s="26">
        <f t="shared" si="257"/>
        <v>10</v>
      </c>
      <c r="AC843" s="71">
        <f t="shared" si="257"/>
        <v>0.15</v>
      </c>
      <c r="AD843" s="572">
        <v>42</v>
      </c>
      <c r="AE843" s="27">
        <f t="shared" si="258"/>
        <v>16.93548387096774</v>
      </c>
      <c r="AF843" s="572"/>
      <c r="AG843" s="572"/>
      <c r="AH843" s="572"/>
      <c r="AI843" s="572"/>
      <c r="AJ843" s="572">
        <v>0</v>
      </c>
      <c r="AK843" s="572">
        <v>0</v>
      </c>
      <c r="AL843" s="572">
        <v>0</v>
      </c>
      <c r="AM843" s="572">
        <v>0</v>
      </c>
      <c r="AN843" s="572">
        <v>0</v>
      </c>
      <c r="AO843" s="577">
        <v>0</v>
      </c>
      <c r="AP843" s="572">
        <v>0</v>
      </c>
      <c r="AQ843" s="572">
        <v>0</v>
      </c>
      <c r="AR843" s="201">
        <f t="shared" si="259"/>
        <v>0</v>
      </c>
      <c r="AS843" s="202">
        <f t="shared" si="259"/>
        <v>0</v>
      </c>
      <c r="AT843" s="572"/>
      <c r="AU843" s="572"/>
      <c r="AV843" s="572"/>
      <c r="AW843" s="572"/>
      <c r="AX843" s="27">
        <f t="shared" si="260"/>
        <v>0</v>
      </c>
      <c r="AY843" s="39">
        <f t="shared" si="261"/>
        <v>0</v>
      </c>
      <c r="AZ843" s="572"/>
      <c r="BA843" s="27">
        <f t="shared" si="262"/>
        <v>0</v>
      </c>
      <c r="BB843" s="572"/>
      <c r="BC843" s="572"/>
      <c r="BD843" s="572"/>
    </row>
    <row r="844" spans="1:56" s="494" customFormat="1" ht="16.5">
      <c r="A844" s="613" t="s">
        <v>1134</v>
      </c>
      <c r="B844" s="208" t="s">
        <v>578</v>
      </c>
      <c r="C844" s="244" t="s">
        <v>1227</v>
      </c>
      <c r="D844" s="491" t="s">
        <v>1234</v>
      </c>
      <c r="E844" s="492">
        <v>8</v>
      </c>
      <c r="F844" s="244" t="s">
        <v>1238</v>
      </c>
      <c r="G844" s="242">
        <v>167</v>
      </c>
      <c r="H844" s="242">
        <v>774.36300000000006</v>
      </c>
      <c r="I844" s="572">
        <v>1</v>
      </c>
      <c r="J844" s="572">
        <v>1</v>
      </c>
      <c r="K844" s="572">
        <v>1</v>
      </c>
      <c r="L844" s="572">
        <v>0</v>
      </c>
      <c r="M844" s="572">
        <v>0</v>
      </c>
      <c r="N844" s="572">
        <v>0</v>
      </c>
      <c r="O844" s="25">
        <f t="shared" si="254"/>
        <v>1</v>
      </c>
      <c r="P844" s="25">
        <f t="shared" si="255"/>
        <v>1</v>
      </c>
      <c r="Q844" s="25">
        <f t="shared" si="255"/>
        <v>1</v>
      </c>
      <c r="R844" s="25">
        <f t="shared" si="256"/>
        <v>3</v>
      </c>
      <c r="S844" s="572"/>
      <c r="T844" s="572"/>
      <c r="U844" s="572">
        <v>0</v>
      </c>
      <c r="V844" s="572">
        <v>1</v>
      </c>
      <c r="W844" s="572">
        <v>0</v>
      </c>
      <c r="X844" s="572">
        <v>0</v>
      </c>
      <c r="Y844" s="572">
        <v>0</v>
      </c>
      <c r="Z844" s="572">
        <v>17</v>
      </c>
      <c r="AA844" s="572">
        <v>0.45</v>
      </c>
      <c r="AB844" s="26">
        <f t="shared" si="257"/>
        <v>20</v>
      </c>
      <c r="AC844" s="71">
        <f t="shared" si="257"/>
        <v>0.45</v>
      </c>
      <c r="AD844" s="572">
        <v>24</v>
      </c>
      <c r="AE844" s="27">
        <f t="shared" si="258"/>
        <v>14.37125748502994</v>
      </c>
      <c r="AF844" s="572"/>
      <c r="AG844" s="572"/>
      <c r="AH844" s="572"/>
      <c r="AI844" s="572"/>
      <c r="AJ844" s="572">
        <v>0</v>
      </c>
      <c r="AK844" s="572">
        <v>0</v>
      </c>
      <c r="AL844" s="572">
        <v>0</v>
      </c>
      <c r="AM844" s="572">
        <v>0</v>
      </c>
      <c r="AN844" s="572">
        <v>0</v>
      </c>
      <c r="AO844" s="577">
        <v>0</v>
      </c>
      <c r="AP844" s="572">
        <v>7</v>
      </c>
      <c r="AQ844" s="572">
        <v>3.71</v>
      </c>
      <c r="AR844" s="201">
        <f t="shared" si="259"/>
        <v>7</v>
      </c>
      <c r="AS844" s="202">
        <f t="shared" si="259"/>
        <v>3.71</v>
      </c>
      <c r="AT844" s="572"/>
      <c r="AU844" s="572"/>
      <c r="AV844" s="572"/>
      <c r="AW844" s="572"/>
      <c r="AX844" s="27">
        <f t="shared" si="260"/>
        <v>0</v>
      </c>
      <c r="AY844" s="39">
        <f t="shared" si="261"/>
        <v>3.71</v>
      </c>
      <c r="AZ844" s="572"/>
      <c r="BA844" s="27">
        <f t="shared" si="262"/>
        <v>3.71</v>
      </c>
      <c r="BB844" s="572"/>
      <c r="BC844" s="572"/>
      <c r="BD844" s="572"/>
    </row>
    <row r="845" spans="1:56" s="494" customFormat="1" ht="16.5">
      <c r="A845" s="613" t="s">
        <v>1134</v>
      </c>
      <c r="B845" s="208" t="s">
        <v>578</v>
      </c>
      <c r="C845" s="244" t="s">
        <v>1227</v>
      </c>
      <c r="D845" s="491" t="s">
        <v>1241</v>
      </c>
      <c r="E845" s="492">
        <v>9</v>
      </c>
      <c r="F845" s="244" t="s">
        <v>1242</v>
      </c>
      <c r="G845" s="242">
        <v>345</v>
      </c>
      <c r="H845" s="242">
        <v>793.05700000000002</v>
      </c>
      <c r="I845" s="572">
        <v>187</v>
      </c>
      <c r="J845" s="572">
        <v>21</v>
      </c>
      <c r="K845" s="572">
        <v>233</v>
      </c>
      <c r="L845" s="572">
        <v>1</v>
      </c>
      <c r="M845" s="572">
        <v>0</v>
      </c>
      <c r="N845" s="572">
        <v>0</v>
      </c>
      <c r="O845" s="25">
        <f t="shared" si="254"/>
        <v>188</v>
      </c>
      <c r="P845" s="25">
        <f t="shared" si="255"/>
        <v>21</v>
      </c>
      <c r="Q845" s="25">
        <f t="shared" si="255"/>
        <v>233</v>
      </c>
      <c r="R845" s="25">
        <f t="shared" si="256"/>
        <v>442</v>
      </c>
      <c r="S845" s="572">
        <v>3.8</v>
      </c>
      <c r="T845" s="572">
        <v>12</v>
      </c>
      <c r="U845" s="572">
        <v>0</v>
      </c>
      <c r="V845" s="572">
        <v>176</v>
      </c>
      <c r="W845" s="572">
        <v>1.4</v>
      </c>
      <c r="X845" s="572">
        <v>0</v>
      </c>
      <c r="Y845" s="572">
        <v>0</v>
      </c>
      <c r="Z845" s="572">
        <v>386</v>
      </c>
      <c r="AA845" s="576">
        <v>12.5</v>
      </c>
      <c r="AB845" s="26">
        <f t="shared" si="257"/>
        <v>828</v>
      </c>
      <c r="AC845" s="71">
        <f t="shared" si="257"/>
        <v>16.3</v>
      </c>
      <c r="AD845" s="572">
        <v>345</v>
      </c>
      <c r="AE845" s="27">
        <f t="shared" si="258"/>
        <v>100</v>
      </c>
      <c r="AF845" s="572">
        <v>5</v>
      </c>
      <c r="AG845" s="572">
        <v>0</v>
      </c>
      <c r="AH845" s="572">
        <v>0</v>
      </c>
      <c r="AI845" s="572">
        <v>0</v>
      </c>
      <c r="AJ845" s="572">
        <v>0</v>
      </c>
      <c r="AK845" s="572">
        <v>0</v>
      </c>
      <c r="AL845" s="572">
        <v>0</v>
      </c>
      <c r="AM845" s="572">
        <v>0</v>
      </c>
      <c r="AN845" s="572">
        <v>0</v>
      </c>
      <c r="AO845" s="576">
        <v>0</v>
      </c>
      <c r="AP845" s="572">
        <v>7</v>
      </c>
      <c r="AQ845" s="572">
        <v>3.9</v>
      </c>
      <c r="AR845" s="201">
        <f t="shared" si="259"/>
        <v>7</v>
      </c>
      <c r="AS845" s="202">
        <f t="shared" si="259"/>
        <v>3.9</v>
      </c>
      <c r="AT845" s="572">
        <v>0</v>
      </c>
      <c r="AU845" s="572">
        <v>2</v>
      </c>
      <c r="AV845" s="572">
        <v>0</v>
      </c>
      <c r="AW845" s="572">
        <v>0</v>
      </c>
      <c r="AX845" s="27">
        <f t="shared" si="260"/>
        <v>2</v>
      </c>
      <c r="AY845" s="39">
        <f t="shared" si="261"/>
        <v>5.9</v>
      </c>
      <c r="AZ845" s="572">
        <v>32.270000000000003</v>
      </c>
      <c r="BA845" s="27">
        <f t="shared" si="262"/>
        <v>38.17</v>
      </c>
      <c r="BB845" s="572"/>
      <c r="BC845" s="572"/>
      <c r="BD845" s="572"/>
    </row>
    <row r="846" spans="1:56" s="494" customFormat="1" ht="16.5">
      <c r="A846" s="613" t="s">
        <v>1134</v>
      </c>
      <c r="B846" s="208" t="s">
        <v>578</v>
      </c>
      <c r="C846" s="244" t="s">
        <v>1227</v>
      </c>
      <c r="D846" s="491" t="s">
        <v>1241</v>
      </c>
      <c r="E846" s="492">
        <v>10</v>
      </c>
      <c r="F846" s="244" t="s">
        <v>1243</v>
      </c>
      <c r="G846" s="242">
        <v>258</v>
      </c>
      <c r="H846" s="242">
        <v>1283.4150000000002</v>
      </c>
      <c r="I846" s="503">
        <v>107</v>
      </c>
      <c r="J846" s="503">
        <v>38</v>
      </c>
      <c r="K846" s="503">
        <v>66</v>
      </c>
      <c r="L846" s="572">
        <v>1</v>
      </c>
      <c r="M846" s="572">
        <v>0</v>
      </c>
      <c r="N846" s="572">
        <v>0</v>
      </c>
      <c r="O846" s="25">
        <f t="shared" si="254"/>
        <v>108</v>
      </c>
      <c r="P846" s="25">
        <f t="shared" si="255"/>
        <v>38</v>
      </c>
      <c r="Q846" s="25">
        <f t="shared" si="255"/>
        <v>66</v>
      </c>
      <c r="R846" s="25">
        <f t="shared" si="256"/>
        <v>212</v>
      </c>
      <c r="S846" s="572">
        <v>2.7</v>
      </c>
      <c r="T846" s="572">
        <v>72</v>
      </c>
      <c r="U846" s="572">
        <v>0</v>
      </c>
      <c r="V846" s="572">
        <v>36</v>
      </c>
      <c r="W846" s="572">
        <v>0.55000000000000004</v>
      </c>
      <c r="X846" s="572">
        <v>0</v>
      </c>
      <c r="Y846" s="572">
        <v>0</v>
      </c>
      <c r="Z846" s="572">
        <v>466</v>
      </c>
      <c r="AA846" s="576">
        <v>14.6</v>
      </c>
      <c r="AB846" s="26">
        <f t="shared" si="257"/>
        <v>678</v>
      </c>
      <c r="AC846" s="71">
        <f t="shared" si="257"/>
        <v>17.3</v>
      </c>
      <c r="AD846" s="572">
        <v>258</v>
      </c>
      <c r="AE846" s="27">
        <f t="shared" si="258"/>
        <v>100</v>
      </c>
      <c r="AF846" s="572">
        <v>6</v>
      </c>
      <c r="AG846" s="572">
        <v>8</v>
      </c>
      <c r="AH846" s="572">
        <v>4</v>
      </c>
      <c r="AI846" s="572">
        <v>0</v>
      </c>
      <c r="AJ846" s="572">
        <v>0</v>
      </c>
      <c r="AK846" s="572">
        <v>0</v>
      </c>
      <c r="AL846" s="572">
        <v>0</v>
      </c>
      <c r="AM846" s="572">
        <v>0</v>
      </c>
      <c r="AN846" s="572">
        <v>2</v>
      </c>
      <c r="AO846" s="576">
        <v>0.3</v>
      </c>
      <c r="AP846" s="572">
        <v>7</v>
      </c>
      <c r="AQ846" s="572">
        <v>2.85</v>
      </c>
      <c r="AR846" s="201">
        <f t="shared" si="259"/>
        <v>9</v>
      </c>
      <c r="AS846" s="202">
        <f t="shared" si="259"/>
        <v>3.15</v>
      </c>
      <c r="AT846" s="572">
        <v>0</v>
      </c>
      <c r="AU846" s="572">
        <v>8.35</v>
      </c>
      <c r="AV846" s="572">
        <v>0</v>
      </c>
      <c r="AW846" s="572">
        <v>0</v>
      </c>
      <c r="AX846" s="27">
        <f t="shared" si="260"/>
        <v>8.35</v>
      </c>
      <c r="AY846" s="39">
        <f t="shared" si="261"/>
        <v>11.5</v>
      </c>
      <c r="AZ846" s="572">
        <v>40.9</v>
      </c>
      <c r="BA846" s="27">
        <f t="shared" si="262"/>
        <v>52.4</v>
      </c>
      <c r="BB846" s="572"/>
      <c r="BC846" s="572"/>
      <c r="BD846" s="572"/>
    </row>
    <row r="847" spans="1:56" s="494" customFormat="1" ht="16.5">
      <c r="A847" s="613" t="s">
        <v>1134</v>
      </c>
      <c r="B847" s="208" t="s">
        <v>578</v>
      </c>
      <c r="C847" s="244" t="s">
        <v>1227</v>
      </c>
      <c r="D847" s="491" t="s">
        <v>1241</v>
      </c>
      <c r="E847" s="492">
        <v>11</v>
      </c>
      <c r="F847" s="244" t="s">
        <v>1244</v>
      </c>
      <c r="G847" s="242">
        <v>199</v>
      </c>
      <c r="H847" s="242">
        <v>867.83300000000008</v>
      </c>
      <c r="I847" s="572">
        <v>37</v>
      </c>
      <c r="J847" s="572">
        <v>14</v>
      </c>
      <c r="K847" s="572">
        <v>53</v>
      </c>
      <c r="L847" s="572">
        <v>1</v>
      </c>
      <c r="M847" s="572">
        <v>0</v>
      </c>
      <c r="N847" s="572">
        <v>0</v>
      </c>
      <c r="O847" s="25">
        <f t="shared" si="254"/>
        <v>38</v>
      </c>
      <c r="P847" s="25">
        <f t="shared" si="255"/>
        <v>14</v>
      </c>
      <c r="Q847" s="25">
        <f t="shared" si="255"/>
        <v>53</v>
      </c>
      <c r="R847" s="25">
        <f t="shared" si="256"/>
        <v>105</v>
      </c>
      <c r="S847" s="572">
        <v>1.3</v>
      </c>
      <c r="T847" s="572">
        <v>0</v>
      </c>
      <c r="U847" s="572">
        <v>0</v>
      </c>
      <c r="V847" s="572">
        <v>38</v>
      </c>
      <c r="W847" s="572">
        <v>0.27</v>
      </c>
      <c r="X847" s="572">
        <v>0</v>
      </c>
      <c r="Y847" s="572">
        <v>0</v>
      </c>
      <c r="Z847" s="572">
        <v>170</v>
      </c>
      <c r="AA847" s="576">
        <v>15.5</v>
      </c>
      <c r="AB847" s="26">
        <f t="shared" si="257"/>
        <v>275</v>
      </c>
      <c r="AC847" s="71">
        <f t="shared" si="257"/>
        <v>16.8</v>
      </c>
      <c r="AD847" s="572">
        <v>199</v>
      </c>
      <c r="AE847" s="27">
        <f t="shared" si="258"/>
        <v>100</v>
      </c>
      <c r="AF847" s="572">
        <v>7</v>
      </c>
      <c r="AG847" s="572">
        <v>2</v>
      </c>
      <c r="AH847" s="572">
        <v>1</v>
      </c>
      <c r="AI847" s="572">
        <v>0</v>
      </c>
      <c r="AJ847" s="572">
        <v>0</v>
      </c>
      <c r="AK847" s="572">
        <v>0</v>
      </c>
      <c r="AL847" s="572">
        <v>0</v>
      </c>
      <c r="AM847" s="572">
        <v>0</v>
      </c>
      <c r="AN847" s="572">
        <v>0</v>
      </c>
      <c r="AO847" s="576">
        <v>0</v>
      </c>
      <c r="AP847" s="572">
        <v>1</v>
      </c>
      <c r="AQ847" s="572">
        <v>0.65</v>
      </c>
      <c r="AR847" s="201">
        <f t="shared" si="259"/>
        <v>1</v>
      </c>
      <c r="AS847" s="202">
        <f t="shared" si="259"/>
        <v>0.65</v>
      </c>
      <c r="AT847" s="572">
        <v>0</v>
      </c>
      <c r="AU847" s="572">
        <v>3.9</v>
      </c>
      <c r="AV847" s="572">
        <v>0</v>
      </c>
      <c r="AW847" s="572">
        <v>0</v>
      </c>
      <c r="AX847" s="27">
        <f t="shared" si="260"/>
        <v>3.9</v>
      </c>
      <c r="AY847" s="39">
        <f t="shared" si="261"/>
        <v>4.55</v>
      </c>
      <c r="AZ847" s="572">
        <v>22.77</v>
      </c>
      <c r="BA847" s="27">
        <f t="shared" si="262"/>
        <v>27.32</v>
      </c>
      <c r="BB847" s="572"/>
      <c r="BC847" s="572"/>
      <c r="BD847" s="572"/>
    </row>
    <row r="848" spans="1:56" s="494" customFormat="1" ht="16.5">
      <c r="A848" s="613" t="s">
        <v>1134</v>
      </c>
      <c r="B848" s="208" t="s">
        <v>578</v>
      </c>
      <c r="C848" s="244" t="s">
        <v>1227</v>
      </c>
      <c r="D848" s="491" t="s">
        <v>1241</v>
      </c>
      <c r="E848" s="492">
        <v>12</v>
      </c>
      <c r="F848" s="244" t="s">
        <v>1245</v>
      </c>
      <c r="G848" s="242">
        <v>197</v>
      </c>
      <c r="H848" s="242">
        <v>981.43500000000006</v>
      </c>
      <c r="I848" s="572">
        <v>112</v>
      </c>
      <c r="J848" s="572">
        <v>29</v>
      </c>
      <c r="K848" s="572">
        <v>20</v>
      </c>
      <c r="L848" s="572">
        <v>19</v>
      </c>
      <c r="M848" s="572">
        <v>0</v>
      </c>
      <c r="N848" s="572">
        <v>0</v>
      </c>
      <c r="O848" s="25">
        <f t="shared" si="254"/>
        <v>131</v>
      </c>
      <c r="P848" s="25">
        <f t="shared" si="255"/>
        <v>29</v>
      </c>
      <c r="Q848" s="25">
        <f t="shared" si="255"/>
        <v>20</v>
      </c>
      <c r="R848" s="25">
        <f t="shared" si="256"/>
        <v>180</v>
      </c>
      <c r="S848" s="572">
        <v>2.2000000000000002</v>
      </c>
      <c r="T848" s="572">
        <v>54</v>
      </c>
      <c r="U848" s="572">
        <v>0</v>
      </c>
      <c r="V848" s="572">
        <v>77</v>
      </c>
      <c r="W848" s="572">
        <v>0.77</v>
      </c>
      <c r="X848" s="572">
        <v>0</v>
      </c>
      <c r="Y848" s="572">
        <v>0</v>
      </c>
      <c r="Z848" s="572">
        <v>735</v>
      </c>
      <c r="AA848" s="576">
        <v>12</v>
      </c>
      <c r="AB848" s="26">
        <f t="shared" si="257"/>
        <v>915</v>
      </c>
      <c r="AC848" s="71">
        <f t="shared" si="257"/>
        <v>14.2</v>
      </c>
      <c r="AD848" s="572">
        <v>197</v>
      </c>
      <c r="AE848" s="27">
        <f t="shared" si="258"/>
        <v>100</v>
      </c>
      <c r="AF848" s="572">
        <v>8</v>
      </c>
      <c r="AG848" s="572">
        <v>47</v>
      </c>
      <c r="AH848" s="572">
        <v>46</v>
      </c>
      <c r="AI848" s="572">
        <v>0</v>
      </c>
      <c r="AJ848" s="572">
        <v>0</v>
      </c>
      <c r="AK848" s="572">
        <v>0</v>
      </c>
      <c r="AL848" s="572">
        <v>0</v>
      </c>
      <c r="AM848" s="572">
        <v>0</v>
      </c>
      <c r="AN848" s="572">
        <v>0</v>
      </c>
      <c r="AO848" s="577">
        <v>0</v>
      </c>
      <c r="AP848" s="572">
        <v>12</v>
      </c>
      <c r="AQ848" s="576">
        <v>8.8000000000000007</v>
      </c>
      <c r="AR848" s="201">
        <f t="shared" si="259"/>
        <v>12</v>
      </c>
      <c r="AS848" s="202">
        <f t="shared" si="259"/>
        <v>8.8000000000000007</v>
      </c>
      <c r="AT848" s="572">
        <v>0</v>
      </c>
      <c r="AU848" s="572">
        <v>7.6</v>
      </c>
      <c r="AV848" s="572">
        <v>0</v>
      </c>
      <c r="AW848" s="572">
        <v>0</v>
      </c>
      <c r="AX848" s="27">
        <f t="shared" si="260"/>
        <v>7.6</v>
      </c>
      <c r="AY848" s="39">
        <f t="shared" si="261"/>
        <v>16.399999999999999</v>
      </c>
      <c r="AZ848" s="572">
        <v>103.72</v>
      </c>
      <c r="BA848" s="27">
        <f t="shared" si="262"/>
        <v>120.12</v>
      </c>
      <c r="BB848" s="572"/>
      <c r="BC848" s="572"/>
      <c r="BD848" s="572"/>
    </row>
    <row r="849" spans="1:56" s="494" customFormat="1" ht="16.5">
      <c r="A849" s="613" t="s">
        <v>1134</v>
      </c>
      <c r="B849" s="208" t="s">
        <v>578</v>
      </c>
      <c r="C849" s="244" t="s">
        <v>1227</v>
      </c>
      <c r="D849" s="491" t="s">
        <v>1241</v>
      </c>
      <c r="E849" s="492">
        <v>13</v>
      </c>
      <c r="F849" s="244" t="s">
        <v>1239</v>
      </c>
      <c r="G849" s="242">
        <v>187</v>
      </c>
      <c r="H849" s="242">
        <v>986.46800000000007</v>
      </c>
      <c r="I849" s="572">
        <v>191</v>
      </c>
      <c r="J849" s="572">
        <v>31</v>
      </c>
      <c r="K849" s="572">
        <v>95</v>
      </c>
      <c r="L849" s="572">
        <v>11</v>
      </c>
      <c r="M849" s="572">
        <v>0</v>
      </c>
      <c r="N849" s="572">
        <v>0</v>
      </c>
      <c r="O849" s="25">
        <f t="shared" si="254"/>
        <v>202</v>
      </c>
      <c r="P849" s="25">
        <f t="shared" si="255"/>
        <v>31</v>
      </c>
      <c r="Q849" s="25">
        <f t="shared" si="255"/>
        <v>95</v>
      </c>
      <c r="R849" s="25">
        <f t="shared" si="256"/>
        <v>328</v>
      </c>
      <c r="S849" s="572">
        <v>2.5</v>
      </c>
      <c r="T849" s="572">
        <v>101</v>
      </c>
      <c r="U849" s="572">
        <v>0</v>
      </c>
      <c r="V849" s="572">
        <v>101</v>
      </c>
      <c r="W849" s="572">
        <v>1.37</v>
      </c>
      <c r="X849" s="572">
        <v>0</v>
      </c>
      <c r="Y849" s="572">
        <v>0</v>
      </c>
      <c r="Z849" s="572">
        <v>326</v>
      </c>
      <c r="AA849" s="576">
        <v>9.5</v>
      </c>
      <c r="AB849" s="26">
        <f t="shared" si="257"/>
        <v>654</v>
      </c>
      <c r="AC849" s="71">
        <f t="shared" si="257"/>
        <v>12</v>
      </c>
      <c r="AD849" s="572">
        <v>184</v>
      </c>
      <c r="AE849" s="27">
        <f t="shared" si="258"/>
        <v>98.395721925133699</v>
      </c>
      <c r="AF849" s="572"/>
      <c r="AG849" s="572">
        <v>7</v>
      </c>
      <c r="AH849" s="572">
        <v>7</v>
      </c>
      <c r="AI849" s="572">
        <v>0</v>
      </c>
      <c r="AJ849" s="572">
        <v>7</v>
      </c>
      <c r="AK849" s="572">
        <v>7.0000000000000007E-2</v>
      </c>
      <c r="AL849" s="572">
        <v>0</v>
      </c>
      <c r="AM849" s="572">
        <v>0</v>
      </c>
      <c r="AN849" s="572">
        <v>0</v>
      </c>
      <c r="AO849" s="577">
        <v>0</v>
      </c>
      <c r="AP849" s="572">
        <v>15</v>
      </c>
      <c r="AQ849" s="572">
        <v>9.1999999999999993</v>
      </c>
      <c r="AR849" s="201">
        <f t="shared" si="259"/>
        <v>22</v>
      </c>
      <c r="AS849" s="202">
        <f t="shared" si="259"/>
        <v>9.27</v>
      </c>
      <c r="AT849" s="572">
        <v>0</v>
      </c>
      <c r="AU849" s="572">
        <v>10.4</v>
      </c>
      <c r="AV849" s="572">
        <v>0</v>
      </c>
      <c r="AW849" s="572">
        <v>0</v>
      </c>
      <c r="AX849" s="27">
        <f t="shared" si="260"/>
        <v>10.4</v>
      </c>
      <c r="AY849" s="39">
        <f t="shared" si="261"/>
        <v>19.670000000000002</v>
      </c>
      <c r="AZ849" s="572">
        <v>16.93</v>
      </c>
      <c r="BA849" s="27">
        <f t="shared" si="262"/>
        <v>36.6</v>
      </c>
      <c r="BB849" s="572"/>
      <c r="BC849" s="572"/>
      <c r="BD849" s="572"/>
    </row>
    <row r="850" spans="1:56" s="494" customFormat="1" ht="16.5">
      <c r="A850" s="613" t="s">
        <v>1134</v>
      </c>
      <c r="B850" s="208" t="s">
        <v>578</v>
      </c>
      <c r="C850" s="244" t="s">
        <v>1227</v>
      </c>
      <c r="D850" s="491" t="s">
        <v>1241</v>
      </c>
      <c r="E850" s="492">
        <v>14</v>
      </c>
      <c r="F850" s="244" t="s">
        <v>1240</v>
      </c>
      <c r="G850" s="242">
        <v>202</v>
      </c>
      <c r="H850" s="242">
        <v>907.37800000000004</v>
      </c>
      <c r="I850" s="572">
        <v>176</v>
      </c>
      <c r="J850" s="572">
        <v>10</v>
      </c>
      <c r="K850" s="572">
        <v>63</v>
      </c>
      <c r="L850" s="572">
        <v>0</v>
      </c>
      <c r="M850" s="572">
        <v>0</v>
      </c>
      <c r="N850" s="572">
        <v>0</v>
      </c>
      <c r="O850" s="25">
        <f t="shared" si="254"/>
        <v>176</v>
      </c>
      <c r="P850" s="25">
        <f t="shared" si="255"/>
        <v>10</v>
      </c>
      <c r="Q850" s="25">
        <f t="shared" si="255"/>
        <v>63</v>
      </c>
      <c r="R850" s="25">
        <f t="shared" si="256"/>
        <v>249</v>
      </c>
      <c r="S850" s="572">
        <v>2.2999999999999998</v>
      </c>
      <c r="T850" s="572">
        <v>64</v>
      </c>
      <c r="U850" s="572">
        <v>0</v>
      </c>
      <c r="V850" s="572">
        <v>112</v>
      </c>
      <c r="W850" s="572">
        <v>1.25</v>
      </c>
      <c r="X850" s="572">
        <v>0</v>
      </c>
      <c r="Y850" s="572">
        <v>0</v>
      </c>
      <c r="Z850" s="572">
        <v>278</v>
      </c>
      <c r="AA850" s="576">
        <v>9.5</v>
      </c>
      <c r="AB850" s="26">
        <f t="shared" si="257"/>
        <v>527</v>
      </c>
      <c r="AC850" s="71">
        <f t="shared" si="257"/>
        <v>11.8</v>
      </c>
      <c r="AD850" s="572">
        <v>202</v>
      </c>
      <c r="AE850" s="27">
        <f t="shared" si="258"/>
        <v>100</v>
      </c>
      <c r="AF850" s="572">
        <v>9</v>
      </c>
      <c r="AG850" s="572">
        <v>17</v>
      </c>
      <c r="AH850" s="572">
        <v>17</v>
      </c>
      <c r="AI850" s="572">
        <v>0</v>
      </c>
      <c r="AJ850" s="572">
        <v>0</v>
      </c>
      <c r="AK850" s="572">
        <v>0</v>
      </c>
      <c r="AL850" s="572">
        <v>0</v>
      </c>
      <c r="AM850" s="572">
        <v>0</v>
      </c>
      <c r="AN850" s="572">
        <v>0</v>
      </c>
      <c r="AO850" s="576">
        <v>0</v>
      </c>
      <c r="AP850" s="572">
        <v>13</v>
      </c>
      <c r="AQ850" s="572">
        <v>6.24</v>
      </c>
      <c r="AR850" s="201">
        <f t="shared" si="259"/>
        <v>13</v>
      </c>
      <c r="AS850" s="202">
        <f t="shared" si="259"/>
        <v>6.24</v>
      </c>
      <c r="AT850" s="572">
        <v>0</v>
      </c>
      <c r="AU850" s="572">
        <v>4.4000000000000004</v>
      </c>
      <c r="AV850" s="572">
        <v>0</v>
      </c>
      <c r="AW850" s="572">
        <v>0</v>
      </c>
      <c r="AX850" s="27">
        <f t="shared" si="260"/>
        <v>4.4000000000000004</v>
      </c>
      <c r="AY850" s="39">
        <f t="shared" si="261"/>
        <v>10.64</v>
      </c>
      <c r="AZ850" s="572">
        <v>10.53</v>
      </c>
      <c r="BA850" s="27">
        <f t="shared" si="262"/>
        <v>21.17</v>
      </c>
      <c r="BB850" s="572"/>
      <c r="BC850" s="572"/>
      <c r="BD850" s="572"/>
    </row>
    <row r="851" spans="1:56" s="494" customFormat="1" ht="16.5">
      <c r="A851" s="613" t="s">
        <v>1134</v>
      </c>
      <c r="B851" s="208" t="s">
        <v>578</v>
      </c>
      <c r="C851" s="154" t="s">
        <v>1227</v>
      </c>
      <c r="D851" s="491" t="s">
        <v>1246</v>
      </c>
      <c r="E851" s="492">
        <v>15</v>
      </c>
      <c r="F851" s="491" t="s">
        <v>1247</v>
      </c>
      <c r="G851" s="242">
        <v>171</v>
      </c>
      <c r="H851" s="242">
        <v>761.42100000000005</v>
      </c>
      <c r="I851" s="572">
        <v>59</v>
      </c>
      <c r="J851" s="572">
        <v>16</v>
      </c>
      <c r="K851" s="572">
        <v>218</v>
      </c>
      <c r="L851" s="572">
        <v>0</v>
      </c>
      <c r="M851" s="572">
        <v>0</v>
      </c>
      <c r="N851" s="572">
        <v>1</v>
      </c>
      <c r="O851" s="25">
        <f t="shared" si="254"/>
        <v>59</v>
      </c>
      <c r="P851" s="25">
        <f t="shared" si="255"/>
        <v>16</v>
      </c>
      <c r="Q851" s="25">
        <f t="shared" si="255"/>
        <v>219</v>
      </c>
      <c r="R851" s="25">
        <f t="shared" si="256"/>
        <v>294</v>
      </c>
      <c r="S851" s="572">
        <v>0.6</v>
      </c>
      <c r="T851" s="572">
        <v>57</v>
      </c>
      <c r="U851" s="572">
        <v>0.2</v>
      </c>
      <c r="V851" s="572">
        <v>2</v>
      </c>
      <c r="W851" s="572">
        <v>0.4</v>
      </c>
      <c r="X851" s="572">
        <v>0</v>
      </c>
      <c r="Y851" s="572">
        <v>0</v>
      </c>
      <c r="Z851" s="572">
        <v>56</v>
      </c>
      <c r="AA851" s="576">
        <v>4.0999999999999996</v>
      </c>
      <c r="AB851" s="26">
        <f t="shared" si="257"/>
        <v>350</v>
      </c>
      <c r="AC851" s="71">
        <f t="shared" si="257"/>
        <v>4.6999999999999993</v>
      </c>
      <c r="AD851" s="572"/>
      <c r="AE851" s="27">
        <f t="shared" si="258"/>
        <v>0</v>
      </c>
      <c r="AF851" s="572"/>
      <c r="AG851" s="572"/>
      <c r="AH851" s="572"/>
      <c r="AI851" s="572"/>
      <c r="AJ851" s="572">
        <v>10</v>
      </c>
      <c r="AK851" s="572">
        <v>0.12</v>
      </c>
      <c r="AL851" s="572">
        <v>0</v>
      </c>
      <c r="AM851" s="572">
        <v>0</v>
      </c>
      <c r="AN851" s="572">
        <v>1</v>
      </c>
      <c r="AO851" s="576">
        <v>0.12</v>
      </c>
      <c r="AP851" s="572">
        <v>53</v>
      </c>
      <c r="AQ851" s="572">
        <v>2.35</v>
      </c>
      <c r="AR851" s="201">
        <f t="shared" si="259"/>
        <v>64</v>
      </c>
      <c r="AS851" s="202">
        <f t="shared" si="259"/>
        <v>2.5900000000000003</v>
      </c>
      <c r="AT851" s="572"/>
      <c r="AU851" s="572">
        <v>13.53</v>
      </c>
      <c r="AV851" s="572"/>
      <c r="AW851" s="572"/>
      <c r="AX851" s="27">
        <f t="shared" si="260"/>
        <v>13.53</v>
      </c>
      <c r="AY851" s="39">
        <f t="shared" si="261"/>
        <v>16.12</v>
      </c>
      <c r="AZ851" s="572">
        <v>4.25</v>
      </c>
      <c r="BA851" s="27">
        <f t="shared" si="262"/>
        <v>20.37</v>
      </c>
      <c r="BB851" s="572">
        <v>1</v>
      </c>
      <c r="BC851" s="572">
        <v>0.5</v>
      </c>
      <c r="BD851" s="572"/>
    </row>
    <row r="852" spans="1:56" s="494" customFormat="1" ht="16.5">
      <c r="A852" s="613" t="s">
        <v>1134</v>
      </c>
      <c r="B852" s="208" t="s">
        <v>578</v>
      </c>
      <c r="C852" s="154" t="s">
        <v>1227</v>
      </c>
      <c r="D852" s="491" t="s">
        <v>1246</v>
      </c>
      <c r="E852" s="492">
        <v>16</v>
      </c>
      <c r="F852" s="491" t="s">
        <v>1248</v>
      </c>
      <c r="G852" s="242">
        <v>221</v>
      </c>
      <c r="H852" s="242">
        <v>1035.3600000000001</v>
      </c>
      <c r="I852" s="572">
        <v>107</v>
      </c>
      <c r="J852" s="572">
        <v>7</v>
      </c>
      <c r="K852" s="572">
        <v>179</v>
      </c>
      <c r="L852" s="572">
        <v>0</v>
      </c>
      <c r="M852" s="572">
        <v>0</v>
      </c>
      <c r="N852" s="572">
        <v>0</v>
      </c>
      <c r="O852" s="25">
        <f t="shared" si="254"/>
        <v>107</v>
      </c>
      <c r="P852" s="25">
        <f t="shared" si="255"/>
        <v>7</v>
      </c>
      <c r="Q852" s="25">
        <f t="shared" si="255"/>
        <v>179</v>
      </c>
      <c r="R852" s="25">
        <f t="shared" si="256"/>
        <v>293</v>
      </c>
      <c r="S852" s="572">
        <v>0.15</v>
      </c>
      <c r="T852" s="572">
        <v>65</v>
      </c>
      <c r="U852" s="572">
        <v>0.1</v>
      </c>
      <c r="V852" s="572">
        <v>41</v>
      </c>
      <c r="W852" s="572">
        <v>0.02</v>
      </c>
      <c r="X852" s="572">
        <v>0</v>
      </c>
      <c r="Y852" s="572">
        <v>0</v>
      </c>
      <c r="Z852" s="572">
        <v>126</v>
      </c>
      <c r="AA852" s="576">
        <v>2.9</v>
      </c>
      <c r="AB852" s="26">
        <f t="shared" si="257"/>
        <v>419</v>
      </c>
      <c r="AC852" s="71">
        <f t="shared" si="257"/>
        <v>3.05</v>
      </c>
      <c r="AD852" s="572">
        <v>40</v>
      </c>
      <c r="AE852" s="27">
        <f t="shared" si="258"/>
        <v>18.099547511312217</v>
      </c>
      <c r="AF852" s="572"/>
      <c r="AG852" s="572"/>
      <c r="AH852" s="572"/>
      <c r="AI852" s="572"/>
      <c r="AJ852" s="572">
        <v>7</v>
      </c>
      <c r="AK852" s="572">
        <v>0.09</v>
      </c>
      <c r="AL852" s="572">
        <v>0</v>
      </c>
      <c r="AM852" s="572">
        <v>0</v>
      </c>
      <c r="AN852" s="572">
        <v>0</v>
      </c>
      <c r="AO852" s="576">
        <v>0</v>
      </c>
      <c r="AP852" s="572">
        <v>43</v>
      </c>
      <c r="AQ852" s="572">
        <v>3.99</v>
      </c>
      <c r="AR852" s="201">
        <f t="shared" si="259"/>
        <v>50</v>
      </c>
      <c r="AS852" s="202">
        <f t="shared" si="259"/>
        <v>4.08</v>
      </c>
      <c r="AT852" s="572"/>
      <c r="AU852" s="572">
        <v>14.82</v>
      </c>
      <c r="AV852" s="572"/>
      <c r="AW852" s="572"/>
      <c r="AX852" s="27">
        <f t="shared" si="260"/>
        <v>14.82</v>
      </c>
      <c r="AY852" s="39">
        <f t="shared" si="261"/>
        <v>18.899999999999999</v>
      </c>
      <c r="AZ852" s="572">
        <v>17.510000000000002</v>
      </c>
      <c r="BA852" s="27">
        <f t="shared" si="262"/>
        <v>36.409999999999997</v>
      </c>
      <c r="BB852" s="572" t="s">
        <v>1518</v>
      </c>
      <c r="BC852" s="572"/>
      <c r="BD852" s="572"/>
    </row>
    <row r="853" spans="1:56" s="494" customFormat="1" ht="16.5">
      <c r="A853" s="614" t="s">
        <v>1134</v>
      </c>
      <c r="B853" s="208" t="s">
        <v>578</v>
      </c>
      <c r="C853" s="154" t="s">
        <v>1227</v>
      </c>
      <c r="D853" s="491" t="s">
        <v>1249</v>
      </c>
      <c r="E853" s="492">
        <v>17</v>
      </c>
      <c r="F853" s="495" t="s">
        <v>1250</v>
      </c>
      <c r="G853" s="242">
        <v>172</v>
      </c>
      <c r="H853" s="242">
        <v>91</v>
      </c>
      <c r="I853" s="572">
        <v>32</v>
      </c>
      <c r="J853" s="572">
        <v>0</v>
      </c>
      <c r="K853" s="572">
        <v>31</v>
      </c>
      <c r="L853" s="572">
        <v>0</v>
      </c>
      <c r="M853" s="572">
        <v>0</v>
      </c>
      <c r="N853" s="572">
        <v>0</v>
      </c>
      <c r="O853" s="25">
        <f t="shared" si="254"/>
        <v>32</v>
      </c>
      <c r="P853" s="25">
        <f t="shared" si="255"/>
        <v>0</v>
      </c>
      <c r="Q853" s="25">
        <f t="shared" si="255"/>
        <v>31</v>
      </c>
      <c r="R853" s="25">
        <f t="shared" si="256"/>
        <v>63</v>
      </c>
      <c r="S853" s="572">
        <v>0.89</v>
      </c>
      <c r="T853" s="572">
        <v>19</v>
      </c>
      <c r="U853" s="572">
        <v>0.2</v>
      </c>
      <c r="V853" s="572">
        <v>13</v>
      </c>
      <c r="W853" s="572">
        <v>0.05</v>
      </c>
      <c r="X853" s="572"/>
      <c r="Y853" s="572"/>
      <c r="Z853" s="572">
        <v>44</v>
      </c>
      <c r="AA853" s="576">
        <v>9.5299999999999994</v>
      </c>
      <c r="AB853" s="26">
        <f t="shared" si="257"/>
        <v>107</v>
      </c>
      <c r="AC853" s="71">
        <f t="shared" si="257"/>
        <v>10.42</v>
      </c>
      <c r="AD853" s="572">
        <v>111</v>
      </c>
      <c r="AE853" s="27">
        <f t="shared" si="258"/>
        <v>64.534883720930239</v>
      </c>
      <c r="AF853" s="572"/>
      <c r="AG853" s="572">
        <v>30</v>
      </c>
      <c r="AH853" s="572">
        <v>30</v>
      </c>
      <c r="AI853" s="572">
        <v>16</v>
      </c>
      <c r="AJ853" s="572">
        <v>7</v>
      </c>
      <c r="AK853" s="572">
        <v>3.0000000000000001E-3</v>
      </c>
      <c r="AL853" s="572">
        <v>0</v>
      </c>
      <c r="AM853" s="572">
        <v>0</v>
      </c>
      <c r="AN853" s="572">
        <v>2</v>
      </c>
      <c r="AO853" s="576">
        <v>0.3</v>
      </c>
      <c r="AP853" s="572">
        <v>71</v>
      </c>
      <c r="AQ853" s="572">
        <v>4.49</v>
      </c>
      <c r="AR853" s="201">
        <f t="shared" si="259"/>
        <v>80</v>
      </c>
      <c r="AS853" s="202">
        <f t="shared" si="259"/>
        <v>4.7930000000000001</v>
      </c>
      <c r="AT853" s="572"/>
      <c r="AU853" s="572"/>
      <c r="AV853" s="572"/>
      <c r="AW853" s="572"/>
      <c r="AX853" s="27">
        <f t="shared" si="260"/>
        <v>0</v>
      </c>
      <c r="AY853" s="39">
        <f t="shared" si="261"/>
        <v>4.7930000000000001</v>
      </c>
      <c r="AZ853" s="572"/>
      <c r="BA853" s="27">
        <f t="shared" si="262"/>
        <v>4.7930000000000001</v>
      </c>
      <c r="BB853" s="572">
        <v>0</v>
      </c>
      <c r="BC853" s="572">
        <v>0</v>
      </c>
      <c r="BD853" s="572"/>
    </row>
    <row r="854" spans="1:56" s="494" customFormat="1" ht="16.5">
      <c r="A854" s="613" t="s">
        <v>1134</v>
      </c>
      <c r="B854" s="208" t="s">
        <v>578</v>
      </c>
      <c r="C854" s="244" t="s">
        <v>1227</v>
      </c>
      <c r="D854" s="491" t="s">
        <v>1249</v>
      </c>
      <c r="E854" s="492">
        <v>18</v>
      </c>
      <c r="F854" s="154" t="s">
        <v>1251</v>
      </c>
      <c r="G854" s="242">
        <v>267</v>
      </c>
      <c r="H854" s="242">
        <v>1123.078</v>
      </c>
      <c r="I854" s="572">
        <v>235</v>
      </c>
      <c r="J854" s="572">
        <v>13</v>
      </c>
      <c r="K854" s="572">
        <v>73</v>
      </c>
      <c r="L854" s="572">
        <v>1</v>
      </c>
      <c r="M854" s="572">
        <v>0</v>
      </c>
      <c r="N854" s="572">
        <v>0</v>
      </c>
      <c r="O854" s="25">
        <f t="shared" si="254"/>
        <v>236</v>
      </c>
      <c r="P854" s="25">
        <f t="shared" si="255"/>
        <v>13</v>
      </c>
      <c r="Q854" s="25">
        <f t="shared" si="255"/>
        <v>73</v>
      </c>
      <c r="R854" s="25">
        <f t="shared" si="256"/>
        <v>322</v>
      </c>
      <c r="S854" s="572">
        <v>4.07</v>
      </c>
      <c r="T854" s="572">
        <v>131</v>
      </c>
      <c r="U854" s="572">
        <v>2.2000000000000002</v>
      </c>
      <c r="V854" s="572">
        <v>105</v>
      </c>
      <c r="W854" s="572">
        <v>1.36</v>
      </c>
      <c r="X854" s="572"/>
      <c r="Y854" s="572"/>
      <c r="Z854" s="572">
        <v>97</v>
      </c>
      <c r="AA854" s="576">
        <v>45.01</v>
      </c>
      <c r="AB854" s="26">
        <f t="shared" si="257"/>
        <v>419</v>
      </c>
      <c r="AC854" s="71">
        <f t="shared" si="257"/>
        <v>49.08</v>
      </c>
      <c r="AD854" s="572">
        <v>208</v>
      </c>
      <c r="AE854" s="27">
        <f t="shared" si="258"/>
        <v>77.902621722846447</v>
      </c>
      <c r="AF854" s="572"/>
      <c r="AG854" s="572">
        <v>0</v>
      </c>
      <c r="AH854" s="572">
        <v>0</v>
      </c>
      <c r="AI854" s="572">
        <v>0</v>
      </c>
      <c r="AJ854" s="572">
        <v>0</v>
      </c>
      <c r="AK854" s="572">
        <v>0</v>
      </c>
      <c r="AL854" s="572">
        <v>0</v>
      </c>
      <c r="AM854" s="572">
        <v>0</v>
      </c>
      <c r="AN854" s="572">
        <v>0</v>
      </c>
      <c r="AO854" s="577">
        <v>0</v>
      </c>
      <c r="AP854" s="572">
        <v>26</v>
      </c>
      <c r="AQ854" s="572">
        <v>5.5</v>
      </c>
      <c r="AR854" s="201">
        <f t="shared" si="259"/>
        <v>26</v>
      </c>
      <c r="AS854" s="202">
        <f t="shared" si="259"/>
        <v>5.5</v>
      </c>
      <c r="AT854" s="572"/>
      <c r="AU854" s="572"/>
      <c r="AV854" s="572"/>
      <c r="AW854" s="572"/>
      <c r="AX854" s="27">
        <f t="shared" si="260"/>
        <v>0</v>
      </c>
      <c r="AY854" s="39">
        <f t="shared" si="261"/>
        <v>5.5</v>
      </c>
      <c r="AZ854" s="572"/>
      <c r="BA854" s="27">
        <f t="shared" si="262"/>
        <v>5.5</v>
      </c>
      <c r="BB854" s="572">
        <v>0</v>
      </c>
      <c r="BC854" s="572">
        <v>0</v>
      </c>
      <c r="BD854" s="572"/>
    </row>
    <row r="855" spans="1:56" s="494" customFormat="1" ht="16.5">
      <c r="A855" s="613" t="s">
        <v>1134</v>
      </c>
      <c r="B855" s="208" t="s">
        <v>578</v>
      </c>
      <c r="C855" s="244" t="s">
        <v>1227</v>
      </c>
      <c r="D855" s="491" t="s">
        <v>1249</v>
      </c>
      <c r="E855" s="492">
        <v>19</v>
      </c>
      <c r="F855" s="154" t="s">
        <v>1252</v>
      </c>
      <c r="G855" s="242">
        <v>151</v>
      </c>
      <c r="H855" s="242">
        <v>727.62800000000004</v>
      </c>
      <c r="I855" s="572">
        <v>189</v>
      </c>
      <c r="J855" s="572">
        <v>16</v>
      </c>
      <c r="K855" s="572">
        <v>53</v>
      </c>
      <c r="L855" s="572">
        <v>0</v>
      </c>
      <c r="M855" s="572">
        <v>0</v>
      </c>
      <c r="N855" s="572">
        <v>0</v>
      </c>
      <c r="O855" s="25">
        <f t="shared" si="254"/>
        <v>189</v>
      </c>
      <c r="P855" s="25">
        <f t="shared" si="255"/>
        <v>16</v>
      </c>
      <c r="Q855" s="25">
        <f t="shared" si="255"/>
        <v>53</v>
      </c>
      <c r="R855" s="25">
        <f t="shared" si="256"/>
        <v>258</v>
      </c>
      <c r="S855" s="572">
        <v>3.04</v>
      </c>
      <c r="T855" s="572">
        <v>78</v>
      </c>
      <c r="U855" s="572">
        <v>1.46</v>
      </c>
      <c r="V855" s="572">
        <v>111</v>
      </c>
      <c r="W855" s="583">
        <v>1.37</v>
      </c>
      <c r="X855" s="572"/>
      <c r="Y855" s="572"/>
      <c r="Z855" s="572">
        <v>77</v>
      </c>
      <c r="AA855" s="576">
        <v>10.51</v>
      </c>
      <c r="AB855" s="26">
        <f t="shared" si="257"/>
        <v>335</v>
      </c>
      <c r="AC855" s="71">
        <f t="shared" si="257"/>
        <v>13.55</v>
      </c>
      <c r="AD855" s="572">
        <v>151</v>
      </c>
      <c r="AE855" s="27">
        <f t="shared" si="258"/>
        <v>100</v>
      </c>
      <c r="AF855" s="572">
        <v>10</v>
      </c>
      <c r="AG855" s="572">
        <v>71</v>
      </c>
      <c r="AH855" s="572">
        <v>71</v>
      </c>
      <c r="AI855" s="572">
        <v>0</v>
      </c>
      <c r="AJ855" s="572">
        <v>7</v>
      </c>
      <c r="AK855" s="572">
        <v>3.0000000000000001E-3</v>
      </c>
      <c r="AL855" s="572">
        <v>0</v>
      </c>
      <c r="AM855" s="572">
        <v>0</v>
      </c>
      <c r="AN855" s="572">
        <v>1</v>
      </c>
      <c r="AO855" s="577">
        <v>0.15</v>
      </c>
      <c r="AP855" s="572">
        <v>12</v>
      </c>
      <c r="AQ855" s="572">
        <v>1.85</v>
      </c>
      <c r="AR855" s="201">
        <f t="shared" si="259"/>
        <v>20</v>
      </c>
      <c r="AS855" s="202">
        <f t="shared" si="259"/>
        <v>2.0030000000000001</v>
      </c>
      <c r="AT855" s="572"/>
      <c r="AU855" s="572"/>
      <c r="AV855" s="572"/>
      <c r="AW855" s="572"/>
      <c r="AX855" s="27">
        <f t="shared" si="260"/>
        <v>0</v>
      </c>
      <c r="AY855" s="39">
        <f t="shared" si="261"/>
        <v>2.0030000000000001</v>
      </c>
      <c r="AZ855" s="572"/>
      <c r="BA855" s="27">
        <f t="shared" si="262"/>
        <v>2.0030000000000001</v>
      </c>
      <c r="BB855" s="572">
        <v>0</v>
      </c>
      <c r="BC855" s="572">
        <v>0</v>
      </c>
      <c r="BD855" s="572"/>
    </row>
    <row r="856" spans="1:56" s="494" customFormat="1" ht="16.5">
      <c r="A856" s="614" t="s">
        <v>1134</v>
      </c>
      <c r="B856" s="208" t="s">
        <v>578</v>
      </c>
      <c r="C856" s="154" t="s">
        <v>1227</v>
      </c>
      <c r="D856" s="491" t="s">
        <v>1253</v>
      </c>
      <c r="E856" s="492">
        <v>20</v>
      </c>
      <c r="F856" s="495" t="s">
        <v>1254</v>
      </c>
      <c r="G856" s="242">
        <v>149</v>
      </c>
      <c r="H856" s="242">
        <v>675</v>
      </c>
      <c r="I856" s="572">
        <v>145</v>
      </c>
      <c r="J856" s="572">
        <v>17</v>
      </c>
      <c r="K856" s="572">
        <v>85</v>
      </c>
      <c r="L856" s="572">
        <v>5</v>
      </c>
      <c r="M856" s="572">
        <v>0</v>
      </c>
      <c r="N856" s="572">
        <v>0</v>
      </c>
      <c r="O856" s="25">
        <f t="shared" si="254"/>
        <v>150</v>
      </c>
      <c r="P856" s="25">
        <f t="shared" si="255"/>
        <v>17</v>
      </c>
      <c r="Q856" s="25">
        <f t="shared" si="255"/>
        <v>85</v>
      </c>
      <c r="R856" s="25">
        <f t="shared" si="256"/>
        <v>252</v>
      </c>
      <c r="S856" s="572">
        <v>0.21</v>
      </c>
      <c r="T856" s="572">
        <v>123</v>
      </c>
      <c r="U856" s="572">
        <v>0.13</v>
      </c>
      <c r="V856" s="572">
        <v>27</v>
      </c>
      <c r="W856" s="572">
        <v>0.03</v>
      </c>
      <c r="X856" s="572"/>
      <c r="Y856" s="572"/>
      <c r="Z856" s="572">
        <v>63</v>
      </c>
      <c r="AA856" s="576">
        <v>0.32</v>
      </c>
      <c r="AB856" s="26">
        <f t="shared" si="257"/>
        <v>315</v>
      </c>
      <c r="AC856" s="71">
        <f t="shared" si="257"/>
        <v>0.53</v>
      </c>
      <c r="AD856" s="575">
        <v>149</v>
      </c>
      <c r="AE856" s="27">
        <f t="shared" si="258"/>
        <v>100</v>
      </c>
      <c r="AF856" s="572">
        <v>11</v>
      </c>
      <c r="AG856" s="572">
        <v>86</v>
      </c>
      <c r="AH856" s="572">
        <v>86</v>
      </c>
      <c r="AI856" s="572">
        <v>28</v>
      </c>
      <c r="AJ856" s="572">
        <v>84</v>
      </c>
      <c r="AK856" s="572">
        <v>0.42</v>
      </c>
      <c r="AL856" s="572">
        <v>0</v>
      </c>
      <c r="AM856" s="572">
        <v>0</v>
      </c>
      <c r="AN856" s="572">
        <v>0</v>
      </c>
      <c r="AO856" s="576">
        <v>0</v>
      </c>
      <c r="AP856" s="572">
        <v>0</v>
      </c>
      <c r="AQ856" s="572">
        <v>0</v>
      </c>
      <c r="AR856" s="201">
        <f t="shared" si="259"/>
        <v>84</v>
      </c>
      <c r="AS856" s="202">
        <f t="shared" si="259"/>
        <v>0.42</v>
      </c>
      <c r="AT856" s="572"/>
      <c r="AU856" s="572"/>
      <c r="AV856" s="572"/>
      <c r="AW856" s="572"/>
      <c r="AX856" s="27">
        <f t="shared" si="260"/>
        <v>0</v>
      </c>
      <c r="AY856" s="39">
        <f t="shared" si="261"/>
        <v>0.42</v>
      </c>
      <c r="AZ856" s="572"/>
      <c r="BA856" s="27">
        <f t="shared" si="262"/>
        <v>0.42</v>
      </c>
      <c r="BB856" s="572"/>
      <c r="BC856" s="572"/>
      <c r="BD856" s="572"/>
    </row>
    <row r="857" spans="1:56" s="494" customFormat="1" ht="16.5">
      <c r="A857" s="613" t="s">
        <v>1134</v>
      </c>
      <c r="B857" s="208" t="s">
        <v>578</v>
      </c>
      <c r="C857" s="244" t="s">
        <v>1227</v>
      </c>
      <c r="D857" s="491" t="s">
        <v>1253</v>
      </c>
      <c r="E857" s="492">
        <v>21</v>
      </c>
      <c r="F857" s="244" t="s">
        <v>982</v>
      </c>
      <c r="G857" s="242">
        <v>397</v>
      </c>
      <c r="H857" s="242">
        <v>1170.5320000000002</v>
      </c>
      <c r="I857" s="572">
        <v>5</v>
      </c>
      <c r="J857" s="572">
        <v>0</v>
      </c>
      <c r="K857" s="572">
        <v>0</v>
      </c>
      <c r="L857" s="572">
        <v>0</v>
      </c>
      <c r="M857" s="572">
        <v>0</v>
      </c>
      <c r="N857" s="572">
        <v>0</v>
      </c>
      <c r="O857" s="25">
        <f t="shared" si="254"/>
        <v>5</v>
      </c>
      <c r="P857" s="25">
        <f t="shared" si="255"/>
        <v>0</v>
      </c>
      <c r="Q857" s="25">
        <f t="shared" si="255"/>
        <v>0</v>
      </c>
      <c r="R857" s="25">
        <f t="shared" si="256"/>
        <v>5</v>
      </c>
      <c r="S857" s="572">
        <v>0.01</v>
      </c>
      <c r="T857" s="572">
        <v>5</v>
      </c>
      <c r="U857" s="572">
        <v>0.01</v>
      </c>
      <c r="V857" s="572">
        <v>0</v>
      </c>
      <c r="W857" s="572">
        <v>0</v>
      </c>
      <c r="X857" s="572"/>
      <c r="Y857" s="572"/>
      <c r="Z857" s="572">
        <v>16</v>
      </c>
      <c r="AA857" s="576">
        <v>0.05</v>
      </c>
      <c r="AB857" s="26">
        <f t="shared" si="257"/>
        <v>21</v>
      </c>
      <c r="AC857" s="71">
        <f t="shared" si="257"/>
        <v>6.0000000000000005E-2</v>
      </c>
      <c r="AD857" s="575">
        <v>18</v>
      </c>
      <c r="AE857" s="27">
        <f t="shared" si="258"/>
        <v>4.5340050377833752</v>
      </c>
      <c r="AF857" s="572"/>
      <c r="AG857" s="572"/>
      <c r="AH857" s="572"/>
      <c r="AI857" s="572"/>
      <c r="AJ857" s="572">
        <v>1</v>
      </c>
      <c r="AK857" s="572">
        <v>5.0000000000000001E-3</v>
      </c>
      <c r="AL857" s="572">
        <v>0</v>
      </c>
      <c r="AM857" s="572">
        <v>0</v>
      </c>
      <c r="AN857" s="572">
        <v>0</v>
      </c>
      <c r="AO857" s="576">
        <v>0</v>
      </c>
      <c r="AP857" s="572">
        <v>1</v>
      </c>
      <c r="AQ857" s="572">
        <v>1.3</v>
      </c>
      <c r="AR857" s="201">
        <f t="shared" si="259"/>
        <v>2</v>
      </c>
      <c r="AS857" s="202">
        <f t="shared" si="259"/>
        <v>1.3049999999999999</v>
      </c>
      <c r="AT857" s="572"/>
      <c r="AU857" s="572"/>
      <c r="AV857" s="572"/>
      <c r="AW857" s="572"/>
      <c r="AX857" s="27">
        <f t="shared" si="260"/>
        <v>0</v>
      </c>
      <c r="AY857" s="39">
        <f t="shared" si="261"/>
        <v>1.3049999999999999</v>
      </c>
      <c r="AZ857" s="572"/>
      <c r="BA857" s="27">
        <f t="shared" si="262"/>
        <v>1.3049999999999999</v>
      </c>
      <c r="BB857" s="572"/>
      <c r="BC857" s="572"/>
      <c r="BD857" s="572"/>
    </row>
    <row r="858" spans="1:56" s="494" customFormat="1" ht="16.5">
      <c r="A858" s="613" t="s">
        <v>1134</v>
      </c>
      <c r="B858" s="208" t="s">
        <v>578</v>
      </c>
      <c r="C858" s="244" t="s">
        <v>1227</v>
      </c>
      <c r="D858" s="491" t="s">
        <v>1253</v>
      </c>
      <c r="E858" s="492">
        <v>22</v>
      </c>
      <c r="F858" s="244" t="s">
        <v>1255</v>
      </c>
      <c r="G858" s="242">
        <v>187</v>
      </c>
      <c r="H858" s="242">
        <v>775.80100000000004</v>
      </c>
      <c r="I858" s="572">
        <v>44</v>
      </c>
      <c r="J858" s="572">
        <v>1</v>
      </c>
      <c r="K858" s="572">
        <v>1</v>
      </c>
      <c r="L858" s="572">
        <v>6</v>
      </c>
      <c r="M858" s="572">
        <v>0</v>
      </c>
      <c r="N858" s="572">
        <v>3</v>
      </c>
      <c r="O858" s="25">
        <f t="shared" si="254"/>
        <v>50</v>
      </c>
      <c r="P858" s="25">
        <f t="shared" si="255"/>
        <v>1</v>
      </c>
      <c r="Q858" s="25">
        <f t="shared" si="255"/>
        <v>4</v>
      </c>
      <c r="R858" s="25">
        <f t="shared" si="256"/>
        <v>55</v>
      </c>
      <c r="S858" s="572">
        <v>0.02</v>
      </c>
      <c r="T858" s="572">
        <v>50</v>
      </c>
      <c r="U858" s="572">
        <v>0.02</v>
      </c>
      <c r="V858" s="572">
        <v>0</v>
      </c>
      <c r="W858" s="572">
        <v>0</v>
      </c>
      <c r="X858" s="572"/>
      <c r="Y858" s="572"/>
      <c r="Z858" s="572">
        <v>102</v>
      </c>
      <c r="AA858" s="576">
        <v>0.45</v>
      </c>
      <c r="AB858" s="26">
        <f t="shared" si="257"/>
        <v>157</v>
      </c>
      <c r="AC858" s="71">
        <f t="shared" si="257"/>
        <v>0.47000000000000003</v>
      </c>
      <c r="AD858" s="575">
        <v>150</v>
      </c>
      <c r="AE858" s="27">
        <f t="shared" si="258"/>
        <v>80.213903743315512</v>
      </c>
      <c r="AF858" s="572"/>
      <c r="AG858" s="572"/>
      <c r="AH858" s="572"/>
      <c r="AI858" s="572"/>
      <c r="AJ858" s="572">
        <v>1</v>
      </c>
      <c r="AK858" s="572">
        <v>5.0000000000000001E-3</v>
      </c>
      <c r="AL858" s="572">
        <v>0</v>
      </c>
      <c r="AM858" s="572">
        <v>0</v>
      </c>
      <c r="AN858" s="572">
        <v>0</v>
      </c>
      <c r="AO858" s="576">
        <v>0</v>
      </c>
      <c r="AP858" s="572">
        <v>4</v>
      </c>
      <c r="AQ858" s="572">
        <v>3.22</v>
      </c>
      <c r="AR858" s="201">
        <f t="shared" si="259"/>
        <v>5</v>
      </c>
      <c r="AS858" s="202">
        <f t="shared" si="259"/>
        <v>3.2250000000000001</v>
      </c>
      <c r="AT858" s="572"/>
      <c r="AU858" s="572"/>
      <c r="AV858" s="572"/>
      <c r="AW858" s="572"/>
      <c r="AX858" s="27">
        <f t="shared" si="260"/>
        <v>0</v>
      </c>
      <c r="AY858" s="39">
        <f t="shared" si="261"/>
        <v>3.2250000000000001</v>
      </c>
      <c r="AZ858" s="572"/>
      <c r="BA858" s="27">
        <f t="shared" si="262"/>
        <v>3.2250000000000001</v>
      </c>
      <c r="BB858" s="572"/>
      <c r="BC858" s="572"/>
      <c r="BD858" s="572"/>
    </row>
    <row r="859" spans="1:56" s="494" customFormat="1" ht="16.5">
      <c r="A859" s="613" t="s">
        <v>1134</v>
      </c>
      <c r="B859" s="208" t="s">
        <v>578</v>
      </c>
      <c r="C859" s="244" t="s">
        <v>1227</v>
      </c>
      <c r="D859" s="491" t="s">
        <v>1253</v>
      </c>
      <c r="E859" s="492">
        <v>23</v>
      </c>
      <c r="F859" s="244" t="s">
        <v>1256</v>
      </c>
      <c r="G859" s="242">
        <v>80</v>
      </c>
      <c r="H859" s="242">
        <v>1085.69</v>
      </c>
      <c r="I859" s="572">
        <v>12</v>
      </c>
      <c r="J859" s="572">
        <v>0</v>
      </c>
      <c r="K859" s="572">
        <v>0</v>
      </c>
      <c r="L859" s="572">
        <v>0</v>
      </c>
      <c r="M859" s="572">
        <v>0</v>
      </c>
      <c r="N859" s="572">
        <v>0</v>
      </c>
      <c r="O859" s="25">
        <f t="shared" si="254"/>
        <v>12</v>
      </c>
      <c r="P859" s="25">
        <f t="shared" si="255"/>
        <v>0</v>
      </c>
      <c r="Q859" s="25">
        <f t="shared" si="255"/>
        <v>0</v>
      </c>
      <c r="R859" s="25">
        <f t="shared" si="256"/>
        <v>12</v>
      </c>
      <c r="S859" s="572">
        <v>0.02</v>
      </c>
      <c r="T859" s="572">
        <v>12</v>
      </c>
      <c r="U859" s="572">
        <v>0.02</v>
      </c>
      <c r="V859" s="572">
        <v>0</v>
      </c>
      <c r="W859" s="572">
        <v>0</v>
      </c>
      <c r="X859" s="572"/>
      <c r="Y859" s="572"/>
      <c r="Z859" s="572">
        <v>46</v>
      </c>
      <c r="AA859" s="576">
        <v>0.21</v>
      </c>
      <c r="AB859" s="26">
        <f t="shared" si="257"/>
        <v>58</v>
      </c>
      <c r="AC859" s="71">
        <f t="shared" si="257"/>
        <v>0.22999999999999998</v>
      </c>
      <c r="AD859" s="575">
        <v>55</v>
      </c>
      <c r="AE859" s="27">
        <f t="shared" si="258"/>
        <v>68.75</v>
      </c>
      <c r="AF859" s="572"/>
      <c r="AG859" s="572"/>
      <c r="AH859" s="572"/>
      <c r="AI859" s="572"/>
      <c r="AJ859" s="572">
        <v>0</v>
      </c>
      <c r="AK859" s="572">
        <v>0</v>
      </c>
      <c r="AL859" s="572">
        <v>0</v>
      </c>
      <c r="AM859" s="572">
        <v>0</v>
      </c>
      <c r="AN859" s="572">
        <v>0</v>
      </c>
      <c r="AO859" s="576">
        <v>0</v>
      </c>
      <c r="AP859" s="572">
        <v>7</v>
      </c>
      <c r="AQ859" s="572">
        <v>4.5999999999999996</v>
      </c>
      <c r="AR859" s="201">
        <f t="shared" si="259"/>
        <v>7</v>
      </c>
      <c r="AS859" s="202">
        <f t="shared" si="259"/>
        <v>4.5999999999999996</v>
      </c>
      <c r="AT859" s="572"/>
      <c r="AU859" s="572"/>
      <c r="AV859" s="572"/>
      <c r="AW859" s="572"/>
      <c r="AX859" s="27">
        <f t="shared" si="260"/>
        <v>0</v>
      </c>
      <c r="AY859" s="39">
        <f t="shared" si="261"/>
        <v>4.5999999999999996</v>
      </c>
      <c r="AZ859" s="572"/>
      <c r="BA859" s="27">
        <f t="shared" si="262"/>
        <v>4.5999999999999996</v>
      </c>
      <c r="BB859" s="572"/>
      <c r="BC859" s="572"/>
      <c r="BD859" s="572"/>
    </row>
    <row r="860" spans="1:56" s="494" customFormat="1" ht="16.5">
      <c r="A860" s="613" t="s">
        <v>1134</v>
      </c>
      <c r="B860" s="208" t="s">
        <v>578</v>
      </c>
      <c r="C860" s="244" t="s">
        <v>1227</v>
      </c>
      <c r="D860" s="491" t="s">
        <v>1253</v>
      </c>
      <c r="E860" s="492">
        <v>24</v>
      </c>
      <c r="F860" s="244" t="s">
        <v>1257</v>
      </c>
      <c r="G860" s="242">
        <v>196</v>
      </c>
      <c r="H860" s="242">
        <v>1433.6860000000001</v>
      </c>
      <c r="I860" s="572">
        <v>56</v>
      </c>
      <c r="J860" s="572">
        <v>5</v>
      </c>
      <c r="K860" s="572">
        <v>0</v>
      </c>
      <c r="L860" s="572">
        <v>4</v>
      </c>
      <c r="M860" s="572">
        <v>0</v>
      </c>
      <c r="N860" s="572">
        <v>0</v>
      </c>
      <c r="O860" s="25">
        <f t="shared" si="254"/>
        <v>60</v>
      </c>
      <c r="P860" s="25">
        <f t="shared" si="255"/>
        <v>5</v>
      </c>
      <c r="Q860" s="25">
        <f t="shared" si="255"/>
        <v>0</v>
      </c>
      <c r="R860" s="25">
        <f t="shared" si="256"/>
        <v>65</v>
      </c>
      <c r="S860" s="572">
        <v>0.1</v>
      </c>
      <c r="T860" s="572">
        <v>60</v>
      </c>
      <c r="U860" s="572">
        <v>0.1</v>
      </c>
      <c r="V860" s="572">
        <v>0</v>
      </c>
      <c r="W860" s="572">
        <v>0</v>
      </c>
      <c r="X860" s="572"/>
      <c r="Y860" s="572"/>
      <c r="Z860" s="572">
        <v>241</v>
      </c>
      <c r="AA860" s="576">
        <v>1.1499999999999999</v>
      </c>
      <c r="AB860" s="26">
        <f t="shared" si="257"/>
        <v>306</v>
      </c>
      <c r="AC860" s="71">
        <f t="shared" si="257"/>
        <v>1.25</v>
      </c>
      <c r="AD860" s="575">
        <v>196</v>
      </c>
      <c r="AE860" s="27">
        <f t="shared" si="258"/>
        <v>100</v>
      </c>
      <c r="AF860" s="572">
        <v>12</v>
      </c>
      <c r="AG860" s="572"/>
      <c r="AH860" s="572"/>
      <c r="AI860" s="572"/>
      <c r="AJ860" s="572">
        <v>1</v>
      </c>
      <c r="AK860" s="572">
        <v>5.0000000000000001E-3</v>
      </c>
      <c r="AL860" s="572">
        <v>0</v>
      </c>
      <c r="AM860" s="572">
        <v>0</v>
      </c>
      <c r="AN860" s="572">
        <v>0</v>
      </c>
      <c r="AO860" s="576">
        <v>0</v>
      </c>
      <c r="AP860" s="572">
        <v>1</v>
      </c>
      <c r="AQ860" s="572">
        <v>0.35</v>
      </c>
      <c r="AR860" s="201">
        <f t="shared" si="259"/>
        <v>2</v>
      </c>
      <c r="AS860" s="202">
        <f t="shared" si="259"/>
        <v>0.35499999999999998</v>
      </c>
      <c r="AT860" s="572"/>
      <c r="AU860" s="572"/>
      <c r="AV860" s="572"/>
      <c r="AW860" s="572"/>
      <c r="AX860" s="27">
        <f t="shared" si="260"/>
        <v>0</v>
      </c>
      <c r="AY860" s="39">
        <f t="shared" si="261"/>
        <v>0.35499999999999998</v>
      </c>
      <c r="AZ860" s="572"/>
      <c r="BA860" s="27">
        <f t="shared" si="262"/>
        <v>0.35499999999999998</v>
      </c>
      <c r="BB860" s="572"/>
      <c r="BC860" s="572"/>
      <c r="BD860" s="572"/>
    </row>
    <row r="861" spans="1:56" s="494" customFormat="1" ht="16.5">
      <c r="A861" s="613" t="s">
        <v>1134</v>
      </c>
      <c r="B861" s="208" t="s">
        <v>578</v>
      </c>
      <c r="C861" s="506" t="s">
        <v>1227</v>
      </c>
      <c r="D861" s="499" t="s">
        <v>1253</v>
      </c>
      <c r="E861" s="492">
        <v>25</v>
      </c>
      <c r="F861" s="506" t="s">
        <v>1258</v>
      </c>
      <c r="G861" s="242">
        <v>228</v>
      </c>
      <c r="H861" s="242">
        <v>1110.855</v>
      </c>
      <c r="I861" s="572">
        <v>28</v>
      </c>
      <c r="J861" s="572">
        <v>0</v>
      </c>
      <c r="K861" s="572">
        <v>0</v>
      </c>
      <c r="L861" s="572">
        <v>2</v>
      </c>
      <c r="M861" s="572">
        <v>0</v>
      </c>
      <c r="N861" s="572">
        <v>0</v>
      </c>
      <c r="O861" s="25">
        <f t="shared" si="254"/>
        <v>30</v>
      </c>
      <c r="P861" s="25">
        <f t="shared" si="255"/>
        <v>0</v>
      </c>
      <c r="Q861" s="25">
        <f t="shared" si="255"/>
        <v>0</v>
      </c>
      <c r="R861" s="25">
        <f t="shared" si="256"/>
        <v>30</v>
      </c>
      <c r="S861" s="572">
        <v>0.1</v>
      </c>
      <c r="T861" s="572">
        <v>30</v>
      </c>
      <c r="U861" s="572">
        <v>0.1</v>
      </c>
      <c r="V861" s="572"/>
      <c r="W861" s="572">
        <v>0</v>
      </c>
      <c r="X861" s="572"/>
      <c r="Y861" s="572"/>
      <c r="Z861" s="572">
        <v>34</v>
      </c>
      <c r="AA861" s="576">
        <v>0.13</v>
      </c>
      <c r="AB861" s="26">
        <f t="shared" si="257"/>
        <v>64</v>
      </c>
      <c r="AC861" s="71">
        <f t="shared" si="257"/>
        <v>0.23</v>
      </c>
      <c r="AD861" s="575">
        <v>60</v>
      </c>
      <c r="AE861" s="27">
        <f t="shared" si="258"/>
        <v>26.315789473684209</v>
      </c>
      <c r="AF861" s="572"/>
      <c r="AG861" s="572"/>
      <c r="AH861" s="572"/>
      <c r="AI861" s="572"/>
      <c r="AJ861" s="572">
        <v>0</v>
      </c>
      <c r="AK861" s="572">
        <v>0</v>
      </c>
      <c r="AL861" s="572">
        <v>0</v>
      </c>
      <c r="AM861" s="572">
        <v>0</v>
      </c>
      <c r="AN861" s="572">
        <v>4</v>
      </c>
      <c r="AO861" s="576">
        <v>0.6</v>
      </c>
      <c r="AP861" s="572">
        <v>2</v>
      </c>
      <c r="AQ861" s="572">
        <v>0.72</v>
      </c>
      <c r="AR861" s="201">
        <f t="shared" si="259"/>
        <v>6</v>
      </c>
      <c r="AS861" s="202">
        <f t="shared" si="259"/>
        <v>1.3199999999999998</v>
      </c>
      <c r="AT861" s="572"/>
      <c r="AU861" s="572"/>
      <c r="AV861" s="572"/>
      <c r="AW861" s="572"/>
      <c r="AX861" s="27">
        <f t="shared" si="260"/>
        <v>0</v>
      </c>
      <c r="AY861" s="39">
        <f t="shared" si="261"/>
        <v>1.3199999999999998</v>
      </c>
      <c r="AZ861" s="572"/>
      <c r="BA861" s="27">
        <f t="shared" si="262"/>
        <v>1.3199999999999998</v>
      </c>
      <c r="BB861" s="572"/>
      <c r="BC861" s="572"/>
      <c r="BD861" s="572"/>
    </row>
    <row r="862" spans="1:56" s="494" customFormat="1" ht="16.5">
      <c r="A862" s="614" t="s">
        <v>1259</v>
      </c>
      <c r="B862" s="208" t="s">
        <v>578</v>
      </c>
      <c r="C862" s="315" t="s">
        <v>1227</v>
      </c>
      <c r="D862" s="307" t="s">
        <v>1253</v>
      </c>
      <c r="E862" s="492">
        <v>26</v>
      </c>
      <c r="F862" s="495" t="s">
        <v>1260</v>
      </c>
      <c r="G862" s="242">
        <v>214</v>
      </c>
      <c r="H862" s="242">
        <v>924</v>
      </c>
      <c r="I862" s="572">
        <v>10</v>
      </c>
      <c r="J862" s="572">
        <v>6</v>
      </c>
      <c r="K862" s="572">
        <v>44</v>
      </c>
      <c r="L862" s="572">
        <v>0</v>
      </c>
      <c r="M862" s="572">
        <v>0</v>
      </c>
      <c r="N862" s="572">
        <v>0</v>
      </c>
      <c r="O862" s="25">
        <f t="shared" si="254"/>
        <v>10</v>
      </c>
      <c r="P862" s="25">
        <f t="shared" si="255"/>
        <v>6</v>
      </c>
      <c r="Q862" s="25">
        <f t="shared" si="255"/>
        <v>44</v>
      </c>
      <c r="R862" s="25">
        <f t="shared" si="256"/>
        <v>60</v>
      </c>
      <c r="S862" s="572">
        <v>0.11</v>
      </c>
      <c r="T862" s="572">
        <v>10</v>
      </c>
      <c r="U862" s="572">
        <v>0.02</v>
      </c>
      <c r="V862" s="572">
        <v>0</v>
      </c>
      <c r="W862" s="572">
        <v>0</v>
      </c>
      <c r="X862" s="572"/>
      <c r="Y862" s="572"/>
      <c r="Z862" s="572">
        <v>129</v>
      </c>
      <c r="AA862" s="576">
        <v>0.64</v>
      </c>
      <c r="AB862" s="26">
        <f t="shared" si="257"/>
        <v>189</v>
      </c>
      <c r="AC862" s="71">
        <f t="shared" si="257"/>
        <v>0.75</v>
      </c>
      <c r="AD862" s="572">
        <v>184</v>
      </c>
      <c r="AE862" s="27">
        <f t="shared" si="258"/>
        <v>85.981308411214954</v>
      </c>
      <c r="AF862" s="572"/>
      <c r="AG862" s="572"/>
      <c r="AH862" s="572"/>
      <c r="AI862" s="572"/>
      <c r="AJ862" s="572">
        <v>1</v>
      </c>
      <c r="AK862" s="572">
        <v>5.0000000000000001E-3</v>
      </c>
      <c r="AL862" s="572">
        <v>0</v>
      </c>
      <c r="AM862" s="572">
        <v>0</v>
      </c>
      <c r="AN862" s="572">
        <v>2</v>
      </c>
      <c r="AO862" s="576">
        <v>0.3</v>
      </c>
      <c r="AP862" s="572">
        <v>20</v>
      </c>
      <c r="AQ862" s="572">
        <v>10.06</v>
      </c>
      <c r="AR862" s="201">
        <f t="shared" si="259"/>
        <v>23</v>
      </c>
      <c r="AS862" s="202">
        <f t="shared" si="259"/>
        <v>10.365000000000002</v>
      </c>
      <c r="AT862" s="572">
        <v>0.8</v>
      </c>
      <c r="AU862" s="572"/>
      <c r="AV862" s="572"/>
      <c r="AW862" s="572"/>
      <c r="AX862" s="27">
        <f t="shared" si="260"/>
        <v>0.8</v>
      </c>
      <c r="AY862" s="39">
        <f t="shared" si="261"/>
        <v>11.165000000000003</v>
      </c>
      <c r="AZ862" s="572"/>
      <c r="BA862" s="27">
        <f t="shared" si="262"/>
        <v>11.165000000000003</v>
      </c>
      <c r="BB862" s="572"/>
      <c r="BC862" s="572"/>
      <c r="BD862" s="572"/>
    </row>
    <row r="863" spans="1:56" s="494" customFormat="1" ht="16.5">
      <c r="A863" s="613" t="s">
        <v>1134</v>
      </c>
      <c r="B863" s="208" t="s">
        <v>578</v>
      </c>
      <c r="C863" s="154" t="s">
        <v>1227</v>
      </c>
      <c r="D863" s="491" t="s">
        <v>1261</v>
      </c>
      <c r="E863" s="492">
        <v>27</v>
      </c>
      <c r="F863" s="491" t="s">
        <v>1262</v>
      </c>
      <c r="G863" s="242">
        <v>193</v>
      </c>
      <c r="H863" s="242">
        <v>880.05600000000004</v>
      </c>
      <c r="I863" s="572">
        <v>43</v>
      </c>
      <c r="J863" s="572">
        <v>0</v>
      </c>
      <c r="K863" s="572">
        <v>1</v>
      </c>
      <c r="L863" s="572">
        <v>0</v>
      </c>
      <c r="M863" s="572">
        <v>0</v>
      </c>
      <c r="N863" s="572">
        <v>0</v>
      </c>
      <c r="O863" s="25">
        <f t="shared" si="254"/>
        <v>43</v>
      </c>
      <c r="P863" s="25">
        <f t="shared" si="255"/>
        <v>0</v>
      </c>
      <c r="Q863" s="25">
        <f t="shared" si="255"/>
        <v>1</v>
      </c>
      <c r="R863" s="25">
        <f t="shared" si="256"/>
        <v>44</v>
      </c>
      <c r="S863" s="572">
        <v>0.78</v>
      </c>
      <c r="T863" s="572">
        <v>43</v>
      </c>
      <c r="U863" s="572">
        <v>0.17</v>
      </c>
      <c r="V863" s="572">
        <v>0</v>
      </c>
      <c r="W863" s="572"/>
      <c r="X863" s="572"/>
      <c r="Y863" s="572"/>
      <c r="Z863" s="572">
        <v>18</v>
      </c>
      <c r="AA863" s="576">
        <v>4.3099999999999996</v>
      </c>
      <c r="AB863" s="26">
        <f t="shared" si="257"/>
        <v>62</v>
      </c>
      <c r="AC863" s="71">
        <f t="shared" si="257"/>
        <v>5.09</v>
      </c>
      <c r="AD863" s="572">
        <v>62</v>
      </c>
      <c r="AE863" s="27">
        <f t="shared" si="258"/>
        <v>32.124352331606218</v>
      </c>
      <c r="AF863" s="572"/>
      <c r="AG863" s="572">
        <v>54</v>
      </c>
      <c r="AH863" s="572">
        <v>0</v>
      </c>
      <c r="AI863" s="572">
        <v>0</v>
      </c>
      <c r="AJ863" s="572">
        <v>5</v>
      </c>
      <c r="AK863" s="572">
        <v>5.0000000000000001E-3</v>
      </c>
      <c r="AL863" s="572">
        <v>0</v>
      </c>
      <c r="AM863" s="572">
        <v>0</v>
      </c>
      <c r="AN863" s="572">
        <v>4</v>
      </c>
      <c r="AO863" s="576">
        <v>0.45</v>
      </c>
      <c r="AP863" s="572">
        <v>15</v>
      </c>
      <c r="AQ863" s="572">
        <v>13.8</v>
      </c>
      <c r="AR863" s="201">
        <f t="shared" si="259"/>
        <v>24</v>
      </c>
      <c r="AS863" s="202">
        <f t="shared" si="259"/>
        <v>14.255000000000001</v>
      </c>
      <c r="AT863" s="572"/>
      <c r="AU863" s="572"/>
      <c r="AV863" s="572"/>
      <c r="AW863" s="572"/>
      <c r="AX863" s="27">
        <f t="shared" si="260"/>
        <v>0</v>
      </c>
      <c r="AY863" s="39">
        <f t="shared" si="261"/>
        <v>14.255000000000001</v>
      </c>
      <c r="AZ863" s="572"/>
      <c r="BA863" s="27">
        <f t="shared" si="262"/>
        <v>14.255000000000001</v>
      </c>
      <c r="BB863" s="572"/>
      <c r="BC863" s="572"/>
      <c r="BD863" s="572"/>
    </row>
    <row r="864" spans="1:56" s="494" customFormat="1" ht="16.5">
      <c r="A864" s="613" t="s">
        <v>1134</v>
      </c>
      <c r="B864" s="208" t="s">
        <v>578</v>
      </c>
      <c r="C864" s="244" t="s">
        <v>1227</v>
      </c>
      <c r="D864" s="491" t="s">
        <v>1261</v>
      </c>
      <c r="E864" s="492">
        <v>28</v>
      </c>
      <c r="F864" s="244" t="s">
        <v>1263</v>
      </c>
      <c r="G864" s="242">
        <v>252</v>
      </c>
      <c r="H864" s="242">
        <v>1330.15</v>
      </c>
      <c r="I864" s="572">
        <v>32</v>
      </c>
      <c r="J864" s="572">
        <v>24</v>
      </c>
      <c r="K864" s="572">
        <v>96</v>
      </c>
      <c r="L864" s="572">
        <v>1</v>
      </c>
      <c r="M864" s="572">
        <v>0</v>
      </c>
      <c r="N864" s="572">
        <v>0</v>
      </c>
      <c r="O864" s="25">
        <f t="shared" si="254"/>
        <v>33</v>
      </c>
      <c r="P864" s="25">
        <f t="shared" si="255"/>
        <v>24</v>
      </c>
      <c r="Q864" s="25">
        <f t="shared" si="255"/>
        <v>96</v>
      </c>
      <c r="R864" s="25">
        <f t="shared" si="256"/>
        <v>153</v>
      </c>
      <c r="S864" s="572">
        <v>2.12</v>
      </c>
      <c r="T864" s="572">
        <v>33</v>
      </c>
      <c r="U864" s="572">
        <v>0.16</v>
      </c>
      <c r="V864" s="572">
        <v>0</v>
      </c>
      <c r="W864" s="572">
        <v>0</v>
      </c>
      <c r="X864" s="572">
        <v>0</v>
      </c>
      <c r="Y864" s="572">
        <v>0</v>
      </c>
      <c r="Z864" s="572">
        <v>123</v>
      </c>
      <c r="AA864" s="576">
        <v>16.41</v>
      </c>
      <c r="AB864" s="26">
        <f t="shared" si="257"/>
        <v>276</v>
      </c>
      <c r="AC864" s="71">
        <f t="shared" si="257"/>
        <v>18.53</v>
      </c>
      <c r="AD864" s="572">
        <v>236</v>
      </c>
      <c r="AE864" s="27">
        <f t="shared" si="258"/>
        <v>93.650793650793645</v>
      </c>
      <c r="AF864" s="572"/>
      <c r="AG864" s="572">
        <v>66</v>
      </c>
      <c r="AH864" s="572">
        <v>49</v>
      </c>
      <c r="AI864" s="572">
        <v>4</v>
      </c>
      <c r="AJ864" s="572">
        <v>3</v>
      </c>
      <c r="AK864" s="572">
        <v>3.0000000000000001E-3</v>
      </c>
      <c r="AL864" s="572">
        <v>0</v>
      </c>
      <c r="AM864" s="572">
        <v>0</v>
      </c>
      <c r="AN864" s="572">
        <v>0</v>
      </c>
      <c r="AO864" s="576">
        <v>0</v>
      </c>
      <c r="AP864" s="572">
        <v>8</v>
      </c>
      <c r="AQ864" s="572">
        <v>8.5</v>
      </c>
      <c r="AR864" s="201">
        <f t="shared" si="259"/>
        <v>11</v>
      </c>
      <c r="AS864" s="202">
        <f t="shared" si="259"/>
        <v>8.5030000000000001</v>
      </c>
      <c r="AT864" s="572"/>
      <c r="AU864" s="572"/>
      <c r="AV864" s="572"/>
      <c r="AW864" s="572"/>
      <c r="AX864" s="27">
        <f t="shared" si="260"/>
        <v>0</v>
      </c>
      <c r="AY864" s="39">
        <f t="shared" si="261"/>
        <v>8.5030000000000001</v>
      </c>
      <c r="AZ864" s="572"/>
      <c r="BA864" s="27">
        <f t="shared" si="262"/>
        <v>8.5030000000000001</v>
      </c>
      <c r="BB864" s="572">
        <v>0</v>
      </c>
      <c r="BC864" s="572">
        <v>0</v>
      </c>
      <c r="BD864" s="572">
        <v>0</v>
      </c>
    </row>
    <row r="865" spans="1:56" s="494" customFormat="1" ht="16.5">
      <c r="A865" s="613" t="s">
        <v>1134</v>
      </c>
      <c r="B865" s="208" t="s">
        <v>578</v>
      </c>
      <c r="C865" s="154" t="s">
        <v>1227</v>
      </c>
      <c r="D865" s="491" t="s">
        <v>1264</v>
      </c>
      <c r="E865" s="492">
        <v>29</v>
      </c>
      <c r="F865" s="491" t="s">
        <v>1265</v>
      </c>
      <c r="G865" s="242">
        <v>248</v>
      </c>
      <c r="H865" s="242">
        <v>1079.2190000000001</v>
      </c>
      <c r="I865" s="572">
        <v>0</v>
      </c>
      <c r="J865" s="572">
        <v>0</v>
      </c>
      <c r="K865" s="572">
        <v>0</v>
      </c>
      <c r="L865" s="572">
        <v>0</v>
      </c>
      <c r="M865" s="572">
        <v>0</v>
      </c>
      <c r="N865" s="572">
        <v>0</v>
      </c>
      <c r="O865" s="25">
        <f t="shared" si="254"/>
        <v>0</v>
      </c>
      <c r="P865" s="25">
        <f t="shared" si="255"/>
        <v>0</v>
      </c>
      <c r="Q865" s="25">
        <f t="shared" si="255"/>
        <v>0</v>
      </c>
      <c r="R865" s="25">
        <f t="shared" si="256"/>
        <v>0</v>
      </c>
      <c r="S865" s="572"/>
      <c r="T865" s="572"/>
      <c r="U865" s="572"/>
      <c r="V865" s="572"/>
      <c r="W865" s="572"/>
      <c r="X865" s="572"/>
      <c r="Y865" s="572"/>
      <c r="Z865" s="572"/>
      <c r="AA865" s="576"/>
      <c r="AB865" s="26">
        <f t="shared" si="257"/>
        <v>0</v>
      </c>
      <c r="AC865" s="71">
        <f t="shared" si="257"/>
        <v>0</v>
      </c>
      <c r="AD865" s="572"/>
      <c r="AE865" s="27">
        <f t="shared" si="258"/>
        <v>0</v>
      </c>
      <c r="AF865" s="572"/>
      <c r="AG865" s="572"/>
      <c r="AH865" s="572"/>
      <c r="AI865" s="572"/>
      <c r="AJ865" s="572">
        <v>0</v>
      </c>
      <c r="AK865" s="572">
        <v>0</v>
      </c>
      <c r="AL865" s="572">
        <v>0</v>
      </c>
      <c r="AM865" s="572">
        <v>0</v>
      </c>
      <c r="AN865" s="572">
        <v>0</v>
      </c>
      <c r="AO865" s="576">
        <v>0</v>
      </c>
      <c r="AP865" s="572">
        <v>0</v>
      </c>
      <c r="AQ865" s="572">
        <v>0</v>
      </c>
      <c r="AR865" s="201">
        <f t="shared" si="259"/>
        <v>0</v>
      </c>
      <c r="AS865" s="202">
        <f t="shared" si="259"/>
        <v>0</v>
      </c>
      <c r="AT865" s="572"/>
      <c r="AU865" s="572"/>
      <c r="AV865" s="572"/>
      <c r="AW865" s="572"/>
      <c r="AX865" s="27">
        <f t="shared" si="260"/>
        <v>0</v>
      </c>
      <c r="AY865" s="39">
        <f t="shared" si="261"/>
        <v>0</v>
      </c>
      <c r="AZ865" s="572"/>
      <c r="BA865" s="27">
        <f t="shared" si="262"/>
        <v>0</v>
      </c>
      <c r="BB865" s="572"/>
      <c r="BC865" s="572"/>
      <c r="BD865" s="572"/>
    </row>
    <row r="866" spans="1:56" s="494" customFormat="1" ht="16.5">
      <c r="A866" s="613" t="s">
        <v>1134</v>
      </c>
      <c r="B866" s="208" t="s">
        <v>578</v>
      </c>
      <c r="C866" s="244" t="s">
        <v>1227</v>
      </c>
      <c r="D866" s="491" t="s">
        <v>1264</v>
      </c>
      <c r="E866" s="492">
        <v>30</v>
      </c>
      <c r="F866" s="244" t="s">
        <v>1266</v>
      </c>
      <c r="G866" s="242">
        <v>180</v>
      </c>
      <c r="H866" s="242">
        <v>795.21400000000006</v>
      </c>
      <c r="I866" s="572">
        <v>9</v>
      </c>
      <c r="J866" s="572">
        <v>2</v>
      </c>
      <c r="K866" s="572">
        <v>28</v>
      </c>
      <c r="L866" s="572">
        <v>0</v>
      </c>
      <c r="M866" s="572">
        <v>0</v>
      </c>
      <c r="N866" s="572">
        <v>0</v>
      </c>
      <c r="O866" s="25">
        <f t="shared" si="254"/>
        <v>9</v>
      </c>
      <c r="P866" s="25">
        <f t="shared" si="255"/>
        <v>2</v>
      </c>
      <c r="Q866" s="25">
        <f t="shared" si="255"/>
        <v>28</v>
      </c>
      <c r="R866" s="25">
        <f t="shared" si="256"/>
        <v>39</v>
      </c>
      <c r="S866" s="572">
        <v>0.19</v>
      </c>
      <c r="T866" s="572"/>
      <c r="U866" s="572"/>
      <c r="V866" s="572"/>
      <c r="W866" s="572"/>
      <c r="X866" s="572"/>
      <c r="Y866" s="572"/>
      <c r="Z866" s="572"/>
      <c r="AA866" s="576"/>
      <c r="AB866" s="26">
        <f t="shared" si="257"/>
        <v>39</v>
      </c>
      <c r="AC866" s="71">
        <f t="shared" si="257"/>
        <v>0.19</v>
      </c>
      <c r="AD866" s="572"/>
      <c r="AE866" s="27">
        <f t="shared" si="258"/>
        <v>0</v>
      </c>
      <c r="AF866" s="572"/>
      <c r="AG866" s="572"/>
      <c r="AH866" s="572"/>
      <c r="AI866" s="572"/>
      <c r="AJ866" s="572">
        <v>0</v>
      </c>
      <c r="AK866" s="572">
        <v>0</v>
      </c>
      <c r="AL866" s="572">
        <v>0</v>
      </c>
      <c r="AM866" s="572">
        <v>0</v>
      </c>
      <c r="AN866" s="572">
        <v>0</v>
      </c>
      <c r="AO866" s="576">
        <v>0</v>
      </c>
      <c r="AP866" s="572">
        <v>0</v>
      </c>
      <c r="AQ866" s="572">
        <v>0</v>
      </c>
      <c r="AR866" s="201">
        <f t="shared" si="259"/>
        <v>0</v>
      </c>
      <c r="AS866" s="202">
        <f t="shared" si="259"/>
        <v>0</v>
      </c>
      <c r="AT866" s="572"/>
      <c r="AU866" s="572"/>
      <c r="AV866" s="572"/>
      <c r="AW866" s="572"/>
      <c r="AX866" s="27">
        <f t="shared" si="260"/>
        <v>0</v>
      </c>
      <c r="AY866" s="39">
        <f t="shared" si="261"/>
        <v>0</v>
      </c>
      <c r="AZ866" s="572"/>
      <c r="BA866" s="27">
        <f t="shared" si="262"/>
        <v>0</v>
      </c>
      <c r="BB866" s="572"/>
      <c r="BC866" s="572"/>
      <c r="BD866" s="572"/>
    </row>
    <row r="867" spans="1:56" s="494" customFormat="1" ht="16.5">
      <c r="A867" s="613" t="s">
        <v>1134</v>
      </c>
      <c r="B867" s="208" t="s">
        <v>578</v>
      </c>
      <c r="C867" s="154" t="s">
        <v>1227</v>
      </c>
      <c r="D867" s="491" t="s">
        <v>1267</v>
      </c>
      <c r="E867" s="492">
        <v>31</v>
      </c>
      <c r="F867" s="491" t="s">
        <v>1268</v>
      </c>
      <c r="G867" s="242">
        <v>315</v>
      </c>
      <c r="H867" s="242">
        <v>1433.6860000000001</v>
      </c>
      <c r="I867" s="572">
        <v>601</v>
      </c>
      <c r="J867" s="572">
        <v>123</v>
      </c>
      <c r="K867" s="572">
        <v>193</v>
      </c>
      <c r="L867" s="572">
        <v>11</v>
      </c>
      <c r="M867" s="572">
        <v>0</v>
      </c>
      <c r="N867" s="572">
        <v>0</v>
      </c>
      <c r="O867" s="25">
        <f t="shared" si="254"/>
        <v>612</v>
      </c>
      <c r="P867" s="25">
        <f t="shared" si="255"/>
        <v>123</v>
      </c>
      <c r="Q867" s="25">
        <f t="shared" si="255"/>
        <v>193</v>
      </c>
      <c r="R867" s="25">
        <f t="shared" si="256"/>
        <v>928</v>
      </c>
      <c r="S867" s="572">
        <v>3.71</v>
      </c>
      <c r="T867" s="572">
        <v>612</v>
      </c>
      <c r="U867" s="572">
        <v>2.6</v>
      </c>
      <c r="V867" s="572">
        <v>0</v>
      </c>
      <c r="W867" s="572">
        <v>0</v>
      </c>
      <c r="X867" s="572">
        <v>0</v>
      </c>
      <c r="Y867" s="572">
        <v>0</v>
      </c>
      <c r="Z867" s="572">
        <v>160</v>
      </c>
      <c r="AA867" s="576">
        <v>32.94</v>
      </c>
      <c r="AB867" s="26">
        <f t="shared" si="257"/>
        <v>1088</v>
      </c>
      <c r="AC867" s="71">
        <f t="shared" si="257"/>
        <v>36.65</v>
      </c>
      <c r="AD867" s="572">
        <v>315</v>
      </c>
      <c r="AE867" s="27">
        <f t="shared" si="258"/>
        <v>100</v>
      </c>
      <c r="AF867" s="572">
        <v>13</v>
      </c>
      <c r="AG867" s="572">
        <v>0</v>
      </c>
      <c r="AH867" s="572">
        <v>0</v>
      </c>
      <c r="AI867" s="572">
        <v>0</v>
      </c>
      <c r="AJ867" s="572">
        <v>36</v>
      </c>
      <c r="AK867" s="572">
        <v>0.15</v>
      </c>
      <c r="AL867" s="572">
        <v>0</v>
      </c>
      <c r="AM867" s="572">
        <v>0</v>
      </c>
      <c r="AN867" s="572">
        <v>0</v>
      </c>
      <c r="AO867" s="576">
        <v>0</v>
      </c>
      <c r="AP867" s="572">
        <v>25</v>
      </c>
      <c r="AQ867" s="572">
        <v>4.0999999999999996</v>
      </c>
      <c r="AR867" s="201">
        <f t="shared" si="259"/>
        <v>61</v>
      </c>
      <c r="AS867" s="202">
        <f t="shared" si="259"/>
        <v>4.25</v>
      </c>
      <c r="AT867" s="572">
        <v>0</v>
      </c>
      <c r="AU867" s="572">
        <v>8.25</v>
      </c>
      <c r="AV867" s="572"/>
      <c r="AW867" s="572">
        <v>23.99</v>
      </c>
      <c r="AX867" s="27">
        <f t="shared" si="260"/>
        <v>32.239999999999995</v>
      </c>
      <c r="AY867" s="39">
        <f t="shared" si="261"/>
        <v>36.489999999999995</v>
      </c>
      <c r="AZ867" s="572">
        <v>0</v>
      </c>
      <c r="BA867" s="27">
        <f t="shared" si="262"/>
        <v>36.489999999999995</v>
      </c>
      <c r="BB867" s="572"/>
      <c r="BC867" s="572"/>
      <c r="BD867" s="572"/>
    </row>
    <row r="868" spans="1:56" s="494" customFormat="1" ht="16.5">
      <c r="A868" s="613" t="s">
        <v>1134</v>
      </c>
      <c r="B868" s="208" t="s">
        <v>578</v>
      </c>
      <c r="C868" s="154" t="s">
        <v>1227</v>
      </c>
      <c r="D868" s="491" t="s">
        <v>1269</v>
      </c>
      <c r="E868" s="492">
        <v>32</v>
      </c>
      <c r="F868" s="491" t="s">
        <v>1270</v>
      </c>
      <c r="G868" s="242">
        <v>226</v>
      </c>
      <c r="H868" s="242">
        <v>1394.1410000000001</v>
      </c>
      <c r="I868" s="572">
        <v>83</v>
      </c>
      <c r="J868" s="572">
        <v>3</v>
      </c>
      <c r="K868" s="572">
        <v>382</v>
      </c>
      <c r="L868" s="572">
        <v>0</v>
      </c>
      <c r="M868" s="572">
        <v>0</v>
      </c>
      <c r="N868" s="572">
        <v>1</v>
      </c>
      <c r="O868" s="25">
        <f t="shared" si="254"/>
        <v>83</v>
      </c>
      <c r="P868" s="25">
        <f t="shared" si="255"/>
        <v>3</v>
      </c>
      <c r="Q868" s="25">
        <f t="shared" si="255"/>
        <v>383</v>
      </c>
      <c r="R868" s="25">
        <f t="shared" si="256"/>
        <v>469</v>
      </c>
      <c r="S868" s="572">
        <v>4.5599999999999996</v>
      </c>
      <c r="T868" s="572">
        <v>2</v>
      </c>
      <c r="U868" s="572">
        <v>0</v>
      </c>
      <c r="V868" s="572">
        <v>68</v>
      </c>
      <c r="W868" s="572">
        <v>1.06</v>
      </c>
      <c r="X868" s="572"/>
      <c r="Y868" s="572"/>
      <c r="Z868" s="572">
        <v>139</v>
      </c>
      <c r="AA868" s="576">
        <v>11.75</v>
      </c>
      <c r="AB868" s="26">
        <f t="shared" si="257"/>
        <v>608</v>
      </c>
      <c r="AC868" s="71">
        <f t="shared" si="257"/>
        <v>16.309999999999999</v>
      </c>
      <c r="AD868" s="572">
        <v>226</v>
      </c>
      <c r="AE868" s="27">
        <f t="shared" si="258"/>
        <v>100</v>
      </c>
      <c r="AF868" s="572">
        <v>14</v>
      </c>
      <c r="AG868" s="572"/>
      <c r="AH868" s="572"/>
      <c r="AI868" s="572"/>
      <c r="AJ868" s="572">
        <v>0</v>
      </c>
      <c r="AK868" s="572">
        <v>0</v>
      </c>
      <c r="AL868" s="572">
        <v>0</v>
      </c>
      <c r="AM868" s="572">
        <v>0</v>
      </c>
      <c r="AN868" s="572">
        <v>0</v>
      </c>
      <c r="AO868" s="576">
        <v>0</v>
      </c>
      <c r="AP868" s="572">
        <v>0</v>
      </c>
      <c r="AQ868" s="572">
        <v>0</v>
      </c>
      <c r="AR868" s="201">
        <f t="shared" si="259"/>
        <v>0</v>
      </c>
      <c r="AS868" s="202">
        <f t="shared" si="259"/>
        <v>0</v>
      </c>
      <c r="AT868" s="572"/>
      <c r="AU868" s="572"/>
      <c r="AV868" s="572"/>
      <c r="AW868" s="572"/>
      <c r="AX868" s="27">
        <f t="shared" si="260"/>
        <v>0</v>
      </c>
      <c r="AY868" s="39">
        <f t="shared" si="261"/>
        <v>0</v>
      </c>
      <c r="AZ868" s="572"/>
      <c r="BA868" s="27">
        <f t="shared" si="262"/>
        <v>0</v>
      </c>
      <c r="BB868" s="572"/>
      <c r="BC868" s="572"/>
      <c r="BD868" s="572"/>
    </row>
    <row r="869" spans="1:56" s="494" customFormat="1" ht="16.5">
      <c r="A869" s="613" t="s">
        <v>1134</v>
      </c>
      <c r="B869" s="208" t="s">
        <v>578</v>
      </c>
      <c r="C869" s="154" t="s">
        <v>1227</v>
      </c>
      <c r="D869" s="491" t="s">
        <v>1269</v>
      </c>
      <c r="E869" s="492">
        <v>33</v>
      </c>
      <c r="F869" s="491" t="s">
        <v>1271</v>
      </c>
      <c r="G869" s="242">
        <v>238</v>
      </c>
      <c r="H869" s="242">
        <v>1250.3410000000001</v>
      </c>
      <c r="I869" s="572">
        <v>88</v>
      </c>
      <c r="J869" s="572">
        <v>6</v>
      </c>
      <c r="K869" s="572">
        <v>68</v>
      </c>
      <c r="L869" s="572">
        <v>2</v>
      </c>
      <c r="M869" s="572">
        <v>0</v>
      </c>
      <c r="N869" s="572">
        <v>2</v>
      </c>
      <c r="O869" s="25">
        <f t="shared" si="254"/>
        <v>90</v>
      </c>
      <c r="P869" s="25">
        <f t="shared" si="255"/>
        <v>6</v>
      </c>
      <c r="Q869" s="25">
        <f t="shared" si="255"/>
        <v>70</v>
      </c>
      <c r="R869" s="25">
        <f t="shared" si="256"/>
        <v>166</v>
      </c>
      <c r="S869" s="572">
        <v>3.45</v>
      </c>
      <c r="T869" s="572">
        <v>8</v>
      </c>
      <c r="U869" s="572">
        <v>0.12</v>
      </c>
      <c r="V869" s="572">
        <v>75</v>
      </c>
      <c r="W869" s="572">
        <v>0.52</v>
      </c>
      <c r="X869" s="572"/>
      <c r="Y869" s="572"/>
      <c r="Z869" s="572">
        <v>153</v>
      </c>
      <c r="AA869" s="576">
        <v>34.369999999999997</v>
      </c>
      <c r="AB869" s="26">
        <f t="shared" si="257"/>
        <v>319</v>
      </c>
      <c r="AC869" s="71">
        <f t="shared" si="257"/>
        <v>37.82</v>
      </c>
      <c r="AD869" s="572">
        <v>238</v>
      </c>
      <c r="AE869" s="27">
        <f t="shared" si="258"/>
        <v>100</v>
      </c>
      <c r="AF869" s="572">
        <v>15</v>
      </c>
      <c r="AG869" s="572"/>
      <c r="AH869" s="572"/>
      <c r="AI869" s="572"/>
      <c r="AJ869" s="572">
        <v>0</v>
      </c>
      <c r="AK869" s="572">
        <v>0</v>
      </c>
      <c r="AL869" s="572">
        <v>0</v>
      </c>
      <c r="AM869" s="572">
        <v>0</v>
      </c>
      <c r="AN869" s="572">
        <v>0</v>
      </c>
      <c r="AO869" s="576">
        <v>0</v>
      </c>
      <c r="AP869" s="572">
        <v>2</v>
      </c>
      <c r="AQ869" s="572">
        <v>2.2400000000000002</v>
      </c>
      <c r="AR869" s="201">
        <f t="shared" si="259"/>
        <v>2</v>
      </c>
      <c r="AS869" s="202">
        <f t="shared" si="259"/>
        <v>2.2400000000000002</v>
      </c>
      <c r="AT869" s="572"/>
      <c r="AU869" s="572"/>
      <c r="AV869" s="572"/>
      <c r="AW869" s="572"/>
      <c r="AX869" s="27">
        <f t="shared" si="260"/>
        <v>0</v>
      </c>
      <c r="AY869" s="39">
        <f t="shared" si="261"/>
        <v>2.2400000000000002</v>
      </c>
      <c r="AZ869" s="572"/>
      <c r="BA869" s="27">
        <f t="shared" si="262"/>
        <v>2.2400000000000002</v>
      </c>
      <c r="BB869" s="572"/>
      <c r="BC869" s="572"/>
      <c r="BD869" s="572"/>
    </row>
    <row r="870" spans="1:56" s="494" customFormat="1" ht="16.5">
      <c r="A870" s="613" t="s">
        <v>1134</v>
      </c>
      <c r="B870" s="208" t="s">
        <v>578</v>
      </c>
      <c r="C870" s="154" t="s">
        <v>1227</v>
      </c>
      <c r="D870" s="491" t="s">
        <v>1269</v>
      </c>
      <c r="E870" s="492">
        <v>34</v>
      </c>
      <c r="F870" s="491" t="s">
        <v>1272</v>
      </c>
      <c r="G870" s="242">
        <v>176</v>
      </c>
      <c r="H870" s="242">
        <v>800.96600000000012</v>
      </c>
      <c r="I870" s="572">
        <v>101</v>
      </c>
      <c r="J870" s="572">
        <v>9</v>
      </c>
      <c r="K870" s="572">
        <v>120</v>
      </c>
      <c r="L870" s="572">
        <v>1</v>
      </c>
      <c r="M870" s="572">
        <v>0</v>
      </c>
      <c r="N870" s="572">
        <v>1</v>
      </c>
      <c r="O870" s="25">
        <f t="shared" si="254"/>
        <v>102</v>
      </c>
      <c r="P870" s="25">
        <f t="shared" si="255"/>
        <v>9</v>
      </c>
      <c r="Q870" s="25">
        <f t="shared" si="255"/>
        <v>121</v>
      </c>
      <c r="R870" s="25">
        <f t="shared" si="256"/>
        <v>232</v>
      </c>
      <c r="S870" s="572">
        <v>4.5199999999999996</v>
      </c>
      <c r="T870" s="572">
        <v>32</v>
      </c>
      <c r="U870" s="572">
        <v>0</v>
      </c>
      <c r="V870" s="572">
        <v>48</v>
      </c>
      <c r="W870" s="572">
        <v>0.12</v>
      </c>
      <c r="X870" s="572"/>
      <c r="Y870" s="572"/>
      <c r="Z870" s="572">
        <v>169</v>
      </c>
      <c r="AA870" s="576">
        <v>22.65</v>
      </c>
      <c r="AB870" s="26">
        <f t="shared" si="257"/>
        <v>401</v>
      </c>
      <c r="AC870" s="71">
        <f t="shared" si="257"/>
        <v>27.169999999999998</v>
      </c>
      <c r="AD870" s="572">
        <v>176</v>
      </c>
      <c r="AE870" s="27">
        <f t="shared" si="258"/>
        <v>100</v>
      </c>
      <c r="AF870" s="572">
        <v>16</v>
      </c>
      <c r="AG870" s="572"/>
      <c r="AH870" s="572"/>
      <c r="AI870" s="572"/>
      <c r="AJ870" s="572">
        <v>0</v>
      </c>
      <c r="AK870" s="572">
        <v>0</v>
      </c>
      <c r="AL870" s="572">
        <v>0</v>
      </c>
      <c r="AM870" s="572">
        <v>0</v>
      </c>
      <c r="AN870" s="572">
        <v>0</v>
      </c>
      <c r="AO870" s="576">
        <v>0</v>
      </c>
      <c r="AP870" s="572">
        <v>2</v>
      </c>
      <c r="AQ870" s="572">
        <v>3.84</v>
      </c>
      <c r="AR870" s="201">
        <f t="shared" si="259"/>
        <v>2</v>
      </c>
      <c r="AS870" s="202">
        <f t="shared" si="259"/>
        <v>3.84</v>
      </c>
      <c r="AT870" s="572"/>
      <c r="AU870" s="572"/>
      <c r="AV870" s="572"/>
      <c r="AW870" s="572"/>
      <c r="AX870" s="27">
        <f t="shared" si="260"/>
        <v>0</v>
      </c>
      <c r="AY870" s="39">
        <f t="shared" si="261"/>
        <v>3.84</v>
      </c>
      <c r="AZ870" s="572"/>
      <c r="BA870" s="27">
        <f t="shared" si="262"/>
        <v>3.84</v>
      </c>
      <c r="BB870" s="572"/>
      <c r="BC870" s="572"/>
      <c r="BD870" s="572"/>
    </row>
    <row r="871" spans="1:56" s="494" customFormat="1" ht="16.5">
      <c r="A871" s="613" t="s">
        <v>1134</v>
      </c>
      <c r="B871" s="208" t="s">
        <v>578</v>
      </c>
      <c r="C871" s="154" t="s">
        <v>1227</v>
      </c>
      <c r="D871" s="491" t="s">
        <v>1269</v>
      </c>
      <c r="E871" s="492">
        <v>35</v>
      </c>
      <c r="F871" s="491" t="s">
        <v>1273</v>
      </c>
      <c r="G871" s="242">
        <v>180</v>
      </c>
      <c r="H871" s="242">
        <v>824.6930000000001</v>
      </c>
      <c r="I871" s="572">
        <v>39</v>
      </c>
      <c r="J871" s="572">
        <v>6</v>
      </c>
      <c r="K871" s="572">
        <v>115</v>
      </c>
      <c r="L871" s="572">
        <v>0</v>
      </c>
      <c r="M871" s="572">
        <v>0</v>
      </c>
      <c r="N871" s="572">
        <v>0</v>
      </c>
      <c r="O871" s="25">
        <f t="shared" si="254"/>
        <v>39</v>
      </c>
      <c r="P871" s="25">
        <f t="shared" si="255"/>
        <v>6</v>
      </c>
      <c r="Q871" s="25">
        <f t="shared" si="255"/>
        <v>115</v>
      </c>
      <c r="R871" s="25">
        <f t="shared" si="256"/>
        <v>160</v>
      </c>
      <c r="S871" s="572">
        <v>2.3199999999999998</v>
      </c>
      <c r="T871" s="572">
        <v>0</v>
      </c>
      <c r="U871" s="572">
        <v>0</v>
      </c>
      <c r="V871" s="572">
        <v>39</v>
      </c>
      <c r="W871" s="572">
        <v>0.57999999999999996</v>
      </c>
      <c r="X871" s="572"/>
      <c r="Y871" s="572"/>
      <c r="Z871" s="572">
        <v>92</v>
      </c>
      <c r="AA871" s="576">
        <v>28.5</v>
      </c>
      <c r="AB871" s="26">
        <f t="shared" si="257"/>
        <v>252</v>
      </c>
      <c r="AC871" s="71">
        <f t="shared" si="257"/>
        <v>30.82</v>
      </c>
      <c r="AD871" s="572">
        <v>180</v>
      </c>
      <c r="AE871" s="27">
        <f t="shared" si="258"/>
        <v>100</v>
      </c>
      <c r="AF871" s="572">
        <v>17</v>
      </c>
      <c r="AG871" s="572"/>
      <c r="AH871" s="572"/>
      <c r="AI871" s="572"/>
      <c r="AJ871" s="572">
        <v>0</v>
      </c>
      <c r="AK871" s="572">
        <v>0</v>
      </c>
      <c r="AL871" s="572">
        <v>0</v>
      </c>
      <c r="AM871" s="572">
        <v>0</v>
      </c>
      <c r="AN871" s="572">
        <v>0</v>
      </c>
      <c r="AO871" s="576">
        <v>0</v>
      </c>
      <c r="AP871" s="572">
        <v>0</v>
      </c>
      <c r="AQ871" s="572">
        <v>0</v>
      </c>
      <c r="AR871" s="201">
        <f t="shared" si="259"/>
        <v>0</v>
      </c>
      <c r="AS871" s="202">
        <f t="shared" si="259"/>
        <v>0</v>
      </c>
      <c r="AT871" s="572"/>
      <c r="AU871" s="572"/>
      <c r="AV871" s="572"/>
      <c r="AW871" s="572"/>
      <c r="AX871" s="27">
        <f t="shared" si="260"/>
        <v>0</v>
      </c>
      <c r="AY871" s="39">
        <f t="shared" si="261"/>
        <v>0</v>
      </c>
      <c r="AZ871" s="572"/>
      <c r="BA871" s="27">
        <f t="shared" si="262"/>
        <v>0</v>
      </c>
      <c r="BB871" s="572"/>
      <c r="BC871" s="572"/>
      <c r="BD871" s="572"/>
    </row>
    <row r="872" spans="1:56" s="494" customFormat="1" ht="16.5">
      <c r="A872" s="613" t="s">
        <v>1134</v>
      </c>
      <c r="B872" s="208" t="s">
        <v>578</v>
      </c>
      <c r="C872" s="154" t="s">
        <v>1227</v>
      </c>
      <c r="D872" s="491" t="s">
        <v>1269</v>
      </c>
      <c r="E872" s="492">
        <v>36</v>
      </c>
      <c r="F872" s="491" t="s">
        <v>1274</v>
      </c>
      <c r="G872" s="242">
        <v>180</v>
      </c>
      <c r="H872" s="242">
        <v>944.04700000000014</v>
      </c>
      <c r="I872" s="572">
        <v>66</v>
      </c>
      <c r="J872" s="572">
        <v>7</v>
      </c>
      <c r="K872" s="572">
        <v>170</v>
      </c>
      <c r="L872" s="572">
        <v>0</v>
      </c>
      <c r="M872" s="572">
        <v>0</v>
      </c>
      <c r="N872" s="572">
        <v>0</v>
      </c>
      <c r="O872" s="25">
        <f t="shared" si="254"/>
        <v>66</v>
      </c>
      <c r="P872" s="25">
        <f t="shared" si="255"/>
        <v>7</v>
      </c>
      <c r="Q872" s="25">
        <f t="shared" si="255"/>
        <v>170</v>
      </c>
      <c r="R872" s="25">
        <f t="shared" si="256"/>
        <v>243</v>
      </c>
      <c r="S872" s="572">
        <v>7.94</v>
      </c>
      <c r="T872" s="572">
        <v>0</v>
      </c>
      <c r="U872" s="572">
        <v>0</v>
      </c>
      <c r="V872" s="572">
        <v>66</v>
      </c>
      <c r="W872" s="572">
        <v>0</v>
      </c>
      <c r="X872" s="572"/>
      <c r="Y872" s="572"/>
      <c r="Z872" s="572">
        <v>86</v>
      </c>
      <c r="AA872" s="576">
        <v>23.84</v>
      </c>
      <c r="AB872" s="26">
        <f t="shared" si="257"/>
        <v>329</v>
      </c>
      <c r="AC872" s="71">
        <f t="shared" si="257"/>
        <v>31.78</v>
      </c>
      <c r="AD872" s="572">
        <v>180</v>
      </c>
      <c r="AE872" s="27">
        <f t="shared" si="258"/>
        <v>100</v>
      </c>
      <c r="AF872" s="572">
        <v>18</v>
      </c>
      <c r="AG872" s="572"/>
      <c r="AH872" s="572"/>
      <c r="AI872" s="572"/>
      <c r="AJ872" s="572">
        <v>0</v>
      </c>
      <c r="AK872" s="572">
        <v>0</v>
      </c>
      <c r="AL872" s="572">
        <v>0</v>
      </c>
      <c r="AM872" s="572">
        <v>0</v>
      </c>
      <c r="AN872" s="572">
        <v>0</v>
      </c>
      <c r="AO872" s="576">
        <v>0</v>
      </c>
      <c r="AP872" s="572">
        <v>0</v>
      </c>
      <c r="AQ872" s="572">
        <v>0</v>
      </c>
      <c r="AR872" s="201">
        <f t="shared" si="259"/>
        <v>0</v>
      </c>
      <c r="AS872" s="202">
        <f t="shared" si="259"/>
        <v>0</v>
      </c>
      <c r="AT872" s="572"/>
      <c r="AU872" s="572"/>
      <c r="AV872" s="572"/>
      <c r="AW872" s="572"/>
      <c r="AX872" s="27">
        <f t="shared" si="260"/>
        <v>0</v>
      </c>
      <c r="AY872" s="39">
        <f t="shared" si="261"/>
        <v>0</v>
      </c>
      <c r="AZ872" s="572"/>
      <c r="BA872" s="27">
        <f t="shared" si="262"/>
        <v>0</v>
      </c>
      <c r="BB872" s="572"/>
      <c r="BC872" s="572"/>
      <c r="BD872" s="572"/>
    </row>
    <row r="873" spans="1:56" s="494" customFormat="1" ht="16.5">
      <c r="A873" s="613" t="s">
        <v>1134</v>
      </c>
      <c r="B873" s="208" t="s">
        <v>578</v>
      </c>
      <c r="C873" s="154" t="s">
        <v>1227</v>
      </c>
      <c r="D873" s="491" t="s">
        <v>1269</v>
      </c>
      <c r="E873" s="492">
        <v>37</v>
      </c>
      <c r="F873" s="491" t="s">
        <v>1275</v>
      </c>
      <c r="G873" s="242">
        <v>223</v>
      </c>
      <c r="H873" s="242">
        <v>1083.5330000000001</v>
      </c>
      <c r="I873" s="572">
        <v>95</v>
      </c>
      <c r="J873" s="572">
        <v>15</v>
      </c>
      <c r="K873" s="572">
        <v>44</v>
      </c>
      <c r="L873" s="572">
        <v>0</v>
      </c>
      <c r="M873" s="572">
        <v>0</v>
      </c>
      <c r="N873" s="572">
        <v>0</v>
      </c>
      <c r="O873" s="25">
        <f t="shared" si="254"/>
        <v>95</v>
      </c>
      <c r="P873" s="25">
        <f t="shared" si="255"/>
        <v>15</v>
      </c>
      <c r="Q873" s="25">
        <f t="shared" si="255"/>
        <v>44</v>
      </c>
      <c r="R873" s="25">
        <f t="shared" si="256"/>
        <v>154</v>
      </c>
      <c r="S873" s="572">
        <v>4</v>
      </c>
      <c r="T873" s="572">
        <v>0</v>
      </c>
      <c r="U873" s="572">
        <v>0</v>
      </c>
      <c r="V873" s="572">
        <v>95</v>
      </c>
      <c r="W873" s="572">
        <v>1.73</v>
      </c>
      <c r="X873" s="572"/>
      <c r="Y873" s="572"/>
      <c r="Z873" s="572">
        <v>149</v>
      </c>
      <c r="AA873" s="576">
        <v>37.26</v>
      </c>
      <c r="AB873" s="26">
        <f t="shared" si="257"/>
        <v>303</v>
      </c>
      <c r="AC873" s="71">
        <f t="shared" si="257"/>
        <v>41.26</v>
      </c>
      <c r="AD873" s="572">
        <v>223</v>
      </c>
      <c r="AE873" s="27">
        <f t="shared" si="258"/>
        <v>100</v>
      </c>
      <c r="AF873" s="572">
        <v>19</v>
      </c>
      <c r="AG873" s="572"/>
      <c r="AH873" s="572"/>
      <c r="AI873" s="572"/>
      <c r="AJ873" s="572">
        <v>0</v>
      </c>
      <c r="AK873" s="572">
        <v>0</v>
      </c>
      <c r="AL873" s="572">
        <v>0</v>
      </c>
      <c r="AM873" s="572">
        <v>0</v>
      </c>
      <c r="AN873" s="572">
        <v>0</v>
      </c>
      <c r="AO873" s="576">
        <v>0</v>
      </c>
      <c r="AP873" s="572">
        <v>1</v>
      </c>
      <c r="AQ873" s="572">
        <v>1.49</v>
      </c>
      <c r="AR873" s="201">
        <f t="shared" si="259"/>
        <v>1</v>
      </c>
      <c r="AS873" s="202">
        <f t="shared" si="259"/>
        <v>1.49</v>
      </c>
      <c r="AT873" s="572"/>
      <c r="AU873" s="572"/>
      <c r="AV873" s="572"/>
      <c r="AW873" s="572">
        <v>6.61</v>
      </c>
      <c r="AX873" s="27">
        <f t="shared" si="260"/>
        <v>6.61</v>
      </c>
      <c r="AY873" s="39">
        <f t="shared" si="261"/>
        <v>8.1</v>
      </c>
      <c r="AZ873" s="572"/>
      <c r="BA873" s="27">
        <f t="shared" si="262"/>
        <v>8.1</v>
      </c>
      <c r="BB873" s="572"/>
      <c r="BC873" s="572"/>
      <c r="BD873" s="572"/>
    </row>
    <row r="874" spans="1:56" s="494" customFormat="1" ht="16.5">
      <c r="A874" s="613" t="s">
        <v>1134</v>
      </c>
      <c r="B874" s="208" t="s">
        <v>578</v>
      </c>
      <c r="C874" s="244" t="s">
        <v>1227</v>
      </c>
      <c r="D874" s="491" t="s">
        <v>1269</v>
      </c>
      <c r="E874" s="492">
        <v>38</v>
      </c>
      <c r="F874" s="244" t="s">
        <v>1276</v>
      </c>
      <c r="G874" s="242">
        <v>189</v>
      </c>
      <c r="H874" s="242">
        <v>1154.7139999999999</v>
      </c>
      <c r="I874" s="572">
        <v>62</v>
      </c>
      <c r="J874" s="572">
        <v>0</v>
      </c>
      <c r="K874" s="572">
        <v>211</v>
      </c>
      <c r="L874" s="572">
        <v>0</v>
      </c>
      <c r="M874" s="572">
        <v>0</v>
      </c>
      <c r="N874" s="572">
        <v>0</v>
      </c>
      <c r="O874" s="25">
        <f t="shared" si="254"/>
        <v>62</v>
      </c>
      <c r="P874" s="25">
        <f t="shared" si="255"/>
        <v>0</v>
      </c>
      <c r="Q874" s="25">
        <f t="shared" si="255"/>
        <v>211</v>
      </c>
      <c r="R874" s="25">
        <f t="shared" si="256"/>
        <v>273</v>
      </c>
      <c r="S874" s="572">
        <v>5.23</v>
      </c>
      <c r="T874" s="572">
        <v>0</v>
      </c>
      <c r="U874" s="572">
        <v>0</v>
      </c>
      <c r="V874" s="572">
        <v>62</v>
      </c>
      <c r="W874" s="572">
        <v>0.95</v>
      </c>
      <c r="X874" s="572"/>
      <c r="Y874" s="572"/>
      <c r="Z874" s="572">
        <v>150</v>
      </c>
      <c r="AA874" s="576">
        <v>28.61</v>
      </c>
      <c r="AB874" s="26">
        <f t="shared" si="257"/>
        <v>423</v>
      </c>
      <c r="AC874" s="71">
        <f t="shared" si="257"/>
        <v>33.840000000000003</v>
      </c>
      <c r="AD874" s="572">
        <v>189</v>
      </c>
      <c r="AE874" s="27">
        <f t="shared" si="258"/>
        <v>100</v>
      </c>
      <c r="AF874" s="572">
        <v>20</v>
      </c>
      <c r="AG874" s="572"/>
      <c r="AH874" s="572"/>
      <c r="AI874" s="572"/>
      <c r="AJ874" s="572">
        <v>0</v>
      </c>
      <c r="AK874" s="572">
        <v>0</v>
      </c>
      <c r="AL874" s="572">
        <v>0</v>
      </c>
      <c r="AM874" s="572">
        <v>0</v>
      </c>
      <c r="AN874" s="572">
        <v>0</v>
      </c>
      <c r="AO874" s="576">
        <v>0</v>
      </c>
      <c r="AP874" s="572">
        <v>0</v>
      </c>
      <c r="AQ874" s="572">
        <v>0</v>
      </c>
      <c r="AR874" s="201">
        <f t="shared" si="259"/>
        <v>0</v>
      </c>
      <c r="AS874" s="202">
        <f t="shared" si="259"/>
        <v>0</v>
      </c>
      <c r="AT874" s="572"/>
      <c r="AU874" s="572"/>
      <c r="AV874" s="572"/>
      <c r="AW874" s="572"/>
      <c r="AX874" s="27">
        <f t="shared" si="260"/>
        <v>0</v>
      </c>
      <c r="AY874" s="39">
        <f t="shared" si="261"/>
        <v>0</v>
      </c>
      <c r="AZ874" s="572"/>
      <c r="BA874" s="27">
        <f t="shared" si="262"/>
        <v>0</v>
      </c>
      <c r="BB874" s="572"/>
      <c r="BC874" s="572"/>
      <c r="BD874" s="572"/>
    </row>
    <row r="875" spans="1:56" s="494" customFormat="1" ht="16.5">
      <c r="A875" s="613" t="s">
        <v>1134</v>
      </c>
      <c r="B875" s="208" t="s">
        <v>578</v>
      </c>
      <c r="C875" s="244" t="s">
        <v>1227</v>
      </c>
      <c r="D875" s="491" t="s">
        <v>1269</v>
      </c>
      <c r="E875" s="492">
        <v>39</v>
      </c>
      <c r="F875" s="244" t="s">
        <v>1277</v>
      </c>
      <c r="G875" s="242">
        <v>273</v>
      </c>
      <c r="H875" s="242">
        <v>1414.2730000000001</v>
      </c>
      <c r="I875" s="572">
        <v>63</v>
      </c>
      <c r="J875" s="572">
        <v>5</v>
      </c>
      <c r="K875" s="572">
        <v>117</v>
      </c>
      <c r="L875" s="572">
        <v>0</v>
      </c>
      <c r="M875" s="572">
        <v>1</v>
      </c>
      <c r="N875" s="572">
        <v>0</v>
      </c>
      <c r="O875" s="25">
        <f t="shared" si="254"/>
        <v>63</v>
      </c>
      <c r="P875" s="25">
        <f t="shared" si="255"/>
        <v>6</v>
      </c>
      <c r="Q875" s="25">
        <f t="shared" si="255"/>
        <v>117</v>
      </c>
      <c r="R875" s="25">
        <f t="shared" si="256"/>
        <v>186</v>
      </c>
      <c r="S875" s="572">
        <v>3.48</v>
      </c>
      <c r="T875" s="572">
        <v>28</v>
      </c>
      <c r="U875" s="572">
        <v>0</v>
      </c>
      <c r="V875" s="572">
        <v>35</v>
      </c>
      <c r="W875" s="572">
        <v>0.14000000000000001</v>
      </c>
      <c r="X875" s="572"/>
      <c r="Y875" s="572"/>
      <c r="Z875" s="572">
        <v>132</v>
      </c>
      <c r="AA875" s="576">
        <v>37.5</v>
      </c>
      <c r="AB875" s="26">
        <f t="shared" si="257"/>
        <v>318</v>
      </c>
      <c r="AC875" s="71">
        <f t="shared" si="257"/>
        <v>40.98</v>
      </c>
      <c r="AD875" s="572">
        <v>273</v>
      </c>
      <c r="AE875" s="27">
        <f t="shared" si="258"/>
        <v>100</v>
      </c>
      <c r="AF875" s="572">
        <v>21</v>
      </c>
      <c r="AG875" s="572"/>
      <c r="AH875" s="572"/>
      <c r="AI875" s="572"/>
      <c r="AJ875" s="572">
        <v>0</v>
      </c>
      <c r="AK875" s="572">
        <v>0</v>
      </c>
      <c r="AL875" s="572">
        <v>0</v>
      </c>
      <c r="AM875" s="572">
        <v>0</v>
      </c>
      <c r="AN875" s="572">
        <v>2</v>
      </c>
      <c r="AO875" s="576">
        <v>0.25</v>
      </c>
      <c r="AP875" s="572">
        <v>0</v>
      </c>
      <c r="AQ875" s="572">
        <v>0</v>
      </c>
      <c r="AR875" s="201">
        <f t="shared" si="259"/>
        <v>2</v>
      </c>
      <c r="AS875" s="202">
        <f t="shared" si="259"/>
        <v>0.25</v>
      </c>
      <c r="AT875" s="572"/>
      <c r="AU875" s="572"/>
      <c r="AV875" s="572"/>
      <c r="AW875" s="572">
        <v>0.6</v>
      </c>
      <c r="AX875" s="27">
        <f t="shared" si="260"/>
        <v>0.6</v>
      </c>
      <c r="AY875" s="39">
        <f t="shared" si="261"/>
        <v>0.85</v>
      </c>
      <c r="AZ875" s="572">
        <v>15</v>
      </c>
      <c r="BA875" s="27">
        <f t="shared" si="262"/>
        <v>15.85</v>
      </c>
      <c r="BB875" s="572"/>
      <c r="BC875" s="572"/>
      <c r="BD875" s="572"/>
    </row>
    <row r="876" spans="1:56" s="494" customFormat="1" ht="16.5">
      <c r="A876" s="613" t="s">
        <v>1134</v>
      </c>
      <c r="B876" s="208" t="s">
        <v>578</v>
      </c>
      <c r="C876" s="244" t="s">
        <v>1227</v>
      </c>
      <c r="D876" s="491" t="s">
        <v>1269</v>
      </c>
      <c r="E876" s="492">
        <v>40</v>
      </c>
      <c r="F876" s="244" t="s">
        <v>1278</v>
      </c>
      <c r="G876" s="242">
        <v>228</v>
      </c>
      <c r="H876" s="242">
        <v>1081.376</v>
      </c>
      <c r="I876" s="572">
        <v>99</v>
      </c>
      <c r="J876" s="572">
        <v>32</v>
      </c>
      <c r="K876" s="572">
        <v>158</v>
      </c>
      <c r="L876" s="572">
        <v>2</v>
      </c>
      <c r="M876" s="572">
        <v>0</v>
      </c>
      <c r="N876" s="572">
        <v>1</v>
      </c>
      <c r="O876" s="25">
        <f t="shared" si="254"/>
        <v>101</v>
      </c>
      <c r="P876" s="25">
        <f t="shared" si="255"/>
        <v>32</v>
      </c>
      <c r="Q876" s="25">
        <f t="shared" si="255"/>
        <v>159</v>
      </c>
      <c r="R876" s="25">
        <f t="shared" si="256"/>
        <v>292</v>
      </c>
      <c r="S876" s="572">
        <v>3.86</v>
      </c>
      <c r="T876" s="572">
        <v>14</v>
      </c>
      <c r="U876" s="572"/>
      <c r="V876" s="572">
        <v>87</v>
      </c>
      <c r="W876" s="572">
        <v>2.31</v>
      </c>
      <c r="X876" s="572"/>
      <c r="Y876" s="572"/>
      <c r="Z876" s="572">
        <v>187</v>
      </c>
      <c r="AA876" s="576">
        <v>51.68</v>
      </c>
      <c r="AB876" s="26">
        <f t="shared" si="257"/>
        <v>479</v>
      </c>
      <c r="AC876" s="71">
        <f t="shared" si="257"/>
        <v>55.54</v>
      </c>
      <c r="AD876" s="572">
        <v>228</v>
      </c>
      <c r="AE876" s="27">
        <f t="shared" si="258"/>
        <v>100</v>
      </c>
      <c r="AF876" s="572">
        <v>22</v>
      </c>
      <c r="AG876" s="572"/>
      <c r="AH876" s="572"/>
      <c r="AI876" s="572"/>
      <c r="AJ876" s="572">
        <v>0</v>
      </c>
      <c r="AK876" s="572">
        <v>0</v>
      </c>
      <c r="AL876" s="572">
        <v>0</v>
      </c>
      <c r="AM876" s="572">
        <v>0</v>
      </c>
      <c r="AN876" s="572">
        <v>10</v>
      </c>
      <c r="AO876" s="576">
        <v>1.22</v>
      </c>
      <c r="AP876" s="572">
        <v>4</v>
      </c>
      <c r="AQ876" s="572">
        <v>2.11</v>
      </c>
      <c r="AR876" s="201">
        <f t="shared" si="259"/>
        <v>14</v>
      </c>
      <c r="AS876" s="202">
        <f t="shared" si="259"/>
        <v>3.33</v>
      </c>
      <c r="AT876" s="572">
        <v>0.41</v>
      </c>
      <c r="AU876" s="572"/>
      <c r="AV876" s="572"/>
      <c r="AW876" s="572">
        <v>3.09</v>
      </c>
      <c r="AX876" s="27">
        <f t="shared" si="260"/>
        <v>3.5</v>
      </c>
      <c r="AY876" s="39">
        <f t="shared" si="261"/>
        <v>6.83</v>
      </c>
      <c r="AZ876" s="572"/>
      <c r="BA876" s="27">
        <f t="shared" si="262"/>
        <v>6.83</v>
      </c>
      <c r="BB876" s="572"/>
      <c r="BC876" s="572"/>
      <c r="BD876" s="572"/>
    </row>
    <row r="877" spans="1:56" s="494" customFormat="1" ht="16.5">
      <c r="A877" s="613" t="s">
        <v>1134</v>
      </c>
      <c r="B877" s="208" t="s">
        <v>578</v>
      </c>
      <c r="C877" s="244" t="s">
        <v>1227</v>
      </c>
      <c r="D877" s="491" t="s">
        <v>1269</v>
      </c>
      <c r="E877" s="492">
        <v>41</v>
      </c>
      <c r="F877" s="244" t="s">
        <v>1279</v>
      </c>
      <c r="G877" s="242">
        <v>259</v>
      </c>
      <c r="H877" s="242">
        <v>1430.0910000000001</v>
      </c>
      <c r="I877" s="572">
        <v>151</v>
      </c>
      <c r="J877" s="572">
        <v>29</v>
      </c>
      <c r="K877" s="572">
        <v>230</v>
      </c>
      <c r="L877" s="572">
        <v>2</v>
      </c>
      <c r="M877" s="572">
        <v>0</v>
      </c>
      <c r="N877" s="572">
        <v>0</v>
      </c>
      <c r="O877" s="25">
        <f t="shared" si="254"/>
        <v>153</v>
      </c>
      <c r="P877" s="25">
        <f t="shared" si="255"/>
        <v>29</v>
      </c>
      <c r="Q877" s="25">
        <f t="shared" si="255"/>
        <v>230</v>
      </c>
      <c r="R877" s="25">
        <f t="shared" si="256"/>
        <v>412</v>
      </c>
      <c r="S877" s="572">
        <v>13.6</v>
      </c>
      <c r="T877" s="572">
        <v>15</v>
      </c>
      <c r="U877" s="572"/>
      <c r="V877" s="572">
        <v>138</v>
      </c>
      <c r="W877" s="572">
        <v>2.39</v>
      </c>
      <c r="X877" s="572"/>
      <c r="Y877" s="572"/>
      <c r="Z877" s="572">
        <v>197</v>
      </c>
      <c r="AA877" s="576">
        <v>22.69</v>
      </c>
      <c r="AB877" s="26">
        <f t="shared" si="257"/>
        <v>609</v>
      </c>
      <c r="AC877" s="71">
        <f t="shared" si="257"/>
        <v>36.29</v>
      </c>
      <c r="AD877" s="572">
        <v>259</v>
      </c>
      <c r="AE877" s="27">
        <f t="shared" si="258"/>
        <v>100</v>
      </c>
      <c r="AF877" s="572">
        <v>23</v>
      </c>
      <c r="AG877" s="572"/>
      <c r="AH877" s="572"/>
      <c r="AI877" s="572"/>
      <c r="AJ877" s="572">
        <v>0</v>
      </c>
      <c r="AK877" s="572">
        <v>0</v>
      </c>
      <c r="AL877" s="572">
        <v>0</v>
      </c>
      <c r="AM877" s="572">
        <v>0</v>
      </c>
      <c r="AN877" s="572">
        <v>2</v>
      </c>
      <c r="AO877" s="576">
        <v>0.25</v>
      </c>
      <c r="AP877" s="572">
        <v>1</v>
      </c>
      <c r="AQ877" s="572">
        <v>1.21</v>
      </c>
      <c r="AR877" s="201">
        <f t="shared" si="259"/>
        <v>3</v>
      </c>
      <c r="AS877" s="202">
        <f t="shared" si="259"/>
        <v>1.46</v>
      </c>
      <c r="AT877" s="572">
        <v>0.25</v>
      </c>
      <c r="AU877" s="572"/>
      <c r="AV877" s="572"/>
      <c r="AW877" s="572">
        <v>1.29</v>
      </c>
      <c r="AX877" s="27">
        <f t="shared" si="260"/>
        <v>1.54</v>
      </c>
      <c r="AY877" s="39">
        <f t="shared" si="261"/>
        <v>3</v>
      </c>
      <c r="AZ877" s="572"/>
      <c r="BA877" s="27">
        <f t="shared" si="262"/>
        <v>3</v>
      </c>
      <c r="BB877" s="572"/>
      <c r="BC877" s="572"/>
      <c r="BD877" s="572"/>
    </row>
    <row r="878" spans="1:56" s="494" customFormat="1" ht="16.5">
      <c r="A878" s="613" t="s">
        <v>1134</v>
      </c>
      <c r="B878" s="208" t="s">
        <v>578</v>
      </c>
      <c r="C878" s="244" t="s">
        <v>1227</v>
      </c>
      <c r="D878" s="491" t="s">
        <v>1269</v>
      </c>
      <c r="E878" s="492">
        <v>42</v>
      </c>
      <c r="F878" s="244" t="s">
        <v>1280</v>
      </c>
      <c r="G878" s="242">
        <v>226</v>
      </c>
      <c r="H878" s="242">
        <v>935.4190000000001</v>
      </c>
      <c r="I878" s="572">
        <v>198</v>
      </c>
      <c r="J878" s="572">
        <v>16</v>
      </c>
      <c r="K878" s="572">
        <v>182</v>
      </c>
      <c r="L878" s="572">
        <v>1</v>
      </c>
      <c r="M878" s="572">
        <v>0</v>
      </c>
      <c r="N878" s="572">
        <v>1</v>
      </c>
      <c r="O878" s="25">
        <f t="shared" si="254"/>
        <v>199</v>
      </c>
      <c r="P878" s="25">
        <f t="shared" si="255"/>
        <v>16</v>
      </c>
      <c r="Q878" s="25">
        <f t="shared" si="255"/>
        <v>183</v>
      </c>
      <c r="R878" s="25">
        <f t="shared" si="256"/>
        <v>398</v>
      </c>
      <c r="S878" s="572">
        <v>2.74</v>
      </c>
      <c r="T878" s="572">
        <v>25</v>
      </c>
      <c r="U878" s="572"/>
      <c r="V878" s="572">
        <v>174</v>
      </c>
      <c r="W878" s="572">
        <v>1.03</v>
      </c>
      <c r="X878" s="572"/>
      <c r="Y878" s="572"/>
      <c r="Z878" s="572">
        <v>175</v>
      </c>
      <c r="AA878" s="576">
        <v>18.39</v>
      </c>
      <c r="AB878" s="26">
        <f t="shared" si="257"/>
        <v>573</v>
      </c>
      <c r="AC878" s="71">
        <f t="shared" si="257"/>
        <v>21.130000000000003</v>
      </c>
      <c r="AD878" s="572">
        <v>226</v>
      </c>
      <c r="AE878" s="27">
        <f t="shared" si="258"/>
        <v>100</v>
      </c>
      <c r="AF878" s="572">
        <v>24</v>
      </c>
      <c r="AG878" s="572"/>
      <c r="AH878" s="572"/>
      <c r="AI878" s="572"/>
      <c r="AJ878" s="572">
        <v>0</v>
      </c>
      <c r="AK878" s="572">
        <v>0</v>
      </c>
      <c r="AL878" s="572">
        <v>0</v>
      </c>
      <c r="AM878" s="572">
        <v>0</v>
      </c>
      <c r="AN878" s="572">
        <v>6</v>
      </c>
      <c r="AO878" s="576">
        <v>0.82</v>
      </c>
      <c r="AP878" s="572">
        <v>21</v>
      </c>
      <c r="AQ878" s="572">
        <v>3.62</v>
      </c>
      <c r="AR878" s="201">
        <f t="shared" si="259"/>
        <v>27</v>
      </c>
      <c r="AS878" s="202">
        <f t="shared" si="259"/>
        <v>4.4400000000000004</v>
      </c>
      <c r="AT878" s="572">
        <v>0.21</v>
      </c>
      <c r="AU878" s="572"/>
      <c r="AV878" s="572"/>
      <c r="AW878" s="572">
        <v>6.16</v>
      </c>
      <c r="AX878" s="27">
        <f t="shared" si="260"/>
        <v>6.37</v>
      </c>
      <c r="AY878" s="39">
        <f t="shared" si="261"/>
        <v>10.81</v>
      </c>
      <c r="AZ878" s="572"/>
      <c r="BA878" s="27">
        <f t="shared" si="262"/>
        <v>10.81</v>
      </c>
      <c r="BB878" s="572"/>
      <c r="BC878" s="572"/>
      <c r="BD878" s="572"/>
    </row>
    <row r="879" spans="1:56" s="494" customFormat="1" ht="16.5">
      <c r="A879" s="613" t="s">
        <v>1134</v>
      </c>
      <c r="B879" s="208" t="s">
        <v>578</v>
      </c>
      <c r="C879" s="154" t="s">
        <v>1227</v>
      </c>
      <c r="D879" s="491" t="s">
        <v>1281</v>
      </c>
      <c r="E879" s="492">
        <v>43</v>
      </c>
      <c r="F879" s="491" t="s">
        <v>1282</v>
      </c>
      <c r="G879" s="242">
        <v>191</v>
      </c>
      <c r="H879" s="242">
        <v>816.06500000000005</v>
      </c>
      <c r="I879" s="572">
        <v>329</v>
      </c>
      <c r="J879" s="572">
        <v>1</v>
      </c>
      <c r="K879" s="572">
        <v>80</v>
      </c>
      <c r="L879" s="572">
        <v>22</v>
      </c>
      <c r="M879" s="572">
        <v>0</v>
      </c>
      <c r="N879" s="572">
        <v>0</v>
      </c>
      <c r="O879" s="25">
        <f t="shared" si="254"/>
        <v>351</v>
      </c>
      <c r="P879" s="25">
        <f t="shared" si="255"/>
        <v>1</v>
      </c>
      <c r="Q879" s="25">
        <f t="shared" si="255"/>
        <v>80</v>
      </c>
      <c r="R879" s="25">
        <f t="shared" si="256"/>
        <v>432</v>
      </c>
      <c r="S879" s="572">
        <v>0.85</v>
      </c>
      <c r="T879" s="572">
        <v>269</v>
      </c>
      <c r="U879" s="576">
        <v>0.7</v>
      </c>
      <c r="V879" s="572">
        <v>82</v>
      </c>
      <c r="W879" s="572">
        <v>0.03</v>
      </c>
      <c r="X879" s="572">
        <v>0</v>
      </c>
      <c r="Y879" s="572">
        <v>0</v>
      </c>
      <c r="Z879" s="572">
        <v>140</v>
      </c>
      <c r="AA879" s="576">
        <v>0.66</v>
      </c>
      <c r="AB879" s="26">
        <f t="shared" si="257"/>
        <v>572</v>
      </c>
      <c r="AC879" s="71">
        <f t="shared" si="257"/>
        <v>1.51</v>
      </c>
      <c r="AD879" s="572">
        <v>191</v>
      </c>
      <c r="AE879" s="27">
        <f t="shared" si="258"/>
        <v>100</v>
      </c>
      <c r="AF879" s="572">
        <v>25</v>
      </c>
      <c r="AG879" s="572"/>
      <c r="AH879" s="572"/>
      <c r="AI879" s="572"/>
      <c r="AJ879" s="572">
        <v>0</v>
      </c>
      <c r="AK879" s="572">
        <v>0</v>
      </c>
      <c r="AL879" s="572">
        <v>0</v>
      </c>
      <c r="AM879" s="572">
        <v>0</v>
      </c>
      <c r="AN879" s="572">
        <v>0</v>
      </c>
      <c r="AO879" s="577">
        <v>0</v>
      </c>
      <c r="AP879" s="572">
        <v>1</v>
      </c>
      <c r="AQ879" s="572">
        <v>0.5</v>
      </c>
      <c r="AR879" s="201">
        <f t="shared" si="259"/>
        <v>1</v>
      </c>
      <c r="AS879" s="202">
        <f t="shared" si="259"/>
        <v>0.5</v>
      </c>
      <c r="AT879" s="572"/>
      <c r="AU879" s="572"/>
      <c r="AV879" s="572"/>
      <c r="AW879" s="572"/>
      <c r="AX879" s="27">
        <f t="shared" si="260"/>
        <v>0</v>
      </c>
      <c r="AY879" s="39">
        <f t="shared" si="261"/>
        <v>0.5</v>
      </c>
      <c r="AZ879" s="572">
        <v>0</v>
      </c>
      <c r="BA879" s="27">
        <f t="shared" si="262"/>
        <v>0.5</v>
      </c>
      <c r="BB879" s="572">
        <v>0</v>
      </c>
      <c r="BC879" s="572">
        <v>0</v>
      </c>
      <c r="BD879" s="572">
        <v>0</v>
      </c>
    </row>
    <row r="880" spans="1:56" s="494" customFormat="1" ht="16.5">
      <c r="A880" s="613" t="s">
        <v>1134</v>
      </c>
      <c r="B880" s="208" t="s">
        <v>578</v>
      </c>
      <c r="C880" s="154" t="s">
        <v>1227</v>
      </c>
      <c r="D880" s="491" t="s">
        <v>1281</v>
      </c>
      <c r="E880" s="492">
        <v>44</v>
      </c>
      <c r="F880" s="491" t="s">
        <v>1283</v>
      </c>
      <c r="G880" s="242">
        <v>316</v>
      </c>
      <c r="H880" s="242">
        <v>1378.3230000000003</v>
      </c>
      <c r="I880" s="572">
        <v>282</v>
      </c>
      <c r="J880" s="572">
        <v>0</v>
      </c>
      <c r="K880" s="572">
        <v>37</v>
      </c>
      <c r="L880" s="572">
        <v>2</v>
      </c>
      <c r="M880" s="572">
        <v>0</v>
      </c>
      <c r="N880" s="572">
        <v>0</v>
      </c>
      <c r="O880" s="25">
        <f t="shared" si="254"/>
        <v>284</v>
      </c>
      <c r="P880" s="25">
        <f t="shared" si="255"/>
        <v>0</v>
      </c>
      <c r="Q880" s="25">
        <f t="shared" si="255"/>
        <v>37</v>
      </c>
      <c r="R880" s="25">
        <f t="shared" si="256"/>
        <v>321</v>
      </c>
      <c r="S880" s="572">
        <v>1.19</v>
      </c>
      <c r="T880" s="572">
        <v>239</v>
      </c>
      <c r="U880" s="572">
        <v>0.9</v>
      </c>
      <c r="V880" s="572">
        <v>45</v>
      </c>
      <c r="W880" s="572">
        <v>0.16</v>
      </c>
      <c r="X880" s="572">
        <v>0</v>
      </c>
      <c r="Y880" s="572">
        <v>0</v>
      </c>
      <c r="Z880" s="572">
        <v>102</v>
      </c>
      <c r="AA880" s="576">
        <v>0.43</v>
      </c>
      <c r="AB880" s="26">
        <f t="shared" si="257"/>
        <v>423</v>
      </c>
      <c r="AC880" s="71">
        <f t="shared" si="257"/>
        <v>1.6199999999999999</v>
      </c>
      <c r="AD880" s="572">
        <v>210</v>
      </c>
      <c r="AE880" s="27">
        <f t="shared" si="258"/>
        <v>66.455696202531641</v>
      </c>
      <c r="AF880" s="572"/>
      <c r="AG880" s="572">
        <v>0</v>
      </c>
      <c r="AH880" s="572"/>
      <c r="AI880" s="572"/>
      <c r="AJ880" s="572">
        <v>0</v>
      </c>
      <c r="AK880" s="572">
        <v>0</v>
      </c>
      <c r="AL880" s="572">
        <v>0</v>
      </c>
      <c r="AM880" s="572">
        <v>0</v>
      </c>
      <c r="AN880" s="572">
        <v>0</v>
      </c>
      <c r="AO880" s="577">
        <v>0</v>
      </c>
      <c r="AP880" s="572">
        <v>2</v>
      </c>
      <c r="AQ880" s="572">
        <v>0.75</v>
      </c>
      <c r="AR880" s="201">
        <f t="shared" si="259"/>
        <v>2</v>
      </c>
      <c r="AS880" s="202">
        <f t="shared" si="259"/>
        <v>0.75</v>
      </c>
      <c r="AT880" s="572"/>
      <c r="AU880" s="572"/>
      <c r="AV880" s="572"/>
      <c r="AW880" s="572"/>
      <c r="AX880" s="27">
        <f t="shared" si="260"/>
        <v>0</v>
      </c>
      <c r="AY880" s="39">
        <f t="shared" si="261"/>
        <v>0.75</v>
      </c>
      <c r="AZ880" s="572">
        <v>0</v>
      </c>
      <c r="BA880" s="27">
        <f t="shared" si="262"/>
        <v>0.75</v>
      </c>
      <c r="BB880" s="572">
        <v>0</v>
      </c>
      <c r="BC880" s="572">
        <v>0</v>
      </c>
      <c r="BD880" s="572">
        <v>0</v>
      </c>
    </row>
    <row r="881" spans="1:56" s="494" customFormat="1" ht="16.5">
      <c r="A881" s="613" t="s">
        <v>1134</v>
      </c>
      <c r="B881" s="208" t="s">
        <v>578</v>
      </c>
      <c r="C881" s="154" t="s">
        <v>1227</v>
      </c>
      <c r="D881" s="491" t="s">
        <v>1281</v>
      </c>
      <c r="E881" s="492">
        <v>45</v>
      </c>
      <c r="F881" s="491" t="s">
        <v>1284</v>
      </c>
      <c r="G881" s="242">
        <v>218</v>
      </c>
      <c r="H881" s="242">
        <v>952.67500000000007</v>
      </c>
      <c r="I881" s="572">
        <v>205</v>
      </c>
      <c r="J881" s="572">
        <v>2</v>
      </c>
      <c r="K881" s="572">
        <v>195</v>
      </c>
      <c r="L881" s="572">
        <v>5</v>
      </c>
      <c r="M881" s="572">
        <v>0</v>
      </c>
      <c r="N881" s="572">
        <v>0</v>
      </c>
      <c r="O881" s="25">
        <f t="shared" si="254"/>
        <v>210</v>
      </c>
      <c r="P881" s="25">
        <f t="shared" si="255"/>
        <v>2</v>
      </c>
      <c r="Q881" s="25">
        <f t="shared" si="255"/>
        <v>195</v>
      </c>
      <c r="R881" s="25">
        <f t="shared" si="256"/>
        <v>407</v>
      </c>
      <c r="S881" s="572">
        <v>0.39</v>
      </c>
      <c r="T881" s="572">
        <v>174</v>
      </c>
      <c r="U881" s="572">
        <v>0.3</v>
      </c>
      <c r="V881" s="572">
        <v>36</v>
      </c>
      <c r="W881" s="572">
        <v>0.08</v>
      </c>
      <c r="X881" s="572">
        <v>0</v>
      </c>
      <c r="Y881" s="572">
        <v>0</v>
      </c>
      <c r="Z881" s="572">
        <v>212</v>
      </c>
      <c r="AA881" s="576">
        <v>1.02</v>
      </c>
      <c r="AB881" s="26">
        <f t="shared" si="257"/>
        <v>619</v>
      </c>
      <c r="AC881" s="71">
        <f t="shared" si="257"/>
        <v>1.4100000000000001</v>
      </c>
      <c r="AD881" s="572">
        <v>218</v>
      </c>
      <c r="AE881" s="27">
        <f t="shared" si="258"/>
        <v>100</v>
      </c>
      <c r="AF881" s="572">
        <v>26</v>
      </c>
      <c r="AG881" s="572">
        <v>0</v>
      </c>
      <c r="AH881" s="572"/>
      <c r="AI881" s="572"/>
      <c r="AJ881" s="572">
        <v>0</v>
      </c>
      <c r="AK881" s="572">
        <v>0</v>
      </c>
      <c r="AL881" s="572">
        <v>0</v>
      </c>
      <c r="AM881" s="572">
        <v>0</v>
      </c>
      <c r="AN881" s="572">
        <v>0</v>
      </c>
      <c r="AO881" s="577">
        <v>0</v>
      </c>
      <c r="AP881" s="572">
        <v>2</v>
      </c>
      <c r="AQ881" s="572">
        <v>1</v>
      </c>
      <c r="AR881" s="201">
        <f t="shared" si="259"/>
        <v>2</v>
      </c>
      <c r="AS881" s="202">
        <f t="shared" si="259"/>
        <v>1</v>
      </c>
      <c r="AT881" s="572"/>
      <c r="AU881" s="572"/>
      <c r="AV881" s="572"/>
      <c r="AW881" s="572"/>
      <c r="AX881" s="27">
        <f t="shared" si="260"/>
        <v>0</v>
      </c>
      <c r="AY881" s="39">
        <f t="shared" si="261"/>
        <v>1</v>
      </c>
      <c r="AZ881" s="572">
        <v>0</v>
      </c>
      <c r="BA881" s="27">
        <f t="shared" si="262"/>
        <v>1</v>
      </c>
      <c r="BB881" s="572">
        <v>0</v>
      </c>
      <c r="BC881" s="572">
        <v>0</v>
      </c>
      <c r="BD881" s="572">
        <v>0</v>
      </c>
    </row>
    <row r="882" spans="1:56" s="494" customFormat="1" ht="16.5">
      <c r="A882" s="613" t="s">
        <v>1134</v>
      </c>
      <c r="B882" s="208" t="s">
        <v>578</v>
      </c>
      <c r="C882" s="244" t="s">
        <v>1227</v>
      </c>
      <c r="D882" s="491" t="s">
        <v>1285</v>
      </c>
      <c r="E882" s="492">
        <v>46</v>
      </c>
      <c r="F882" s="244" t="s">
        <v>1286</v>
      </c>
      <c r="G882" s="242">
        <v>229</v>
      </c>
      <c r="H882" s="242">
        <v>1015.2280000000001</v>
      </c>
      <c r="I882" s="572">
        <v>92</v>
      </c>
      <c r="J882" s="572">
        <v>13</v>
      </c>
      <c r="K882" s="572">
        <v>26</v>
      </c>
      <c r="L882" s="572">
        <v>3</v>
      </c>
      <c r="M882" s="572">
        <v>0</v>
      </c>
      <c r="N882" s="572">
        <v>0</v>
      </c>
      <c r="O882" s="25">
        <f t="shared" si="254"/>
        <v>95</v>
      </c>
      <c r="P882" s="25">
        <f t="shared" si="255"/>
        <v>13</v>
      </c>
      <c r="Q882" s="25">
        <f t="shared" si="255"/>
        <v>26</v>
      </c>
      <c r="R882" s="25">
        <f t="shared" si="256"/>
        <v>134</v>
      </c>
      <c r="S882" s="572">
        <v>0.14000000000000001</v>
      </c>
      <c r="T882" s="572">
        <v>59</v>
      </c>
      <c r="U882" s="572">
        <v>0.03</v>
      </c>
      <c r="V882" s="572">
        <v>36</v>
      </c>
      <c r="W882" s="572">
        <v>0.11</v>
      </c>
      <c r="X882" s="572">
        <v>0</v>
      </c>
      <c r="Y882" s="572">
        <v>0</v>
      </c>
      <c r="Z882" s="572">
        <v>476</v>
      </c>
      <c r="AA882" s="576">
        <v>104</v>
      </c>
      <c r="AB882" s="26">
        <f t="shared" si="257"/>
        <v>610</v>
      </c>
      <c r="AC882" s="71">
        <f t="shared" si="257"/>
        <v>104.14</v>
      </c>
      <c r="AD882" s="572">
        <v>229</v>
      </c>
      <c r="AE882" s="27">
        <f t="shared" si="258"/>
        <v>100</v>
      </c>
      <c r="AF882" s="572">
        <v>27</v>
      </c>
      <c r="AG882" s="572">
        <v>13</v>
      </c>
      <c r="AH882" s="572">
        <v>13</v>
      </c>
      <c r="AI882" s="572"/>
      <c r="AJ882" s="572">
        <v>0</v>
      </c>
      <c r="AK882" s="572">
        <v>0</v>
      </c>
      <c r="AL882" s="572">
        <v>0</v>
      </c>
      <c r="AM882" s="572">
        <v>0</v>
      </c>
      <c r="AN882" s="572">
        <v>8</v>
      </c>
      <c r="AO882" s="577">
        <v>1.2</v>
      </c>
      <c r="AP882" s="572">
        <v>32</v>
      </c>
      <c r="AQ882" s="572">
        <v>21.58</v>
      </c>
      <c r="AR882" s="201">
        <f t="shared" si="259"/>
        <v>40</v>
      </c>
      <c r="AS882" s="202">
        <f t="shared" si="259"/>
        <v>22.779999999999998</v>
      </c>
      <c r="AT882" s="572">
        <v>5</v>
      </c>
      <c r="AU882" s="572"/>
      <c r="AV882" s="572"/>
      <c r="AW882" s="572">
        <v>41.77</v>
      </c>
      <c r="AX882" s="27">
        <f t="shared" si="260"/>
        <v>46.77</v>
      </c>
      <c r="AY882" s="39">
        <f t="shared" si="261"/>
        <v>69.55</v>
      </c>
      <c r="AZ882" s="572">
        <v>7.31</v>
      </c>
      <c r="BA882" s="27">
        <f t="shared" si="262"/>
        <v>76.86</v>
      </c>
      <c r="BB882" s="572"/>
      <c r="BC882" s="572"/>
      <c r="BD882" s="572"/>
    </row>
    <row r="883" spans="1:56" s="494" customFormat="1" ht="16.5">
      <c r="A883" s="613" t="s">
        <v>1134</v>
      </c>
      <c r="B883" s="208" t="s">
        <v>578</v>
      </c>
      <c r="C883" s="244" t="s">
        <v>1227</v>
      </c>
      <c r="D883" s="491" t="s">
        <v>1287</v>
      </c>
      <c r="E883" s="492">
        <v>47</v>
      </c>
      <c r="F883" s="244" t="s">
        <v>1288</v>
      </c>
      <c r="G883" s="242">
        <v>246</v>
      </c>
      <c r="H883" s="242">
        <v>1279.8200000000002</v>
      </c>
      <c r="I883" s="572">
        <v>106</v>
      </c>
      <c r="J883" s="572">
        <v>4</v>
      </c>
      <c r="K883" s="572">
        <v>221</v>
      </c>
      <c r="L883" s="572">
        <v>0</v>
      </c>
      <c r="M883" s="572">
        <v>0</v>
      </c>
      <c r="N883" s="572">
        <v>9</v>
      </c>
      <c r="O883" s="25">
        <f t="shared" si="254"/>
        <v>106</v>
      </c>
      <c r="P883" s="25">
        <f t="shared" si="255"/>
        <v>4</v>
      </c>
      <c r="Q883" s="25">
        <f t="shared" si="255"/>
        <v>230</v>
      </c>
      <c r="R883" s="25">
        <f t="shared" si="256"/>
        <v>340</v>
      </c>
      <c r="S883" s="572">
        <v>1.66</v>
      </c>
      <c r="T883" s="572">
        <v>0</v>
      </c>
      <c r="U883" s="572">
        <v>0</v>
      </c>
      <c r="V883" s="572">
        <v>106</v>
      </c>
      <c r="W883" s="572">
        <v>0.06</v>
      </c>
      <c r="X883" s="572"/>
      <c r="Y883" s="572"/>
      <c r="Z883" s="572">
        <v>179</v>
      </c>
      <c r="AA883" s="576">
        <v>46.27</v>
      </c>
      <c r="AB883" s="26">
        <f t="shared" si="257"/>
        <v>519</v>
      </c>
      <c r="AC883" s="71">
        <f t="shared" si="257"/>
        <v>47.93</v>
      </c>
      <c r="AD883" s="572">
        <v>242</v>
      </c>
      <c r="AE883" s="27">
        <f t="shared" si="258"/>
        <v>98.373983739837399</v>
      </c>
      <c r="AF883" s="572"/>
      <c r="AG883" s="572">
        <v>77</v>
      </c>
      <c r="AH883" s="572">
        <v>74</v>
      </c>
      <c r="AI883" s="572"/>
      <c r="AJ883" s="572">
        <v>0</v>
      </c>
      <c r="AK883" s="572">
        <v>0</v>
      </c>
      <c r="AL883" s="572">
        <v>0</v>
      </c>
      <c r="AM883" s="572">
        <v>0</v>
      </c>
      <c r="AN883" s="572">
        <v>0</v>
      </c>
      <c r="AO883" s="577">
        <v>0</v>
      </c>
      <c r="AP883" s="572">
        <v>4</v>
      </c>
      <c r="AQ883" s="572">
        <v>2.77</v>
      </c>
      <c r="AR883" s="201">
        <f t="shared" si="259"/>
        <v>4</v>
      </c>
      <c r="AS883" s="202">
        <f t="shared" si="259"/>
        <v>2.77</v>
      </c>
      <c r="AT883" s="572"/>
      <c r="AU883" s="572"/>
      <c r="AV883" s="572"/>
      <c r="AW883" s="572">
        <v>18.440000000000001</v>
      </c>
      <c r="AX883" s="27">
        <f t="shared" si="260"/>
        <v>18.440000000000001</v>
      </c>
      <c r="AY883" s="39">
        <f t="shared" si="261"/>
        <v>21.21</v>
      </c>
      <c r="AZ883" s="572">
        <v>5.53</v>
      </c>
      <c r="BA883" s="27">
        <f t="shared" si="262"/>
        <v>26.740000000000002</v>
      </c>
      <c r="BB883" s="572"/>
      <c r="BC883" s="572"/>
      <c r="BD883" s="572"/>
    </row>
    <row r="884" spans="1:56" s="494" customFormat="1" ht="16.5">
      <c r="A884" s="613" t="s">
        <v>1134</v>
      </c>
      <c r="B884" s="208" t="s">
        <v>578</v>
      </c>
      <c r="C884" s="506" t="s">
        <v>1227</v>
      </c>
      <c r="D884" s="499" t="s">
        <v>1287</v>
      </c>
      <c r="E884" s="492">
        <v>48</v>
      </c>
      <c r="F884" s="506" t="s">
        <v>1289</v>
      </c>
      <c r="G884" s="242">
        <v>293</v>
      </c>
      <c r="H884" s="242">
        <v>1232.3660000000002</v>
      </c>
      <c r="I884" s="572">
        <v>118</v>
      </c>
      <c r="J884" s="572">
        <v>8</v>
      </c>
      <c r="K884" s="572">
        <v>217</v>
      </c>
      <c r="L884" s="572">
        <v>1</v>
      </c>
      <c r="M884" s="572">
        <v>1</v>
      </c>
      <c r="N884" s="572">
        <v>64</v>
      </c>
      <c r="O884" s="25">
        <f t="shared" si="254"/>
        <v>119</v>
      </c>
      <c r="P884" s="25">
        <f t="shared" si="255"/>
        <v>9</v>
      </c>
      <c r="Q884" s="25">
        <f t="shared" si="255"/>
        <v>281</v>
      </c>
      <c r="R884" s="25">
        <f t="shared" si="256"/>
        <v>409</v>
      </c>
      <c r="S884" s="572">
        <v>1.21</v>
      </c>
      <c r="T884" s="572">
        <v>0</v>
      </c>
      <c r="U884" s="572">
        <v>0</v>
      </c>
      <c r="V884" s="572">
        <v>119</v>
      </c>
      <c r="W884" s="572">
        <v>0.21</v>
      </c>
      <c r="X884" s="572"/>
      <c r="Y884" s="572"/>
      <c r="Z884" s="572">
        <v>66</v>
      </c>
      <c r="AA884" s="576">
        <v>4.5999999999999996</v>
      </c>
      <c r="AB884" s="26">
        <f t="shared" si="257"/>
        <v>475</v>
      </c>
      <c r="AC884" s="71">
        <f t="shared" si="257"/>
        <v>5.81</v>
      </c>
      <c r="AD884" s="572">
        <v>249</v>
      </c>
      <c r="AE884" s="27">
        <f t="shared" si="258"/>
        <v>84.982935153583611</v>
      </c>
      <c r="AF884" s="572"/>
      <c r="AG884" s="572">
        <v>0</v>
      </c>
      <c r="AH884" s="572"/>
      <c r="AI884" s="572"/>
      <c r="AJ884" s="572">
        <v>0</v>
      </c>
      <c r="AK884" s="572">
        <v>0</v>
      </c>
      <c r="AL884" s="572">
        <v>0</v>
      </c>
      <c r="AM884" s="572">
        <v>0</v>
      </c>
      <c r="AN884" s="572">
        <v>0</v>
      </c>
      <c r="AO884" s="577">
        <v>0</v>
      </c>
      <c r="AP884" s="572">
        <v>10</v>
      </c>
      <c r="AQ884" s="572">
        <v>1.72</v>
      </c>
      <c r="AR884" s="201">
        <f t="shared" si="259"/>
        <v>10</v>
      </c>
      <c r="AS884" s="202">
        <f t="shared" si="259"/>
        <v>1.72</v>
      </c>
      <c r="AT884" s="572"/>
      <c r="AU884" s="572"/>
      <c r="AV884" s="572"/>
      <c r="AW884" s="572">
        <v>1.08</v>
      </c>
      <c r="AX884" s="27">
        <f t="shared" si="260"/>
        <v>1.08</v>
      </c>
      <c r="AY884" s="39">
        <f t="shared" si="261"/>
        <v>2.8</v>
      </c>
      <c r="AZ884" s="572"/>
      <c r="BA884" s="27">
        <f t="shared" si="262"/>
        <v>2.8</v>
      </c>
      <c r="BB884" s="572"/>
      <c r="BC884" s="572"/>
      <c r="BD884" s="572"/>
    </row>
    <row r="885" spans="1:56" s="494" customFormat="1" ht="16.5">
      <c r="A885" s="613" t="s">
        <v>1134</v>
      </c>
      <c r="B885" s="208" t="s">
        <v>578</v>
      </c>
      <c r="C885" s="244" t="s">
        <v>1227</v>
      </c>
      <c r="D885" s="491" t="s">
        <v>1290</v>
      </c>
      <c r="E885" s="492">
        <v>49</v>
      </c>
      <c r="F885" s="244" t="s">
        <v>1291</v>
      </c>
      <c r="G885" s="242">
        <v>172</v>
      </c>
      <c r="H885" s="242">
        <v>907.37800000000004</v>
      </c>
      <c r="I885" s="572">
        <v>85</v>
      </c>
      <c r="J885" s="572">
        <v>6</v>
      </c>
      <c r="K885" s="572">
        <v>0</v>
      </c>
      <c r="L885" s="572">
        <v>0</v>
      </c>
      <c r="M885" s="572">
        <v>0</v>
      </c>
      <c r="N885" s="572">
        <v>0</v>
      </c>
      <c r="O885" s="25">
        <f t="shared" si="254"/>
        <v>85</v>
      </c>
      <c r="P885" s="25">
        <f t="shared" si="255"/>
        <v>6</v>
      </c>
      <c r="Q885" s="25">
        <f t="shared" si="255"/>
        <v>0</v>
      </c>
      <c r="R885" s="25">
        <f t="shared" si="256"/>
        <v>91</v>
      </c>
      <c r="S885" s="572">
        <v>0.11</v>
      </c>
      <c r="T885" s="572">
        <v>0</v>
      </c>
      <c r="U885" s="572">
        <v>0</v>
      </c>
      <c r="V885" s="572">
        <v>85</v>
      </c>
      <c r="W885" s="572">
        <v>0.05</v>
      </c>
      <c r="X885" s="572">
        <v>66</v>
      </c>
      <c r="Y885" s="572">
        <v>37.229999999999997</v>
      </c>
      <c r="Z885" s="572">
        <v>60</v>
      </c>
      <c r="AA885" s="576">
        <v>15.61</v>
      </c>
      <c r="AB885" s="26">
        <f t="shared" si="257"/>
        <v>151</v>
      </c>
      <c r="AC885" s="71">
        <f t="shared" si="257"/>
        <v>15.719999999999999</v>
      </c>
      <c r="AD885" s="572">
        <v>85</v>
      </c>
      <c r="AE885" s="27">
        <f t="shared" si="258"/>
        <v>49.418604651162788</v>
      </c>
      <c r="AF885" s="572"/>
      <c r="AG885" s="572">
        <v>78</v>
      </c>
      <c r="AH885" s="572">
        <v>78</v>
      </c>
      <c r="AI885" s="572"/>
      <c r="AJ885" s="572">
        <v>0</v>
      </c>
      <c r="AK885" s="572">
        <v>0</v>
      </c>
      <c r="AL885" s="572">
        <v>0</v>
      </c>
      <c r="AM885" s="572">
        <v>0</v>
      </c>
      <c r="AN885" s="572">
        <v>6</v>
      </c>
      <c r="AO885" s="577">
        <v>0.64</v>
      </c>
      <c r="AP885" s="572">
        <v>6</v>
      </c>
      <c r="AQ885" s="572">
        <v>3.7</v>
      </c>
      <c r="AR885" s="201">
        <f t="shared" si="259"/>
        <v>12</v>
      </c>
      <c r="AS885" s="202">
        <f t="shared" si="259"/>
        <v>4.34</v>
      </c>
      <c r="AT885" s="572">
        <v>3.7</v>
      </c>
      <c r="AU885" s="572">
        <v>0</v>
      </c>
      <c r="AV885" s="572">
        <v>0</v>
      </c>
      <c r="AW885" s="572">
        <v>0.66</v>
      </c>
      <c r="AX885" s="27">
        <f t="shared" si="260"/>
        <v>4.3600000000000003</v>
      </c>
      <c r="AY885" s="39">
        <f t="shared" si="261"/>
        <v>8.6999999999999993</v>
      </c>
      <c r="AZ885" s="572"/>
      <c r="BA885" s="27">
        <f t="shared" si="262"/>
        <v>8.6999999999999993</v>
      </c>
      <c r="BB885" s="572">
        <v>0</v>
      </c>
      <c r="BC885" s="572">
        <v>0</v>
      </c>
      <c r="BD885" s="572">
        <v>0</v>
      </c>
    </row>
    <row r="886" spans="1:56" s="494" customFormat="1" ht="16.5">
      <c r="A886" s="613" t="s">
        <v>1134</v>
      </c>
      <c r="B886" s="208" t="s">
        <v>578</v>
      </c>
      <c r="C886" s="244" t="s">
        <v>1227</v>
      </c>
      <c r="D886" s="315" t="s">
        <v>1230</v>
      </c>
      <c r="E886" s="492">
        <v>50</v>
      </c>
      <c r="F886" s="244" t="s">
        <v>1230</v>
      </c>
      <c r="G886" s="242">
        <v>221</v>
      </c>
      <c r="H886" s="242">
        <v>1198.5730000000003</v>
      </c>
      <c r="I886" s="572">
        <v>3</v>
      </c>
      <c r="J886" s="572">
        <v>3</v>
      </c>
      <c r="K886" s="572">
        <v>2</v>
      </c>
      <c r="L886" s="572">
        <v>3</v>
      </c>
      <c r="M886" s="572">
        <v>0</v>
      </c>
      <c r="N886" s="572">
        <v>7</v>
      </c>
      <c r="O886" s="25">
        <f t="shared" si="254"/>
        <v>6</v>
      </c>
      <c r="P886" s="25">
        <f t="shared" si="255"/>
        <v>3</v>
      </c>
      <c r="Q886" s="25">
        <f t="shared" si="255"/>
        <v>9</v>
      </c>
      <c r="R886" s="25">
        <f t="shared" si="256"/>
        <v>18</v>
      </c>
      <c r="S886" s="572"/>
      <c r="T886" s="503"/>
      <c r="U886" s="572"/>
      <c r="V886" s="572"/>
      <c r="W886" s="572"/>
      <c r="X886" s="572"/>
      <c r="Y886" s="572"/>
      <c r="Z886" s="572">
        <v>70</v>
      </c>
      <c r="AA886" s="576"/>
      <c r="AB886" s="26">
        <f t="shared" si="257"/>
        <v>88</v>
      </c>
      <c r="AC886" s="71">
        <f t="shared" si="257"/>
        <v>0</v>
      </c>
      <c r="AD886" s="572"/>
      <c r="AE886" s="27">
        <f t="shared" si="258"/>
        <v>0</v>
      </c>
      <c r="AF886" s="572"/>
      <c r="AG886" s="572"/>
      <c r="AH886" s="572"/>
      <c r="AI886" s="572"/>
      <c r="AJ886" s="242"/>
      <c r="AK886" s="242"/>
      <c r="AL886" s="242"/>
      <c r="AM886" s="242"/>
      <c r="AN886" s="242"/>
      <c r="AO886" s="577"/>
      <c r="AP886" s="242"/>
      <c r="AQ886" s="242"/>
      <c r="AR886" s="201">
        <f t="shared" si="259"/>
        <v>0</v>
      </c>
      <c r="AS886" s="202">
        <f t="shared" si="259"/>
        <v>0</v>
      </c>
      <c r="AT886" s="572"/>
      <c r="AU886" s="572"/>
      <c r="AV886" s="572"/>
      <c r="AW886" s="572"/>
      <c r="AX886" s="27">
        <f t="shared" si="260"/>
        <v>0</v>
      </c>
      <c r="AY886" s="39">
        <f t="shared" si="261"/>
        <v>0</v>
      </c>
      <c r="AZ886" s="572"/>
      <c r="BA886" s="27">
        <f t="shared" si="262"/>
        <v>0</v>
      </c>
      <c r="BB886" s="572"/>
      <c r="BC886" s="572"/>
      <c r="BD886" s="572"/>
    </row>
    <row r="887" spans="1:56" s="494" customFormat="1" ht="16.5">
      <c r="A887" s="613" t="s">
        <v>1134</v>
      </c>
      <c r="B887" s="208" t="s">
        <v>578</v>
      </c>
      <c r="C887" s="244" t="s">
        <v>1227</v>
      </c>
      <c r="D887" s="491" t="s">
        <v>1292</v>
      </c>
      <c r="E887" s="492">
        <v>51</v>
      </c>
      <c r="F887" s="244" t="s">
        <v>1293</v>
      </c>
      <c r="G887" s="242">
        <v>149</v>
      </c>
      <c r="H887" s="242">
        <v>922.47700000000009</v>
      </c>
      <c r="I887" s="572">
        <v>405</v>
      </c>
      <c r="J887" s="572">
        <v>11</v>
      </c>
      <c r="K887" s="572">
        <v>39</v>
      </c>
      <c r="L887" s="572">
        <v>1</v>
      </c>
      <c r="M887" s="572">
        <v>1</v>
      </c>
      <c r="N887" s="572">
        <v>0</v>
      </c>
      <c r="O887" s="25">
        <f t="shared" si="254"/>
        <v>406</v>
      </c>
      <c r="P887" s="25">
        <f t="shared" si="255"/>
        <v>12</v>
      </c>
      <c r="Q887" s="25">
        <f t="shared" si="255"/>
        <v>39</v>
      </c>
      <c r="R887" s="25">
        <f t="shared" si="256"/>
        <v>457</v>
      </c>
      <c r="S887" s="572">
        <v>3.46</v>
      </c>
      <c r="T887" s="572">
        <v>406</v>
      </c>
      <c r="U887" s="572">
        <v>0.35</v>
      </c>
      <c r="V887" s="572"/>
      <c r="W887" s="572"/>
      <c r="X887" s="572"/>
      <c r="Y887" s="572"/>
      <c r="Z887" s="572">
        <v>55</v>
      </c>
      <c r="AA887" s="576">
        <v>6.49</v>
      </c>
      <c r="AB887" s="26">
        <f t="shared" si="257"/>
        <v>512</v>
      </c>
      <c r="AC887" s="71">
        <f t="shared" si="257"/>
        <v>9.9499999999999993</v>
      </c>
      <c r="AD887" s="572">
        <v>149</v>
      </c>
      <c r="AE887" s="27">
        <f t="shared" si="258"/>
        <v>100</v>
      </c>
      <c r="AF887" s="572">
        <v>28</v>
      </c>
      <c r="AG887" s="572">
        <v>168</v>
      </c>
      <c r="AH887" s="572">
        <v>168</v>
      </c>
      <c r="AI887" s="572"/>
      <c r="AJ887" s="572">
        <v>0</v>
      </c>
      <c r="AK887" s="572">
        <v>0</v>
      </c>
      <c r="AL887" s="572">
        <v>0</v>
      </c>
      <c r="AM887" s="572">
        <v>0</v>
      </c>
      <c r="AN887" s="572">
        <v>0</v>
      </c>
      <c r="AO887" s="576">
        <v>0</v>
      </c>
      <c r="AP887" s="572">
        <v>27</v>
      </c>
      <c r="AQ887" s="572">
        <v>0.11</v>
      </c>
      <c r="AR887" s="201">
        <f t="shared" si="259"/>
        <v>27</v>
      </c>
      <c r="AS887" s="202">
        <f t="shared" si="259"/>
        <v>0.11</v>
      </c>
      <c r="AT887" s="572">
        <v>4.1900000000000004</v>
      </c>
      <c r="AU887" s="572">
        <v>1.79</v>
      </c>
      <c r="AV887" s="572"/>
      <c r="AW887" s="572">
        <v>0.18</v>
      </c>
      <c r="AX887" s="27">
        <f t="shared" si="260"/>
        <v>6.16</v>
      </c>
      <c r="AY887" s="39">
        <f t="shared" si="261"/>
        <v>6.2700000000000005</v>
      </c>
      <c r="AZ887" s="572">
        <v>9.9499999999999993</v>
      </c>
      <c r="BA887" s="27">
        <f t="shared" si="262"/>
        <v>16.22</v>
      </c>
      <c r="BB887" s="572">
        <v>4</v>
      </c>
      <c r="BC887" s="572">
        <v>1.8</v>
      </c>
      <c r="BD887" s="572"/>
    </row>
    <row r="888" spans="1:56" s="494" customFormat="1" ht="17.25" thickBot="1">
      <c r="A888" s="613" t="s">
        <v>1134</v>
      </c>
      <c r="B888" s="208" t="s">
        <v>578</v>
      </c>
      <c r="C888" s="244" t="s">
        <v>1227</v>
      </c>
      <c r="D888" s="547" t="s">
        <v>1292</v>
      </c>
      <c r="E888" s="492">
        <v>52</v>
      </c>
      <c r="F888" s="547" t="s">
        <v>1294</v>
      </c>
      <c r="G888" s="242">
        <v>149</v>
      </c>
      <c r="H888" s="242">
        <v>734.09900000000016</v>
      </c>
      <c r="I888" s="572">
        <v>285</v>
      </c>
      <c r="J888" s="572">
        <v>6</v>
      </c>
      <c r="K888" s="572">
        <v>31</v>
      </c>
      <c r="L888" s="572">
        <v>5</v>
      </c>
      <c r="M888" s="572">
        <v>0</v>
      </c>
      <c r="N888" s="572">
        <v>0</v>
      </c>
      <c r="O888" s="25">
        <f t="shared" si="254"/>
        <v>290</v>
      </c>
      <c r="P888" s="25">
        <f t="shared" si="255"/>
        <v>6</v>
      </c>
      <c r="Q888" s="25">
        <f t="shared" si="255"/>
        <v>31</v>
      </c>
      <c r="R888" s="25">
        <f t="shared" si="256"/>
        <v>327</v>
      </c>
      <c r="S888" s="572">
        <v>17.920000000000002</v>
      </c>
      <c r="T888" s="572">
        <v>290</v>
      </c>
      <c r="U888" s="572">
        <v>3.52</v>
      </c>
      <c r="V888" s="572"/>
      <c r="W888" s="572"/>
      <c r="X888" s="572"/>
      <c r="Y888" s="572"/>
      <c r="Z888" s="572">
        <v>207</v>
      </c>
      <c r="AA888" s="576">
        <v>23.64</v>
      </c>
      <c r="AB888" s="26">
        <f t="shared" si="257"/>
        <v>534</v>
      </c>
      <c r="AC888" s="71">
        <f t="shared" si="257"/>
        <v>41.56</v>
      </c>
      <c r="AD888" s="572">
        <v>149</v>
      </c>
      <c r="AE888" s="27">
        <f t="shared" si="258"/>
        <v>100</v>
      </c>
      <c r="AF888" s="572">
        <v>29</v>
      </c>
      <c r="AG888" s="572">
        <v>172</v>
      </c>
      <c r="AH888" s="572">
        <v>172</v>
      </c>
      <c r="AI888" s="572"/>
      <c r="AJ888" s="572">
        <v>0</v>
      </c>
      <c r="AK888" s="572">
        <v>0</v>
      </c>
      <c r="AL888" s="572">
        <v>0</v>
      </c>
      <c r="AM888" s="572">
        <v>0</v>
      </c>
      <c r="AN888" s="572">
        <v>10</v>
      </c>
      <c r="AO888" s="576">
        <v>0.9</v>
      </c>
      <c r="AP888" s="572">
        <v>48</v>
      </c>
      <c r="AQ888" s="576">
        <v>8.31</v>
      </c>
      <c r="AR888" s="201">
        <f t="shared" si="259"/>
        <v>58</v>
      </c>
      <c r="AS888" s="202">
        <f t="shared" si="259"/>
        <v>9.2100000000000009</v>
      </c>
      <c r="AT888" s="572">
        <v>13.58</v>
      </c>
      <c r="AU888" s="572">
        <v>3.85</v>
      </c>
      <c r="AV888" s="572"/>
      <c r="AW888" s="572">
        <v>8.18</v>
      </c>
      <c r="AX888" s="27">
        <f t="shared" si="260"/>
        <v>25.61</v>
      </c>
      <c r="AY888" s="39">
        <f t="shared" si="261"/>
        <v>34.82</v>
      </c>
      <c r="AZ888" s="572">
        <v>40.770000000000003</v>
      </c>
      <c r="BA888" s="27">
        <f t="shared" si="262"/>
        <v>75.59</v>
      </c>
      <c r="BB888" s="572">
        <v>0</v>
      </c>
      <c r="BC888" s="572">
        <v>0</v>
      </c>
      <c r="BD888" s="572"/>
    </row>
    <row r="889" spans="1:56" ht="17.25" customHeight="1" thickBot="1">
      <c r="A889" s="280"/>
      <c r="B889" s="264"/>
      <c r="C889" s="281"/>
      <c r="D889" s="264"/>
      <c r="E889" s="248">
        <v>52</v>
      </c>
      <c r="F889" s="264"/>
      <c r="G889" s="265">
        <f t="shared" ref="G889:AD889" si="263">SUM(G837:G888)</f>
        <v>11116</v>
      </c>
      <c r="H889" s="293">
        <f t="shared" si="263"/>
        <v>52856.197000000015</v>
      </c>
      <c r="I889" s="285">
        <f t="shared" si="263"/>
        <v>6005</v>
      </c>
      <c r="J889" s="285">
        <f t="shared" si="263"/>
        <v>605</v>
      </c>
      <c r="K889" s="285">
        <f t="shared" si="263"/>
        <v>4614</v>
      </c>
      <c r="L889" s="285">
        <f t="shared" si="263"/>
        <v>252</v>
      </c>
      <c r="M889" s="285">
        <f t="shared" si="263"/>
        <v>12</v>
      </c>
      <c r="N889" s="285">
        <f t="shared" si="263"/>
        <v>146</v>
      </c>
      <c r="O889" s="248">
        <f t="shared" si="263"/>
        <v>6257</v>
      </c>
      <c r="P889" s="248">
        <f t="shared" si="263"/>
        <v>617</v>
      </c>
      <c r="Q889" s="248">
        <f t="shared" si="263"/>
        <v>4760</v>
      </c>
      <c r="R889" s="248">
        <f t="shared" si="263"/>
        <v>11634</v>
      </c>
      <c r="S889" s="285">
        <f t="shared" si="263"/>
        <v>168.95999999999998</v>
      </c>
      <c r="T889" s="285">
        <f t="shared" si="263"/>
        <v>3699</v>
      </c>
      <c r="U889" s="285">
        <f t="shared" si="263"/>
        <v>26.350000000000005</v>
      </c>
      <c r="V889" s="285">
        <f t="shared" si="263"/>
        <v>2499</v>
      </c>
      <c r="W889" s="285">
        <f t="shared" si="263"/>
        <v>20.369999999999997</v>
      </c>
      <c r="X889" s="285">
        <f t="shared" si="263"/>
        <v>66</v>
      </c>
      <c r="Y889" s="285">
        <f t="shared" si="263"/>
        <v>37.229999999999997</v>
      </c>
      <c r="Z889" s="285">
        <f t="shared" si="263"/>
        <v>7842</v>
      </c>
      <c r="AA889" s="287">
        <f t="shared" si="263"/>
        <v>968.31999999999982</v>
      </c>
      <c r="AB889" s="248">
        <f t="shared" si="263"/>
        <v>19476</v>
      </c>
      <c r="AC889" s="284">
        <f t="shared" si="263"/>
        <v>1137.28</v>
      </c>
      <c r="AD889" s="285">
        <f t="shared" si="263"/>
        <v>8508</v>
      </c>
      <c r="AE889" s="63">
        <f>AD889/G889*100</f>
        <v>76.538323137819361</v>
      </c>
      <c r="AF889" s="285">
        <v>29</v>
      </c>
      <c r="AG889" s="285">
        <f>SUM(AG837:AG888)</f>
        <v>983</v>
      </c>
      <c r="AH889" s="285">
        <f>SUM(AH837:AH888)</f>
        <v>816</v>
      </c>
      <c r="AI889" s="294">
        <f>SUM(AI837:AI888)</f>
        <v>48</v>
      </c>
      <c r="AJ889" s="285">
        <f t="shared" ref="AJ889:BD889" si="264">SUM(AJ837:AJ888)</f>
        <v>170</v>
      </c>
      <c r="AK889" s="285">
        <f t="shared" si="264"/>
        <v>0.88400000000000001</v>
      </c>
      <c r="AL889" s="285">
        <f t="shared" si="264"/>
        <v>0</v>
      </c>
      <c r="AM889" s="285">
        <f t="shared" si="264"/>
        <v>0</v>
      </c>
      <c r="AN889" s="285">
        <f t="shared" si="264"/>
        <v>81</v>
      </c>
      <c r="AO889" s="285">
        <f t="shared" si="264"/>
        <v>9.7900000000000009</v>
      </c>
      <c r="AP889" s="285">
        <f t="shared" si="264"/>
        <v>603</v>
      </c>
      <c r="AQ889" s="285">
        <f t="shared" si="264"/>
        <v>187.44</v>
      </c>
      <c r="AR889" s="248">
        <f t="shared" si="264"/>
        <v>854</v>
      </c>
      <c r="AS889" s="283">
        <f t="shared" si="264"/>
        <v>198.11400000000009</v>
      </c>
      <c r="AT889" s="285">
        <f t="shared" si="264"/>
        <v>28.14</v>
      </c>
      <c r="AU889" s="285">
        <f t="shared" si="264"/>
        <v>78.89</v>
      </c>
      <c r="AV889" s="287">
        <f t="shared" si="264"/>
        <v>0</v>
      </c>
      <c r="AW889" s="295">
        <f t="shared" si="264"/>
        <v>112.04999999999998</v>
      </c>
      <c r="AX889" s="287">
        <f t="shared" si="264"/>
        <v>219.08000000000004</v>
      </c>
      <c r="AY889" s="287">
        <f t="shared" si="264"/>
        <v>417.19399999999996</v>
      </c>
      <c r="AZ889" s="285">
        <f t="shared" si="264"/>
        <v>327.43999999999994</v>
      </c>
      <c r="BA889" s="288">
        <f t="shared" si="264"/>
        <v>744.63400000000013</v>
      </c>
      <c r="BB889" s="285">
        <f t="shared" si="264"/>
        <v>5</v>
      </c>
      <c r="BC889" s="285">
        <f t="shared" si="264"/>
        <v>2.2999999999999998</v>
      </c>
      <c r="BD889" s="296">
        <f t="shared" si="264"/>
        <v>0</v>
      </c>
    </row>
    <row r="890" spans="1:56" s="494" customFormat="1" ht="16.5">
      <c r="A890" s="613" t="s">
        <v>1134</v>
      </c>
      <c r="B890" s="208" t="s">
        <v>578</v>
      </c>
      <c r="C890" s="154" t="s">
        <v>1295</v>
      </c>
      <c r="D890" s="491" t="s">
        <v>1296</v>
      </c>
      <c r="E890" s="492">
        <v>1</v>
      </c>
      <c r="F890" s="491" t="s">
        <v>1297</v>
      </c>
      <c r="G890" s="242">
        <v>179</v>
      </c>
      <c r="H890" s="242">
        <v>734.09900000000016</v>
      </c>
      <c r="I890" s="572">
        <v>40</v>
      </c>
      <c r="J890" s="572">
        <v>0</v>
      </c>
      <c r="K890" s="572">
        <v>0</v>
      </c>
      <c r="L890" s="572">
        <v>0</v>
      </c>
      <c r="M890" s="572">
        <v>0</v>
      </c>
      <c r="N890" s="572">
        <v>0</v>
      </c>
      <c r="O890" s="25">
        <f t="shared" ref="O890:O902" si="265">I890+L890</f>
        <v>40</v>
      </c>
      <c r="P890" s="25">
        <f t="shared" ref="P890:Q902" si="266">M890+J890</f>
        <v>0</v>
      </c>
      <c r="Q890" s="25">
        <f t="shared" si="266"/>
        <v>0</v>
      </c>
      <c r="R890" s="25">
        <f t="shared" ref="R890:R902" si="267">SUM(O890:Q890)</f>
        <v>40</v>
      </c>
      <c r="S890" s="572">
        <v>0.01</v>
      </c>
      <c r="T890" s="503">
        <v>35</v>
      </c>
      <c r="U890" s="572">
        <v>0</v>
      </c>
      <c r="V890" s="572">
        <v>2</v>
      </c>
      <c r="W890" s="572">
        <v>0</v>
      </c>
      <c r="X890" s="572">
        <v>0</v>
      </c>
      <c r="Y890" s="572">
        <v>0</v>
      </c>
      <c r="Z890" s="572">
        <v>0</v>
      </c>
      <c r="AA890" s="576"/>
      <c r="AB890" s="26">
        <f t="shared" ref="AB890:AC902" si="268">Z890+R890</f>
        <v>40</v>
      </c>
      <c r="AC890" s="71">
        <f t="shared" si="268"/>
        <v>0.01</v>
      </c>
      <c r="AD890" s="572">
        <v>0</v>
      </c>
      <c r="AE890" s="27">
        <f t="shared" ref="AE890:AE902" si="269">AD890/G890*100</f>
        <v>0</v>
      </c>
      <c r="AF890" s="572"/>
      <c r="AG890" s="572">
        <v>31</v>
      </c>
      <c r="AH890" s="572">
        <v>0</v>
      </c>
      <c r="AI890" s="572">
        <v>0</v>
      </c>
      <c r="AJ890" s="572">
        <v>0</v>
      </c>
      <c r="AK890" s="572">
        <v>0</v>
      </c>
      <c r="AL890" s="572">
        <v>0</v>
      </c>
      <c r="AM890" s="572">
        <v>0</v>
      </c>
      <c r="AN890" s="572">
        <v>0</v>
      </c>
      <c r="AO890" s="572">
        <v>0</v>
      </c>
      <c r="AP890" s="572">
        <v>0</v>
      </c>
      <c r="AQ890" s="572">
        <v>0</v>
      </c>
      <c r="AR890" s="201">
        <f t="shared" ref="AR890:AS902" si="270">AP890+AN890+AL890+AJ890</f>
        <v>0</v>
      </c>
      <c r="AS890" s="202">
        <f t="shared" si="270"/>
        <v>0</v>
      </c>
      <c r="AT890" s="572"/>
      <c r="AU890" s="572"/>
      <c r="AV890" s="572"/>
      <c r="AW890" s="572"/>
      <c r="AX890" s="27">
        <f t="shared" ref="AX890:AX902" si="271">SUM(AT890:AW890)</f>
        <v>0</v>
      </c>
      <c r="AY890" s="39">
        <f t="shared" ref="AY890:AY902" si="272">AX890+AS890</f>
        <v>0</v>
      </c>
      <c r="AZ890" s="572"/>
      <c r="BA890" s="27">
        <f t="shared" ref="BA890:BA902" si="273">AZ890+AY890</f>
        <v>0</v>
      </c>
      <c r="BB890" s="572"/>
      <c r="BC890" s="572"/>
      <c r="BD890" s="572"/>
    </row>
    <row r="891" spans="1:56" s="494" customFormat="1" ht="16.5">
      <c r="A891" s="613" t="s">
        <v>1134</v>
      </c>
      <c r="B891" s="208" t="s">
        <v>578</v>
      </c>
      <c r="C891" s="244" t="s">
        <v>1295</v>
      </c>
      <c r="D891" s="491" t="s">
        <v>1296</v>
      </c>
      <c r="E891" s="208">
        <v>2</v>
      </c>
      <c r="F891" s="244" t="s">
        <v>1298</v>
      </c>
      <c r="G891" s="242">
        <v>180</v>
      </c>
      <c r="H891" s="242">
        <v>729.06600000000014</v>
      </c>
      <c r="I891" s="572">
        <v>65</v>
      </c>
      <c r="J891" s="572">
        <v>0</v>
      </c>
      <c r="K891" s="572">
        <v>0</v>
      </c>
      <c r="L891" s="572">
        <v>0</v>
      </c>
      <c r="M891" s="572">
        <v>0</v>
      </c>
      <c r="N891" s="572">
        <v>0</v>
      </c>
      <c r="O891" s="25">
        <f t="shared" si="265"/>
        <v>65</v>
      </c>
      <c r="P891" s="25">
        <f t="shared" si="266"/>
        <v>0</v>
      </c>
      <c r="Q891" s="25">
        <f t="shared" si="266"/>
        <v>0</v>
      </c>
      <c r="R891" s="25">
        <f t="shared" si="267"/>
        <v>65</v>
      </c>
      <c r="S891" s="572">
        <v>0</v>
      </c>
      <c r="T891" s="503">
        <v>51</v>
      </c>
      <c r="U891" s="572"/>
      <c r="V891" s="572">
        <v>14</v>
      </c>
      <c r="W891" s="572">
        <v>0</v>
      </c>
      <c r="X891" s="572"/>
      <c r="Y891" s="572"/>
      <c r="Z891" s="572">
        <v>0</v>
      </c>
      <c r="AA891" s="576"/>
      <c r="AB891" s="26">
        <f t="shared" si="268"/>
        <v>65</v>
      </c>
      <c r="AC891" s="71">
        <f t="shared" si="268"/>
        <v>0</v>
      </c>
      <c r="AD891" s="572">
        <v>0</v>
      </c>
      <c r="AE891" s="27">
        <f t="shared" si="269"/>
        <v>0</v>
      </c>
      <c r="AF891" s="572"/>
      <c r="AG891" s="572">
        <v>6</v>
      </c>
      <c r="AH891" s="572">
        <v>0</v>
      </c>
      <c r="AI891" s="572">
        <v>0</v>
      </c>
      <c r="AJ891" s="572">
        <v>0</v>
      </c>
      <c r="AK891" s="572">
        <v>0</v>
      </c>
      <c r="AL891" s="572">
        <v>0</v>
      </c>
      <c r="AM891" s="572">
        <v>0</v>
      </c>
      <c r="AN891" s="572">
        <v>1</v>
      </c>
      <c r="AO891" s="572">
        <v>0.15</v>
      </c>
      <c r="AP891" s="572">
        <v>0</v>
      </c>
      <c r="AQ891" s="572">
        <v>0</v>
      </c>
      <c r="AR891" s="201">
        <f t="shared" si="270"/>
        <v>1</v>
      </c>
      <c r="AS891" s="202">
        <f t="shared" si="270"/>
        <v>0.15</v>
      </c>
      <c r="AT891" s="572"/>
      <c r="AU891" s="572"/>
      <c r="AV891" s="572"/>
      <c r="AW891" s="572"/>
      <c r="AX891" s="27">
        <f t="shared" si="271"/>
        <v>0</v>
      </c>
      <c r="AY891" s="39">
        <f t="shared" si="272"/>
        <v>0.15</v>
      </c>
      <c r="AZ891" s="572"/>
      <c r="BA891" s="27">
        <f t="shared" si="273"/>
        <v>0.15</v>
      </c>
      <c r="BB891" s="572"/>
      <c r="BC891" s="572"/>
      <c r="BD891" s="572"/>
    </row>
    <row r="892" spans="1:56" s="494" customFormat="1" ht="16.5">
      <c r="A892" s="613" t="s">
        <v>1134</v>
      </c>
      <c r="B892" s="208" t="s">
        <v>578</v>
      </c>
      <c r="C892" s="154" t="s">
        <v>1295</v>
      </c>
      <c r="D892" s="491" t="s">
        <v>1299</v>
      </c>
      <c r="E892" s="492">
        <v>3</v>
      </c>
      <c r="F892" s="491" t="s">
        <v>1300</v>
      </c>
      <c r="G892" s="242">
        <v>197</v>
      </c>
      <c r="H892" s="242">
        <v>823.255</v>
      </c>
      <c r="I892" s="572">
        <v>2</v>
      </c>
      <c r="J892" s="572">
        <v>0</v>
      </c>
      <c r="K892" s="572">
        <v>2</v>
      </c>
      <c r="L892" s="572">
        <v>1</v>
      </c>
      <c r="M892" s="572">
        <v>0</v>
      </c>
      <c r="N892" s="572">
        <v>0</v>
      </c>
      <c r="O892" s="25">
        <f t="shared" si="265"/>
        <v>3</v>
      </c>
      <c r="P892" s="25">
        <f t="shared" si="266"/>
        <v>0</v>
      </c>
      <c r="Q892" s="25">
        <f t="shared" si="266"/>
        <v>2</v>
      </c>
      <c r="R892" s="25">
        <f t="shared" si="267"/>
        <v>5</v>
      </c>
      <c r="S892" s="572">
        <v>0.2</v>
      </c>
      <c r="T892" s="572">
        <v>0</v>
      </c>
      <c r="U892" s="572"/>
      <c r="V892" s="572">
        <v>3</v>
      </c>
      <c r="W892" s="572">
        <v>0.02</v>
      </c>
      <c r="X892" s="572">
        <v>0</v>
      </c>
      <c r="Y892" s="572">
        <v>0</v>
      </c>
      <c r="Z892" s="572">
        <v>63</v>
      </c>
      <c r="AA892" s="576">
        <v>0.4</v>
      </c>
      <c r="AB892" s="26">
        <f t="shared" si="268"/>
        <v>68</v>
      </c>
      <c r="AC892" s="71">
        <f t="shared" si="268"/>
        <v>0.60000000000000009</v>
      </c>
      <c r="AD892" s="572">
        <v>18</v>
      </c>
      <c r="AE892" s="27">
        <f t="shared" si="269"/>
        <v>9.1370558375634516</v>
      </c>
      <c r="AF892" s="572"/>
      <c r="AG892" s="572">
        <v>0</v>
      </c>
      <c r="AH892" s="572">
        <v>0</v>
      </c>
      <c r="AI892" s="572">
        <v>0</v>
      </c>
      <c r="AJ892" s="572">
        <v>0</v>
      </c>
      <c r="AK892" s="572">
        <v>0</v>
      </c>
      <c r="AL892" s="572">
        <v>0</v>
      </c>
      <c r="AM892" s="572">
        <v>0</v>
      </c>
      <c r="AN892" s="572">
        <v>0</v>
      </c>
      <c r="AO892" s="572">
        <v>0</v>
      </c>
      <c r="AP892" s="572">
        <v>4</v>
      </c>
      <c r="AQ892" s="572">
        <v>0.82</v>
      </c>
      <c r="AR892" s="201">
        <f t="shared" si="270"/>
        <v>4</v>
      </c>
      <c r="AS892" s="202">
        <f t="shared" si="270"/>
        <v>0.82</v>
      </c>
      <c r="AT892" s="572">
        <v>2.2999999999999998</v>
      </c>
      <c r="AU892" s="572"/>
      <c r="AV892" s="572"/>
      <c r="AW892" s="572"/>
      <c r="AX892" s="27">
        <f t="shared" si="271"/>
        <v>2.2999999999999998</v>
      </c>
      <c r="AY892" s="39">
        <f t="shared" si="272"/>
        <v>3.1199999999999997</v>
      </c>
      <c r="AZ892" s="572">
        <v>0</v>
      </c>
      <c r="BA892" s="27">
        <f t="shared" si="273"/>
        <v>3.1199999999999997</v>
      </c>
      <c r="BB892" s="572"/>
      <c r="BC892" s="572"/>
      <c r="BD892" s="572"/>
    </row>
    <row r="893" spans="1:56" s="494" customFormat="1" ht="16.5">
      <c r="A893" s="613" t="s">
        <v>1134</v>
      </c>
      <c r="B893" s="208" t="s">
        <v>578</v>
      </c>
      <c r="C893" s="244" t="s">
        <v>1295</v>
      </c>
      <c r="D893" s="491" t="s">
        <v>1301</v>
      </c>
      <c r="E893" s="208">
        <v>4</v>
      </c>
      <c r="F893" s="244" t="s">
        <v>1302</v>
      </c>
      <c r="G893" s="242">
        <v>237</v>
      </c>
      <c r="H893" s="242">
        <v>885.80800000000011</v>
      </c>
      <c r="I893" s="572">
        <v>4</v>
      </c>
      <c r="J893" s="572">
        <v>0</v>
      </c>
      <c r="K893" s="572">
        <v>3</v>
      </c>
      <c r="L893" s="572">
        <v>1</v>
      </c>
      <c r="M893" s="572">
        <v>0</v>
      </c>
      <c r="N893" s="572">
        <v>0</v>
      </c>
      <c r="O893" s="25">
        <f t="shared" si="265"/>
        <v>5</v>
      </c>
      <c r="P893" s="25">
        <f t="shared" si="266"/>
        <v>0</v>
      </c>
      <c r="Q893" s="25">
        <f t="shared" si="266"/>
        <v>3</v>
      </c>
      <c r="R893" s="25">
        <f t="shared" si="267"/>
        <v>8</v>
      </c>
      <c r="S893" s="572">
        <v>0.02</v>
      </c>
      <c r="T893" s="572">
        <v>0</v>
      </c>
      <c r="U893" s="572"/>
      <c r="V893" s="572">
        <v>5</v>
      </c>
      <c r="W893" s="572">
        <v>0.02</v>
      </c>
      <c r="X893" s="572">
        <v>0</v>
      </c>
      <c r="Y893" s="572">
        <v>0</v>
      </c>
      <c r="Z893" s="572">
        <v>34</v>
      </c>
      <c r="AA893" s="576">
        <v>0.59</v>
      </c>
      <c r="AB893" s="26">
        <f t="shared" si="268"/>
        <v>42</v>
      </c>
      <c r="AC893" s="71">
        <f t="shared" si="268"/>
        <v>0.61</v>
      </c>
      <c r="AD893" s="572">
        <v>14</v>
      </c>
      <c r="AE893" s="27">
        <f t="shared" si="269"/>
        <v>5.9071729957805905</v>
      </c>
      <c r="AF893" s="572"/>
      <c r="AG893" s="572">
        <v>0</v>
      </c>
      <c r="AH893" s="572">
        <v>0</v>
      </c>
      <c r="AI893" s="572">
        <v>0</v>
      </c>
      <c r="AJ893" s="572">
        <v>0</v>
      </c>
      <c r="AK893" s="572">
        <v>0</v>
      </c>
      <c r="AL893" s="572">
        <v>0</v>
      </c>
      <c r="AM893" s="572">
        <v>0</v>
      </c>
      <c r="AN893" s="572">
        <v>0</v>
      </c>
      <c r="AO893" s="572">
        <v>0</v>
      </c>
      <c r="AP893" s="572">
        <v>29</v>
      </c>
      <c r="AQ893" s="572">
        <v>2.13</v>
      </c>
      <c r="AR893" s="201">
        <f t="shared" si="270"/>
        <v>29</v>
      </c>
      <c r="AS893" s="202">
        <f t="shared" si="270"/>
        <v>2.13</v>
      </c>
      <c r="AT893" s="572">
        <v>1.2</v>
      </c>
      <c r="AU893" s="572"/>
      <c r="AV893" s="572"/>
      <c r="AW893" s="572"/>
      <c r="AX893" s="27">
        <f t="shared" si="271"/>
        <v>1.2</v>
      </c>
      <c r="AY893" s="39">
        <f t="shared" si="272"/>
        <v>3.33</v>
      </c>
      <c r="AZ893" s="572">
        <v>0</v>
      </c>
      <c r="BA893" s="27">
        <f t="shared" si="273"/>
        <v>3.33</v>
      </c>
      <c r="BB893" s="572"/>
      <c r="BC893" s="572"/>
      <c r="BD893" s="572"/>
    </row>
    <row r="894" spans="1:56" s="494" customFormat="1" ht="16.5">
      <c r="A894" s="613" t="s">
        <v>1134</v>
      </c>
      <c r="B894" s="208" t="s">
        <v>578</v>
      </c>
      <c r="C894" s="244" t="s">
        <v>1295</v>
      </c>
      <c r="D894" s="491" t="s">
        <v>1299</v>
      </c>
      <c r="E894" s="492">
        <v>5</v>
      </c>
      <c r="F894" s="244" t="s">
        <v>1303</v>
      </c>
      <c r="G894" s="242">
        <v>229</v>
      </c>
      <c r="H894" s="242">
        <v>795.93300000000011</v>
      </c>
      <c r="I894" s="572">
        <v>70</v>
      </c>
      <c r="J894" s="572">
        <v>81</v>
      </c>
      <c r="K894" s="572">
        <v>145</v>
      </c>
      <c r="L894" s="572">
        <v>0</v>
      </c>
      <c r="M894" s="572">
        <v>0</v>
      </c>
      <c r="N894" s="572">
        <v>0</v>
      </c>
      <c r="O894" s="25">
        <f t="shared" si="265"/>
        <v>70</v>
      </c>
      <c r="P894" s="25">
        <f t="shared" si="266"/>
        <v>81</v>
      </c>
      <c r="Q894" s="25">
        <f t="shared" si="266"/>
        <v>145</v>
      </c>
      <c r="R894" s="25">
        <f t="shared" si="267"/>
        <v>296</v>
      </c>
      <c r="S894" s="572">
        <v>4.5999999999999996</v>
      </c>
      <c r="T894" s="572">
        <v>0</v>
      </c>
      <c r="U894" s="572">
        <v>0</v>
      </c>
      <c r="V894" s="572">
        <v>70</v>
      </c>
      <c r="W894" s="572">
        <v>1.88</v>
      </c>
      <c r="X894" s="572">
        <v>0</v>
      </c>
      <c r="Y894" s="572">
        <v>0</v>
      </c>
      <c r="Z894" s="572">
        <v>112</v>
      </c>
      <c r="AA894" s="576">
        <v>3.2</v>
      </c>
      <c r="AB894" s="26">
        <f t="shared" si="268"/>
        <v>408</v>
      </c>
      <c r="AC894" s="71">
        <f t="shared" si="268"/>
        <v>7.8</v>
      </c>
      <c r="AD894" s="572">
        <v>229</v>
      </c>
      <c r="AE894" s="27">
        <f t="shared" si="269"/>
        <v>100</v>
      </c>
      <c r="AF894" s="572">
        <v>1</v>
      </c>
      <c r="AG894" s="572">
        <v>0</v>
      </c>
      <c r="AH894" s="572">
        <v>0</v>
      </c>
      <c r="AI894" s="572">
        <v>0</v>
      </c>
      <c r="AJ894" s="572">
        <v>0</v>
      </c>
      <c r="AK894" s="572">
        <v>0</v>
      </c>
      <c r="AL894" s="572">
        <v>0</v>
      </c>
      <c r="AM894" s="572">
        <v>0</v>
      </c>
      <c r="AN894" s="572">
        <v>0</v>
      </c>
      <c r="AO894" s="572">
        <v>0</v>
      </c>
      <c r="AP894" s="572">
        <v>8</v>
      </c>
      <c r="AQ894" s="572">
        <v>1.4</v>
      </c>
      <c r="AR894" s="201">
        <f t="shared" si="270"/>
        <v>8</v>
      </c>
      <c r="AS894" s="202">
        <f t="shared" si="270"/>
        <v>1.4</v>
      </c>
      <c r="AT894" s="572">
        <v>40</v>
      </c>
      <c r="AU894" s="572"/>
      <c r="AV894" s="572"/>
      <c r="AW894" s="572">
        <v>9.11</v>
      </c>
      <c r="AX894" s="27">
        <f t="shared" si="271"/>
        <v>49.11</v>
      </c>
      <c r="AY894" s="39">
        <f t="shared" si="272"/>
        <v>50.51</v>
      </c>
      <c r="AZ894" s="572">
        <v>0</v>
      </c>
      <c r="BA894" s="27">
        <f t="shared" si="273"/>
        <v>50.51</v>
      </c>
      <c r="BB894" s="572">
        <v>0</v>
      </c>
      <c r="BC894" s="572">
        <v>0</v>
      </c>
      <c r="BD894" s="572"/>
    </row>
    <row r="895" spans="1:56" s="494" customFormat="1" ht="16.5">
      <c r="A895" s="613" t="s">
        <v>1134</v>
      </c>
      <c r="B895" s="208" t="s">
        <v>578</v>
      </c>
      <c r="C895" s="315" t="s">
        <v>1295</v>
      </c>
      <c r="D895" s="307" t="s">
        <v>1304</v>
      </c>
      <c r="E895" s="208">
        <v>6</v>
      </c>
      <c r="F895" s="495" t="s">
        <v>1305</v>
      </c>
      <c r="G895" s="242">
        <v>160</v>
      </c>
      <c r="H895" s="242">
        <v>1082</v>
      </c>
      <c r="I895" s="572">
        <v>61</v>
      </c>
      <c r="J895" s="572">
        <v>170</v>
      </c>
      <c r="K895" s="572">
        <v>300</v>
      </c>
      <c r="L895" s="572">
        <v>37</v>
      </c>
      <c r="M895" s="572">
        <v>0</v>
      </c>
      <c r="N895" s="572">
        <v>0</v>
      </c>
      <c r="O895" s="25">
        <f t="shared" si="265"/>
        <v>98</v>
      </c>
      <c r="P895" s="25">
        <f t="shared" si="266"/>
        <v>170</v>
      </c>
      <c r="Q895" s="25">
        <f t="shared" si="266"/>
        <v>300</v>
      </c>
      <c r="R895" s="25">
        <f t="shared" si="267"/>
        <v>568</v>
      </c>
      <c r="S895" s="572"/>
      <c r="T895" s="572">
        <v>61</v>
      </c>
      <c r="U895" s="572"/>
      <c r="V895" s="572">
        <v>0</v>
      </c>
      <c r="W895" s="572">
        <v>0</v>
      </c>
      <c r="X895" s="572">
        <v>0</v>
      </c>
      <c r="Y895" s="572">
        <v>0</v>
      </c>
      <c r="Z895" s="572">
        <v>71</v>
      </c>
      <c r="AA895" s="576"/>
      <c r="AB895" s="26">
        <f t="shared" si="268"/>
        <v>639</v>
      </c>
      <c r="AC895" s="71">
        <f t="shared" si="268"/>
        <v>0</v>
      </c>
      <c r="AD895" s="572">
        <v>160</v>
      </c>
      <c r="AE895" s="27">
        <f t="shared" si="269"/>
        <v>100</v>
      </c>
      <c r="AF895" s="572">
        <v>2</v>
      </c>
      <c r="AG895" s="572">
        <v>167</v>
      </c>
      <c r="AH895" s="572">
        <v>146</v>
      </c>
      <c r="AI895" s="572">
        <v>0</v>
      </c>
      <c r="AJ895" s="572">
        <v>0</v>
      </c>
      <c r="AK895" s="572">
        <v>0</v>
      </c>
      <c r="AL895" s="572">
        <v>0</v>
      </c>
      <c r="AM895" s="572">
        <v>0</v>
      </c>
      <c r="AN895" s="572">
        <v>1</v>
      </c>
      <c r="AO895" s="572">
        <v>0.15</v>
      </c>
      <c r="AP895" s="572">
        <v>0</v>
      </c>
      <c r="AQ895" s="572">
        <v>0</v>
      </c>
      <c r="AR895" s="201">
        <f t="shared" si="270"/>
        <v>1</v>
      </c>
      <c r="AS895" s="202">
        <f t="shared" si="270"/>
        <v>0.15</v>
      </c>
      <c r="AT895" s="572">
        <v>22.15</v>
      </c>
      <c r="AU895" s="572">
        <v>0</v>
      </c>
      <c r="AV895" s="572">
        <v>0</v>
      </c>
      <c r="AW895" s="572">
        <v>0</v>
      </c>
      <c r="AX895" s="27">
        <f t="shared" si="271"/>
        <v>22.15</v>
      </c>
      <c r="AY895" s="39">
        <f t="shared" si="272"/>
        <v>22.299999999999997</v>
      </c>
      <c r="AZ895" s="572">
        <v>0</v>
      </c>
      <c r="BA895" s="27">
        <f t="shared" si="273"/>
        <v>22.299999999999997</v>
      </c>
      <c r="BB895" s="572">
        <v>0</v>
      </c>
      <c r="BC895" s="572">
        <v>0</v>
      </c>
      <c r="BD895" s="572">
        <v>0</v>
      </c>
    </row>
    <row r="896" spans="1:56" s="494" customFormat="1" ht="16.5">
      <c r="A896" s="613" t="s">
        <v>1134</v>
      </c>
      <c r="B896" s="208" t="s">
        <v>578</v>
      </c>
      <c r="C896" s="605" t="s">
        <v>1295</v>
      </c>
      <c r="D896" s="507" t="s">
        <v>1304</v>
      </c>
      <c r="E896" s="492">
        <v>7</v>
      </c>
      <c r="F896" s="508" t="s">
        <v>1306</v>
      </c>
      <c r="G896" s="242">
        <v>195</v>
      </c>
      <c r="H896" s="242">
        <v>1208</v>
      </c>
      <c r="I896" s="572">
        <v>221</v>
      </c>
      <c r="J896" s="572">
        <v>158</v>
      </c>
      <c r="K896" s="572">
        <v>335</v>
      </c>
      <c r="L896" s="572">
        <v>92</v>
      </c>
      <c r="M896" s="572">
        <v>0</v>
      </c>
      <c r="N896" s="572">
        <v>0</v>
      </c>
      <c r="O896" s="25">
        <f t="shared" si="265"/>
        <v>313</v>
      </c>
      <c r="P896" s="25">
        <f t="shared" si="266"/>
        <v>158</v>
      </c>
      <c r="Q896" s="25">
        <f t="shared" si="266"/>
        <v>335</v>
      </c>
      <c r="R896" s="25">
        <f t="shared" si="267"/>
        <v>806</v>
      </c>
      <c r="S896" s="572"/>
      <c r="T896" s="572">
        <v>221</v>
      </c>
      <c r="U896" s="572"/>
      <c r="V896" s="572">
        <v>0</v>
      </c>
      <c r="W896" s="572">
        <v>0</v>
      </c>
      <c r="X896" s="572">
        <v>0</v>
      </c>
      <c r="Y896" s="572">
        <v>0</v>
      </c>
      <c r="Z896" s="572">
        <v>265</v>
      </c>
      <c r="AA896" s="576"/>
      <c r="AB896" s="26">
        <f t="shared" si="268"/>
        <v>1071</v>
      </c>
      <c r="AC896" s="71">
        <f t="shared" si="268"/>
        <v>0</v>
      </c>
      <c r="AD896" s="572">
        <v>195</v>
      </c>
      <c r="AE896" s="27">
        <f t="shared" si="269"/>
        <v>100</v>
      </c>
      <c r="AF896" s="572">
        <v>3</v>
      </c>
      <c r="AG896" s="572">
        <v>0</v>
      </c>
      <c r="AH896" s="572">
        <v>0</v>
      </c>
      <c r="AI896" s="572">
        <v>0</v>
      </c>
      <c r="AJ896" s="572">
        <v>0</v>
      </c>
      <c r="AK896" s="572">
        <v>0</v>
      </c>
      <c r="AL896" s="572">
        <v>0</v>
      </c>
      <c r="AM896" s="572">
        <v>0</v>
      </c>
      <c r="AN896" s="572">
        <v>0</v>
      </c>
      <c r="AO896" s="572">
        <v>0</v>
      </c>
      <c r="AP896" s="572">
        <v>0</v>
      </c>
      <c r="AQ896" s="572">
        <v>0</v>
      </c>
      <c r="AR896" s="201">
        <f t="shared" si="270"/>
        <v>0</v>
      </c>
      <c r="AS896" s="202">
        <f t="shared" si="270"/>
        <v>0</v>
      </c>
      <c r="AT896" s="572">
        <v>67.42</v>
      </c>
      <c r="AU896" s="572">
        <v>0</v>
      </c>
      <c r="AV896" s="572">
        <v>0</v>
      </c>
      <c r="AW896" s="572">
        <v>0</v>
      </c>
      <c r="AX896" s="27">
        <f t="shared" si="271"/>
        <v>67.42</v>
      </c>
      <c r="AY896" s="39">
        <f t="shared" si="272"/>
        <v>67.42</v>
      </c>
      <c r="AZ896" s="572">
        <v>0</v>
      </c>
      <c r="BA896" s="27">
        <f t="shared" si="273"/>
        <v>67.42</v>
      </c>
      <c r="BB896" s="572">
        <v>0</v>
      </c>
      <c r="BC896" s="572">
        <v>0</v>
      </c>
      <c r="BD896" s="572">
        <v>0</v>
      </c>
    </row>
    <row r="897" spans="1:56" s="494" customFormat="1" ht="16.5">
      <c r="A897" s="613" t="s">
        <v>1134</v>
      </c>
      <c r="B897" s="208" t="s">
        <v>578</v>
      </c>
      <c r="C897" s="244" t="s">
        <v>1295</v>
      </c>
      <c r="D897" s="491" t="s">
        <v>1304</v>
      </c>
      <c r="E897" s="208">
        <v>8</v>
      </c>
      <c r="F897" s="244" t="s">
        <v>1307</v>
      </c>
      <c r="G897" s="242">
        <v>231</v>
      </c>
      <c r="H897" s="242">
        <v>1132.4250000000002</v>
      </c>
      <c r="I897" s="572">
        <v>146</v>
      </c>
      <c r="J897" s="572">
        <v>50</v>
      </c>
      <c r="K897" s="572">
        <v>134</v>
      </c>
      <c r="L897" s="572">
        <v>4</v>
      </c>
      <c r="M897" s="572">
        <v>0</v>
      </c>
      <c r="N897" s="572">
        <v>0</v>
      </c>
      <c r="O897" s="25">
        <f t="shared" si="265"/>
        <v>150</v>
      </c>
      <c r="P897" s="25">
        <f t="shared" si="266"/>
        <v>50</v>
      </c>
      <c r="Q897" s="25">
        <f t="shared" si="266"/>
        <v>134</v>
      </c>
      <c r="R897" s="25">
        <f t="shared" si="267"/>
        <v>334</v>
      </c>
      <c r="S897" s="572"/>
      <c r="T897" s="572">
        <v>146</v>
      </c>
      <c r="U897" s="572"/>
      <c r="V897" s="572">
        <v>0</v>
      </c>
      <c r="W897" s="572">
        <v>0</v>
      </c>
      <c r="X897" s="572">
        <v>0</v>
      </c>
      <c r="Y897" s="572">
        <v>0</v>
      </c>
      <c r="Z897" s="572">
        <v>410</v>
      </c>
      <c r="AA897" s="576"/>
      <c r="AB897" s="26">
        <f t="shared" si="268"/>
        <v>744</v>
      </c>
      <c r="AC897" s="71">
        <f t="shared" si="268"/>
        <v>0</v>
      </c>
      <c r="AD897" s="572">
        <v>181</v>
      </c>
      <c r="AE897" s="27">
        <f t="shared" si="269"/>
        <v>78.354978354978357</v>
      </c>
      <c r="AF897" s="572"/>
      <c r="AG897" s="572">
        <v>163</v>
      </c>
      <c r="AH897" s="572">
        <v>15</v>
      </c>
      <c r="AI897" s="572">
        <v>0</v>
      </c>
      <c r="AJ897" s="572">
        <v>0</v>
      </c>
      <c r="AK897" s="572">
        <v>0</v>
      </c>
      <c r="AL897" s="572">
        <v>0</v>
      </c>
      <c r="AM897" s="572">
        <v>0</v>
      </c>
      <c r="AN897" s="572">
        <v>65</v>
      </c>
      <c r="AO897" s="572">
        <v>2.21</v>
      </c>
      <c r="AP897" s="572">
        <v>14</v>
      </c>
      <c r="AQ897" s="572">
        <v>1.1000000000000001</v>
      </c>
      <c r="AR897" s="201">
        <f t="shared" si="270"/>
        <v>79</v>
      </c>
      <c r="AS897" s="202">
        <f t="shared" si="270"/>
        <v>3.31</v>
      </c>
      <c r="AT897" s="572">
        <v>21.47</v>
      </c>
      <c r="AU897" s="572">
        <v>0</v>
      </c>
      <c r="AV897" s="572">
        <v>0</v>
      </c>
      <c r="AW897" s="572">
        <v>0</v>
      </c>
      <c r="AX897" s="27">
        <f t="shared" si="271"/>
        <v>21.47</v>
      </c>
      <c r="AY897" s="39">
        <f t="shared" si="272"/>
        <v>24.779999999999998</v>
      </c>
      <c r="AZ897" s="572">
        <v>0</v>
      </c>
      <c r="BA897" s="27">
        <f t="shared" si="273"/>
        <v>24.779999999999998</v>
      </c>
      <c r="BB897" s="572">
        <v>0</v>
      </c>
      <c r="BC897" s="572">
        <v>0</v>
      </c>
      <c r="BD897" s="572">
        <v>0</v>
      </c>
    </row>
    <row r="898" spans="1:56" s="494" customFormat="1" ht="16.5">
      <c r="A898" s="613" t="s">
        <v>1134</v>
      </c>
      <c r="B898" s="208" t="s">
        <v>578</v>
      </c>
      <c r="C898" s="154" t="s">
        <v>1295</v>
      </c>
      <c r="D898" s="154" t="s">
        <v>1308</v>
      </c>
      <c r="E898" s="492">
        <v>9</v>
      </c>
      <c r="F898" s="491" t="s">
        <v>1309</v>
      </c>
      <c r="G898" s="242">
        <v>173</v>
      </c>
      <c r="H898" s="242">
        <v>824.6930000000001</v>
      </c>
      <c r="I898" s="572">
        <v>20</v>
      </c>
      <c r="J898" s="572">
        <v>9</v>
      </c>
      <c r="K898" s="572">
        <v>69</v>
      </c>
      <c r="L898" s="572">
        <v>0</v>
      </c>
      <c r="M898" s="572">
        <v>0</v>
      </c>
      <c r="N898" s="572">
        <v>0</v>
      </c>
      <c r="O898" s="25">
        <f t="shared" si="265"/>
        <v>20</v>
      </c>
      <c r="P898" s="25">
        <f t="shared" si="266"/>
        <v>9</v>
      </c>
      <c r="Q898" s="25">
        <f t="shared" si="266"/>
        <v>69</v>
      </c>
      <c r="R898" s="25">
        <f t="shared" si="267"/>
        <v>98</v>
      </c>
      <c r="S898" s="572">
        <v>1.71</v>
      </c>
      <c r="T898" s="572">
        <v>0</v>
      </c>
      <c r="U898" s="572">
        <v>0</v>
      </c>
      <c r="V898" s="572">
        <v>19</v>
      </c>
      <c r="W898" s="572">
        <v>1.71</v>
      </c>
      <c r="X898" s="572">
        <v>0</v>
      </c>
      <c r="Y898" s="572">
        <v>0</v>
      </c>
      <c r="Z898" s="572">
        <v>99</v>
      </c>
      <c r="AA898" s="576">
        <v>28</v>
      </c>
      <c r="AB898" s="26">
        <f t="shared" si="268"/>
        <v>197</v>
      </c>
      <c r="AC898" s="71">
        <f t="shared" si="268"/>
        <v>29.71</v>
      </c>
      <c r="AD898" s="572">
        <v>173</v>
      </c>
      <c r="AE898" s="27">
        <f t="shared" si="269"/>
        <v>100</v>
      </c>
      <c r="AF898" s="572">
        <v>4</v>
      </c>
      <c r="AG898" s="572">
        <v>0</v>
      </c>
      <c r="AH898" s="572">
        <v>0</v>
      </c>
      <c r="AI898" s="572">
        <v>0</v>
      </c>
      <c r="AJ898" s="572">
        <v>0</v>
      </c>
      <c r="AK898" s="572">
        <v>0</v>
      </c>
      <c r="AL898" s="572">
        <v>0</v>
      </c>
      <c r="AM898" s="572">
        <v>0</v>
      </c>
      <c r="AN898" s="572">
        <v>10</v>
      </c>
      <c r="AO898" s="572">
        <v>1.5</v>
      </c>
      <c r="AP898" s="572">
        <v>0</v>
      </c>
      <c r="AQ898" s="572">
        <v>0</v>
      </c>
      <c r="AR898" s="201">
        <f t="shared" si="270"/>
        <v>10</v>
      </c>
      <c r="AS898" s="202">
        <f t="shared" si="270"/>
        <v>1.5</v>
      </c>
      <c r="AT898" s="572"/>
      <c r="AU898" s="572"/>
      <c r="AV898" s="572"/>
      <c r="AW898" s="572"/>
      <c r="AX898" s="27">
        <f t="shared" si="271"/>
        <v>0</v>
      </c>
      <c r="AY898" s="39">
        <f t="shared" si="272"/>
        <v>1.5</v>
      </c>
      <c r="AZ898" s="572"/>
      <c r="BA898" s="27">
        <f t="shared" si="273"/>
        <v>1.5</v>
      </c>
      <c r="BB898" s="572"/>
      <c r="BC898" s="572"/>
      <c r="BD898" s="572"/>
    </row>
    <row r="899" spans="1:56" s="494" customFormat="1" ht="16.5">
      <c r="A899" s="613" t="s">
        <v>1134</v>
      </c>
      <c r="B899" s="208" t="s">
        <v>578</v>
      </c>
      <c r="C899" s="633" t="s">
        <v>1295</v>
      </c>
      <c r="D899" s="315" t="s">
        <v>1438</v>
      </c>
      <c r="E899" s="208">
        <v>10</v>
      </c>
      <c r="F899" s="532" t="s">
        <v>1439</v>
      </c>
      <c r="G899" s="242">
        <v>143</v>
      </c>
      <c r="H899" s="242">
        <v>502</v>
      </c>
      <c r="I899" s="503">
        <v>117</v>
      </c>
      <c r="J899" s="503">
        <v>0</v>
      </c>
      <c r="K899" s="503">
        <v>385</v>
      </c>
      <c r="L899" s="572">
        <v>0</v>
      </c>
      <c r="M899" s="572">
        <v>0</v>
      </c>
      <c r="N899" s="572">
        <v>0</v>
      </c>
      <c r="O899" s="25">
        <f t="shared" si="265"/>
        <v>117</v>
      </c>
      <c r="P899" s="25">
        <f t="shared" si="266"/>
        <v>0</v>
      </c>
      <c r="Q899" s="25">
        <f t="shared" si="266"/>
        <v>385</v>
      </c>
      <c r="R899" s="25">
        <f t="shared" si="267"/>
        <v>502</v>
      </c>
      <c r="S899" s="503">
        <v>0</v>
      </c>
      <c r="T899" s="503"/>
      <c r="U899" s="503"/>
      <c r="V899" s="503"/>
      <c r="W899" s="503"/>
      <c r="X899" s="503"/>
      <c r="Y899" s="503"/>
      <c r="Z899" s="503">
        <v>0</v>
      </c>
      <c r="AA899" s="503">
        <v>0</v>
      </c>
      <c r="AB899" s="26">
        <f t="shared" si="268"/>
        <v>502</v>
      </c>
      <c r="AC899" s="71">
        <f t="shared" si="268"/>
        <v>0</v>
      </c>
      <c r="AD899" s="503"/>
      <c r="AE899" s="27">
        <f t="shared" si="269"/>
        <v>0</v>
      </c>
      <c r="AF899" s="503"/>
      <c r="AG899" s="503"/>
      <c r="AH899" s="503"/>
      <c r="AI899" s="503"/>
      <c r="AJ899" s="503"/>
      <c r="AK899" s="503"/>
      <c r="AL899" s="503"/>
      <c r="AM899" s="503"/>
      <c r="AN899" s="503"/>
      <c r="AO899" s="503"/>
      <c r="AP899" s="503"/>
      <c r="AQ899" s="503"/>
      <c r="AR899" s="201">
        <f t="shared" si="270"/>
        <v>0</v>
      </c>
      <c r="AS899" s="202">
        <f t="shared" si="270"/>
        <v>0</v>
      </c>
      <c r="AT899" s="503"/>
      <c r="AU899" s="503"/>
      <c r="AV899" s="503"/>
      <c r="AW899" s="503"/>
      <c r="AX899" s="27">
        <f t="shared" si="271"/>
        <v>0</v>
      </c>
      <c r="AY899" s="39">
        <f t="shared" si="272"/>
        <v>0</v>
      </c>
      <c r="AZ899" s="503"/>
      <c r="BA899" s="27">
        <f t="shared" si="273"/>
        <v>0</v>
      </c>
      <c r="BB899" s="503"/>
      <c r="BC899" s="503"/>
      <c r="BD899" s="503"/>
    </row>
    <row r="900" spans="1:56" s="494" customFormat="1" ht="16.5">
      <c r="A900" s="613" t="s">
        <v>1134</v>
      </c>
      <c r="B900" s="208" t="s">
        <v>578</v>
      </c>
      <c r="C900" s="633" t="s">
        <v>1295</v>
      </c>
      <c r="D900" s="315" t="s">
        <v>1438</v>
      </c>
      <c r="E900" s="492">
        <v>11</v>
      </c>
      <c r="F900" s="532" t="s">
        <v>1440</v>
      </c>
      <c r="G900" s="242">
        <v>68</v>
      </c>
      <c r="H900" s="242">
        <v>239</v>
      </c>
      <c r="I900" s="503">
        <v>0</v>
      </c>
      <c r="J900" s="503">
        <v>0</v>
      </c>
      <c r="K900" s="503">
        <v>0</v>
      </c>
      <c r="L900" s="572">
        <v>0</v>
      </c>
      <c r="M900" s="572">
        <v>0</v>
      </c>
      <c r="N900" s="572">
        <v>0</v>
      </c>
      <c r="O900" s="25">
        <f t="shared" si="265"/>
        <v>0</v>
      </c>
      <c r="P900" s="25">
        <f t="shared" si="266"/>
        <v>0</v>
      </c>
      <c r="Q900" s="25">
        <f t="shared" si="266"/>
        <v>0</v>
      </c>
      <c r="R900" s="25">
        <f t="shared" si="267"/>
        <v>0</v>
      </c>
      <c r="S900" s="503">
        <v>0</v>
      </c>
      <c r="T900" s="503"/>
      <c r="U900" s="503"/>
      <c r="V900" s="503"/>
      <c r="W900" s="503"/>
      <c r="X900" s="503"/>
      <c r="Y900" s="503"/>
      <c r="Z900" s="503">
        <v>0</v>
      </c>
      <c r="AA900" s="503">
        <v>0</v>
      </c>
      <c r="AB900" s="26">
        <f t="shared" si="268"/>
        <v>0</v>
      </c>
      <c r="AC900" s="71">
        <f t="shared" si="268"/>
        <v>0</v>
      </c>
      <c r="AD900" s="503"/>
      <c r="AE900" s="27">
        <f t="shared" si="269"/>
        <v>0</v>
      </c>
      <c r="AF900" s="503"/>
      <c r="AG900" s="503"/>
      <c r="AH900" s="503"/>
      <c r="AI900" s="503"/>
      <c r="AJ900" s="503"/>
      <c r="AK900" s="503"/>
      <c r="AL900" s="503"/>
      <c r="AM900" s="503"/>
      <c r="AN900" s="503"/>
      <c r="AO900" s="503"/>
      <c r="AP900" s="503"/>
      <c r="AQ900" s="503"/>
      <c r="AR900" s="201">
        <f t="shared" si="270"/>
        <v>0</v>
      </c>
      <c r="AS900" s="202">
        <f t="shared" si="270"/>
        <v>0</v>
      </c>
      <c r="AT900" s="503"/>
      <c r="AU900" s="503"/>
      <c r="AV900" s="503"/>
      <c r="AW900" s="503"/>
      <c r="AX900" s="27">
        <f t="shared" si="271"/>
        <v>0</v>
      </c>
      <c r="AY900" s="39">
        <f t="shared" si="272"/>
        <v>0</v>
      </c>
      <c r="AZ900" s="503"/>
      <c r="BA900" s="27">
        <f t="shared" si="273"/>
        <v>0</v>
      </c>
      <c r="BB900" s="503"/>
      <c r="BC900" s="503"/>
      <c r="BD900" s="503"/>
    </row>
    <row r="901" spans="1:56" s="494" customFormat="1" ht="16.5">
      <c r="A901" s="613" t="s">
        <v>1134</v>
      </c>
      <c r="B901" s="208" t="s">
        <v>578</v>
      </c>
      <c r="C901" s="633" t="s">
        <v>1295</v>
      </c>
      <c r="D901" s="315" t="s">
        <v>1438</v>
      </c>
      <c r="E901" s="208">
        <v>12</v>
      </c>
      <c r="F901" s="532" t="s">
        <v>1441</v>
      </c>
      <c r="G901" s="242">
        <v>229</v>
      </c>
      <c r="H901" s="242">
        <v>804</v>
      </c>
      <c r="I901" s="503">
        <v>122</v>
      </c>
      <c r="J901" s="503">
        <v>0</v>
      </c>
      <c r="K901" s="503">
        <v>564</v>
      </c>
      <c r="L901" s="572">
        <v>5</v>
      </c>
      <c r="M901" s="572">
        <v>0</v>
      </c>
      <c r="N901" s="572">
        <v>7</v>
      </c>
      <c r="O901" s="25">
        <f t="shared" si="265"/>
        <v>127</v>
      </c>
      <c r="P901" s="25">
        <f t="shared" si="266"/>
        <v>0</v>
      </c>
      <c r="Q901" s="25">
        <f t="shared" si="266"/>
        <v>571</v>
      </c>
      <c r="R901" s="25">
        <f t="shared" si="267"/>
        <v>698</v>
      </c>
      <c r="S901" s="503">
        <v>18.190000000000001</v>
      </c>
      <c r="T901" s="503"/>
      <c r="U901" s="503"/>
      <c r="V901" s="503"/>
      <c r="W901" s="503"/>
      <c r="X901" s="503"/>
      <c r="Y901" s="503"/>
      <c r="Z901" s="503">
        <v>189</v>
      </c>
      <c r="AA901" s="503">
        <v>306.68</v>
      </c>
      <c r="AB901" s="26">
        <f t="shared" si="268"/>
        <v>887</v>
      </c>
      <c r="AC901" s="71">
        <f t="shared" si="268"/>
        <v>324.87</v>
      </c>
      <c r="AD901" s="503"/>
      <c r="AE901" s="27">
        <f t="shared" si="269"/>
        <v>0</v>
      </c>
      <c r="AF901" s="503"/>
      <c r="AG901" s="503"/>
      <c r="AH901" s="503"/>
      <c r="AI901" s="503"/>
      <c r="AJ901" s="503"/>
      <c r="AK901" s="503"/>
      <c r="AL901" s="503"/>
      <c r="AM901" s="503"/>
      <c r="AN901" s="503"/>
      <c r="AO901" s="503"/>
      <c r="AP901" s="503"/>
      <c r="AQ901" s="503"/>
      <c r="AR901" s="201">
        <f t="shared" si="270"/>
        <v>0</v>
      </c>
      <c r="AS901" s="202">
        <f t="shared" si="270"/>
        <v>0</v>
      </c>
      <c r="AT901" s="503"/>
      <c r="AU901" s="503"/>
      <c r="AV901" s="503"/>
      <c r="AW901" s="503"/>
      <c r="AX901" s="27">
        <f t="shared" si="271"/>
        <v>0</v>
      </c>
      <c r="AY901" s="39">
        <f t="shared" si="272"/>
        <v>0</v>
      </c>
      <c r="AZ901" s="503"/>
      <c r="BA901" s="27">
        <f t="shared" si="273"/>
        <v>0</v>
      </c>
      <c r="BB901" s="503"/>
      <c r="BC901" s="503"/>
      <c r="BD901" s="503"/>
    </row>
    <row r="902" spans="1:56" s="494" customFormat="1" ht="17.25" thickBot="1">
      <c r="A902" s="613" t="s">
        <v>1134</v>
      </c>
      <c r="B902" s="208" t="s">
        <v>578</v>
      </c>
      <c r="C902" s="633" t="s">
        <v>1295</v>
      </c>
      <c r="D902" s="315" t="s">
        <v>1438</v>
      </c>
      <c r="E902" s="492">
        <v>13</v>
      </c>
      <c r="F902" s="532" t="s">
        <v>1442</v>
      </c>
      <c r="G902" s="242">
        <v>207</v>
      </c>
      <c r="H902" s="242">
        <v>727</v>
      </c>
      <c r="I902" s="503">
        <v>158</v>
      </c>
      <c r="J902" s="503">
        <v>0</v>
      </c>
      <c r="K902" s="503">
        <v>416</v>
      </c>
      <c r="L902" s="572">
        <v>8</v>
      </c>
      <c r="M902" s="572">
        <v>0</v>
      </c>
      <c r="N902" s="572">
        <v>4</v>
      </c>
      <c r="O902" s="25">
        <f t="shared" si="265"/>
        <v>166</v>
      </c>
      <c r="P902" s="25">
        <f t="shared" si="266"/>
        <v>0</v>
      </c>
      <c r="Q902" s="25">
        <f t="shared" si="266"/>
        <v>420</v>
      </c>
      <c r="R902" s="25">
        <f t="shared" si="267"/>
        <v>586</v>
      </c>
      <c r="S902" s="503">
        <v>68.540000000000006</v>
      </c>
      <c r="T902" s="503"/>
      <c r="U902" s="503"/>
      <c r="V902" s="503"/>
      <c r="W902" s="503"/>
      <c r="X902" s="503"/>
      <c r="Y902" s="503"/>
      <c r="Z902" s="503">
        <v>212</v>
      </c>
      <c r="AA902" s="503">
        <v>220.25</v>
      </c>
      <c r="AB902" s="26">
        <f t="shared" si="268"/>
        <v>798</v>
      </c>
      <c r="AC902" s="71">
        <f t="shared" si="268"/>
        <v>288.79000000000002</v>
      </c>
      <c r="AD902" s="503">
        <v>142</v>
      </c>
      <c r="AE902" s="27">
        <f t="shared" si="269"/>
        <v>68.59903381642512</v>
      </c>
      <c r="AF902" s="503"/>
      <c r="AG902" s="503"/>
      <c r="AH902" s="503"/>
      <c r="AI902" s="503"/>
      <c r="AJ902" s="503"/>
      <c r="AK902" s="503"/>
      <c r="AL902" s="503"/>
      <c r="AM902" s="503"/>
      <c r="AN902" s="503"/>
      <c r="AO902" s="503"/>
      <c r="AP902" s="503"/>
      <c r="AQ902" s="503"/>
      <c r="AR902" s="201">
        <f t="shared" si="270"/>
        <v>0</v>
      </c>
      <c r="AS902" s="202">
        <f t="shared" si="270"/>
        <v>0</v>
      </c>
      <c r="AT902" s="503"/>
      <c r="AU902" s="503"/>
      <c r="AV902" s="503"/>
      <c r="AW902" s="503"/>
      <c r="AX902" s="27">
        <f t="shared" si="271"/>
        <v>0</v>
      </c>
      <c r="AY902" s="39">
        <f t="shared" si="272"/>
        <v>0</v>
      </c>
      <c r="AZ902" s="503"/>
      <c r="BA902" s="27">
        <f t="shared" si="273"/>
        <v>0</v>
      </c>
      <c r="BB902" s="503"/>
      <c r="BC902" s="503"/>
      <c r="BD902" s="503"/>
    </row>
    <row r="903" spans="1:56" s="136" customFormat="1" ht="16.5" customHeight="1" thickBot="1">
      <c r="A903" s="700"/>
      <c r="B903" s="701"/>
      <c r="C903" s="702"/>
      <c r="D903" s="247"/>
      <c r="E903" s="248">
        <v>13</v>
      </c>
      <c r="F903" s="249"/>
      <c r="G903" s="250">
        <f t="shared" ref="G903:AD903" si="274">SUM(G890:G902)</f>
        <v>2428</v>
      </c>
      <c r="H903" s="250">
        <f t="shared" si="274"/>
        <v>10487.279</v>
      </c>
      <c r="I903" s="250">
        <f t="shared" si="274"/>
        <v>1026</v>
      </c>
      <c r="J903" s="250">
        <f t="shared" si="274"/>
        <v>468</v>
      </c>
      <c r="K903" s="250">
        <f t="shared" si="274"/>
        <v>2353</v>
      </c>
      <c r="L903" s="250">
        <f t="shared" si="274"/>
        <v>148</v>
      </c>
      <c r="M903" s="250">
        <f t="shared" si="274"/>
        <v>0</v>
      </c>
      <c r="N903" s="250">
        <f t="shared" si="274"/>
        <v>11</v>
      </c>
      <c r="O903" s="250">
        <f t="shared" si="274"/>
        <v>1174</v>
      </c>
      <c r="P903" s="250">
        <f t="shared" si="274"/>
        <v>468</v>
      </c>
      <c r="Q903" s="250">
        <f t="shared" si="274"/>
        <v>2364</v>
      </c>
      <c r="R903" s="250">
        <f t="shared" si="274"/>
        <v>4006</v>
      </c>
      <c r="S903" s="63">
        <f t="shared" si="274"/>
        <v>93.27000000000001</v>
      </c>
      <c r="T903" s="250">
        <f t="shared" si="274"/>
        <v>514</v>
      </c>
      <c r="U903" s="63">
        <f t="shared" si="274"/>
        <v>0</v>
      </c>
      <c r="V903" s="250">
        <f t="shared" si="274"/>
        <v>113</v>
      </c>
      <c r="W903" s="63">
        <f t="shared" si="274"/>
        <v>3.63</v>
      </c>
      <c r="X903" s="250">
        <f t="shared" si="274"/>
        <v>0</v>
      </c>
      <c r="Y903" s="250">
        <f t="shared" si="274"/>
        <v>0</v>
      </c>
      <c r="Z903" s="250">
        <f t="shared" si="274"/>
        <v>1455</v>
      </c>
      <c r="AA903" s="63">
        <f t="shared" si="274"/>
        <v>559.12</v>
      </c>
      <c r="AB903" s="250">
        <f t="shared" si="274"/>
        <v>5461</v>
      </c>
      <c r="AC903" s="63">
        <f t="shared" si="274"/>
        <v>652.3900000000001</v>
      </c>
      <c r="AD903" s="250">
        <f t="shared" si="274"/>
        <v>1112</v>
      </c>
      <c r="AE903" s="63">
        <f>AD903/G903*100</f>
        <v>45.799011532125206</v>
      </c>
      <c r="AF903" s="250">
        <v>4</v>
      </c>
      <c r="AG903" s="250">
        <f t="shared" ref="AG903:BD903" si="275">SUM(AG890:AG902)</f>
        <v>367</v>
      </c>
      <c r="AH903" s="250">
        <f t="shared" si="275"/>
        <v>161</v>
      </c>
      <c r="AI903" s="250">
        <f t="shared" si="275"/>
        <v>0</v>
      </c>
      <c r="AJ903" s="250">
        <f t="shared" si="275"/>
        <v>0</v>
      </c>
      <c r="AK903" s="63">
        <f t="shared" si="275"/>
        <v>0</v>
      </c>
      <c r="AL903" s="250">
        <f t="shared" si="275"/>
        <v>0</v>
      </c>
      <c r="AM903" s="63">
        <f t="shared" si="275"/>
        <v>0</v>
      </c>
      <c r="AN903" s="250">
        <f t="shared" si="275"/>
        <v>77</v>
      </c>
      <c r="AO903" s="63">
        <f t="shared" si="275"/>
        <v>4.01</v>
      </c>
      <c r="AP903" s="250">
        <f t="shared" si="275"/>
        <v>55</v>
      </c>
      <c r="AQ903" s="63">
        <f t="shared" si="275"/>
        <v>5.4499999999999993</v>
      </c>
      <c r="AR903" s="250">
        <f t="shared" si="275"/>
        <v>132</v>
      </c>
      <c r="AS903" s="63">
        <f t="shared" si="275"/>
        <v>9.4600000000000009</v>
      </c>
      <c r="AT903" s="63">
        <f t="shared" si="275"/>
        <v>154.54</v>
      </c>
      <c r="AU903" s="63">
        <f t="shared" si="275"/>
        <v>0</v>
      </c>
      <c r="AV903" s="63">
        <f t="shared" si="275"/>
        <v>0</v>
      </c>
      <c r="AW903" s="63">
        <f t="shared" si="275"/>
        <v>9.11</v>
      </c>
      <c r="AX903" s="63">
        <f t="shared" si="275"/>
        <v>163.65</v>
      </c>
      <c r="AY903" s="63">
        <f t="shared" si="275"/>
        <v>173.10999999999999</v>
      </c>
      <c r="AZ903" s="63">
        <f t="shared" si="275"/>
        <v>0</v>
      </c>
      <c r="BA903" s="271">
        <f t="shared" si="275"/>
        <v>173.10999999999999</v>
      </c>
      <c r="BB903" s="250">
        <f t="shared" si="275"/>
        <v>0</v>
      </c>
      <c r="BC903" s="63">
        <f t="shared" si="275"/>
        <v>0</v>
      </c>
      <c r="BD903" s="251">
        <f t="shared" si="275"/>
        <v>0</v>
      </c>
    </row>
    <row r="904" spans="1:56" ht="17.25" customHeight="1" thickBot="1">
      <c r="A904" s="700" t="s">
        <v>361</v>
      </c>
      <c r="B904" s="701"/>
      <c r="C904" s="702"/>
      <c r="D904" s="297"/>
      <c r="E904" s="298">
        <f>E903+E889</f>
        <v>65</v>
      </c>
      <c r="F904" s="299"/>
      <c r="G904" s="300">
        <f t="shared" ref="G904:AD904" si="276">G903+G889</f>
        <v>13544</v>
      </c>
      <c r="H904" s="300">
        <f t="shared" si="276"/>
        <v>63343.476000000017</v>
      </c>
      <c r="I904" s="301">
        <f t="shared" si="276"/>
        <v>7031</v>
      </c>
      <c r="J904" s="301">
        <f t="shared" si="276"/>
        <v>1073</v>
      </c>
      <c r="K904" s="301">
        <f t="shared" si="276"/>
        <v>6967</v>
      </c>
      <c r="L904" s="301">
        <f t="shared" si="276"/>
        <v>400</v>
      </c>
      <c r="M904" s="301">
        <f t="shared" si="276"/>
        <v>12</v>
      </c>
      <c r="N904" s="301">
        <f t="shared" si="276"/>
        <v>157</v>
      </c>
      <c r="O904" s="301">
        <f t="shared" si="276"/>
        <v>7431</v>
      </c>
      <c r="P904" s="301">
        <f t="shared" si="276"/>
        <v>1085</v>
      </c>
      <c r="Q904" s="301">
        <f t="shared" si="276"/>
        <v>7124</v>
      </c>
      <c r="R904" s="301">
        <f t="shared" si="276"/>
        <v>15640</v>
      </c>
      <c r="S904" s="302">
        <f t="shared" si="276"/>
        <v>262.23</v>
      </c>
      <c r="T904" s="300">
        <f t="shared" si="276"/>
        <v>4213</v>
      </c>
      <c r="U904" s="302">
        <f t="shared" si="276"/>
        <v>26.350000000000005</v>
      </c>
      <c r="V904" s="300">
        <f t="shared" si="276"/>
        <v>2612</v>
      </c>
      <c r="W904" s="302">
        <f t="shared" si="276"/>
        <v>23.999999999999996</v>
      </c>
      <c r="X904" s="300">
        <f t="shared" si="276"/>
        <v>66</v>
      </c>
      <c r="Y904" s="300">
        <f t="shared" si="276"/>
        <v>37.229999999999997</v>
      </c>
      <c r="Z904" s="301">
        <f t="shared" si="276"/>
        <v>9297</v>
      </c>
      <c r="AA904" s="302">
        <f t="shared" si="276"/>
        <v>1527.4399999999998</v>
      </c>
      <c r="AB904" s="301">
        <f t="shared" si="276"/>
        <v>24937</v>
      </c>
      <c r="AC904" s="301">
        <f t="shared" si="276"/>
        <v>1789.67</v>
      </c>
      <c r="AD904" s="301">
        <f t="shared" si="276"/>
        <v>9620</v>
      </c>
      <c r="AE904" s="302">
        <f>AD904/G904*100</f>
        <v>71.0277613703485</v>
      </c>
      <c r="AF904" s="301">
        <f t="shared" ref="AF904:BD904" si="277">AF903+AF889</f>
        <v>33</v>
      </c>
      <c r="AG904" s="301">
        <f t="shared" si="277"/>
        <v>1350</v>
      </c>
      <c r="AH904" s="301">
        <f t="shared" si="277"/>
        <v>977</v>
      </c>
      <c r="AI904" s="301">
        <f t="shared" si="277"/>
        <v>48</v>
      </c>
      <c r="AJ904" s="301">
        <f t="shared" si="277"/>
        <v>170</v>
      </c>
      <c r="AK904" s="302">
        <f t="shared" si="277"/>
        <v>0.88400000000000001</v>
      </c>
      <c r="AL904" s="301">
        <f t="shared" si="277"/>
        <v>0</v>
      </c>
      <c r="AM904" s="302">
        <f t="shared" si="277"/>
        <v>0</v>
      </c>
      <c r="AN904" s="301">
        <f t="shared" si="277"/>
        <v>158</v>
      </c>
      <c r="AO904" s="302">
        <f t="shared" si="277"/>
        <v>13.8</v>
      </c>
      <c r="AP904" s="301">
        <f t="shared" si="277"/>
        <v>658</v>
      </c>
      <c r="AQ904" s="302">
        <f t="shared" si="277"/>
        <v>192.89</v>
      </c>
      <c r="AR904" s="301">
        <f t="shared" si="277"/>
        <v>986</v>
      </c>
      <c r="AS904" s="302">
        <f t="shared" si="277"/>
        <v>207.5740000000001</v>
      </c>
      <c r="AT904" s="302">
        <f t="shared" si="277"/>
        <v>182.68</v>
      </c>
      <c r="AU904" s="302">
        <f t="shared" si="277"/>
        <v>78.89</v>
      </c>
      <c r="AV904" s="302">
        <f t="shared" si="277"/>
        <v>0</v>
      </c>
      <c r="AW904" s="302">
        <f t="shared" si="277"/>
        <v>121.15999999999998</v>
      </c>
      <c r="AX904" s="302">
        <f t="shared" si="277"/>
        <v>382.73</v>
      </c>
      <c r="AY904" s="302">
        <f t="shared" si="277"/>
        <v>590.30399999999997</v>
      </c>
      <c r="AZ904" s="302">
        <f t="shared" si="277"/>
        <v>327.43999999999994</v>
      </c>
      <c r="BA904" s="303">
        <f t="shared" si="277"/>
        <v>917.74400000000014</v>
      </c>
      <c r="BB904" s="301">
        <f t="shared" si="277"/>
        <v>5</v>
      </c>
      <c r="BC904" s="302">
        <f t="shared" si="277"/>
        <v>2.2999999999999998</v>
      </c>
      <c r="BD904" s="484">
        <f t="shared" si="277"/>
        <v>0</v>
      </c>
    </row>
    <row r="905" spans="1:56" ht="28.5" customHeight="1" thickBot="1">
      <c r="A905" s="703" t="s">
        <v>210</v>
      </c>
      <c r="B905" s="704"/>
      <c r="C905" s="705"/>
      <c r="D905" s="272"/>
      <c r="E905" s="273">
        <f>E904+E836</f>
        <v>144</v>
      </c>
      <c r="F905" s="274"/>
      <c r="G905" s="275">
        <f t="shared" ref="G905:AD905" si="278">G904+G836</f>
        <v>31922</v>
      </c>
      <c r="H905" s="275">
        <f t="shared" si="278"/>
        <v>130582.17424725767</v>
      </c>
      <c r="I905" s="231">
        <f t="shared" si="278"/>
        <v>14311</v>
      </c>
      <c r="J905" s="231">
        <f t="shared" si="278"/>
        <v>3072</v>
      </c>
      <c r="K905" s="231">
        <f t="shared" si="278"/>
        <v>15259</v>
      </c>
      <c r="L905" s="231">
        <f t="shared" si="278"/>
        <v>703</v>
      </c>
      <c r="M905" s="231">
        <f t="shared" si="278"/>
        <v>36</v>
      </c>
      <c r="N905" s="231">
        <f t="shared" si="278"/>
        <v>212</v>
      </c>
      <c r="O905" s="231">
        <f t="shared" si="278"/>
        <v>15014</v>
      </c>
      <c r="P905" s="231">
        <f t="shared" si="278"/>
        <v>3108</v>
      </c>
      <c r="Q905" s="231">
        <f t="shared" si="278"/>
        <v>15471</v>
      </c>
      <c r="R905" s="231">
        <f t="shared" si="278"/>
        <v>33593</v>
      </c>
      <c r="S905" s="120">
        <f t="shared" si="278"/>
        <v>391.05323000000004</v>
      </c>
      <c r="T905" s="275">
        <f t="shared" si="278"/>
        <v>6984</v>
      </c>
      <c r="U905" s="120">
        <f t="shared" si="278"/>
        <v>40.9405</v>
      </c>
      <c r="V905" s="275">
        <f t="shared" si="278"/>
        <v>6580</v>
      </c>
      <c r="W905" s="120">
        <f t="shared" si="278"/>
        <v>69.843000000000004</v>
      </c>
      <c r="X905" s="275">
        <f t="shared" si="278"/>
        <v>91</v>
      </c>
      <c r="Y905" s="275">
        <f t="shared" si="278"/>
        <v>83.22999999999999</v>
      </c>
      <c r="Z905" s="231">
        <f t="shared" si="278"/>
        <v>20848</v>
      </c>
      <c r="AA905" s="120">
        <f t="shared" si="278"/>
        <v>2379.2571199999998</v>
      </c>
      <c r="AB905" s="231">
        <f t="shared" si="278"/>
        <v>54441</v>
      </c>
      <c r="AC905" s="231">
        <f t="shared" si="278"/>
        <v>2770.3103500000002</v>
      </c>
      <c r="AD905" s="231">
        <f t="shared" si="278"/>
        <v>23462</v>
      </c>
      <c r="AE905" s="120">
        <f>AD905/G905*100</f>
        <v>73.497901134014157</v>
      </c>
      <c r="AF905" s="231">
        <f t="shared" ref="AF905:BD905" si="279">AF904+AF836</f>
        <v>80</v>
      </c>
      <c r="AG905" s="231">
        <f t="shared" si="279"/>
        <v>3971</v>
      </c>
      <c r="AH905" s="231">
        <f t="shared" si="279"/>
        <v>3251</v>
      </c>
      <c r="AI905" s="231">
        <f t="shared" si="279"/>
        <v>639</v>
      </c>
      <c r="AJ905" s="231">
        <f t="shared" si="279"/>
        <v>598</v>
      </c>
      <c r="AK905" s="120">
        <f t="shared" si="279"/>
        <v>3.024</v>
      </c>
      <c r="AL905" s="231">
        <f t="shared" si="279"/>
        <v>0</v>
      </c>
      <c r="AM905" s="120">
        <f t="shared" si="279"/>
        <v>0</v>
      </c>
      <c r="AN905" s="231">
        <f t="shared" si="279"/>
        <v>188</v>
      </c>
      <c r="AO905" s="120">
        <f t="shared" si="279"/>
        <v>16.02</v>
      </c>
      <c r="AP905" s="231">
        <f t="shared" si="279"/>
        <v>5050</v>
      </c>
      <c r="AQ905" s="120">
        <f t="shared" si="279"/>
        <v>329.09</v>
      </c>
      <c r="AR905" s="231">
        <f t="shared" si="279"/>
        <v>5836</v>
      </c>
      <c r="AS905" s="120">
        <f t="shared" si="279"/>
        <v>348.13400000000013</v>
      </c>
      <c r="AT905" s="120">
        <f t="shared" si="279"/>
        <v>449.34999999999997</v>
      </c>
      <c r="AU905" s="120">
        <f t="shared" si="279"/>
        <v>123.50999999999999</v>
      </c>
      <c r="AV905" s="120">
        <f t="shared" si="279"/>
        <v>6.26</v>
      </c>
      <c r="AW905" s="120">
        <f t="shared" si="279"/>
        <v>656.24</v>
      </c>
      <c r="AX905" s="120">
        <f t="shared" si="279"/>
        <v>1235.3599999999997</v>
      </c>
      <c r="AY905" s="120">
        <f t="shared" si="279"/>
        <v>1583.4940000000001</v>
      </c>
      <c r="AZ905" s="120">
        <f t="shared" si="279"/>
        <v>506.62999999999994</v>
      </c>
      <c r="BA905" s="276">
        <f t="shared" si="279"/>
        <v>2090.1240000000003</v>
      </c>
      <c r="BB905" s="231">
        <f t="shared" si="279"/>
        <v>20</v>
      </c>
      <c r="BC905" s="120">
        <f t="shared" si="279"/>
        <v>12.48</v>
      </c>
      <c r="BD905" s="120">
        <f t="shared" si="279"/>
        <v>3.16</v>
      </c>
    </row>
    <row r="906" spans="1:56" s="181" customFormat="1" ht="37.5" customHeight="1" thickBot="1">
      <c r="A906" s="234" t="s">
        <v>968</v>
      </c>
      <c r="B906" s="256"/>
      <c r="C906" s="257"/>
      <c r="D906" s="258"/>
      <c r="E906" s="259"/>
      <c r="F906" s="124"/>
      <c r="G906" s="260"/>
      <c r="H906" s="260"/>
      <c r="I906" s="261"/>
      <c r="J906" s="261"/>
      <c r="K906" s="261"/>
      <c r="L906" s="261"/>
      <c r="M906" s="261"/>
      <c r="N906" s="261"/>
      <c r="O906" s="261"/>
      <c r="P906" s="261"/>
      <c r="Q906" s="261"/>
      <c r="R906" s="261"/>
      <c r="S906" s="261"/>
      <c r="T906" s="261"/>
      <c r="U906" s="261"/>
      <c r="V906" s="261"/>
      <c r="W906" s="261"/>
      <c r="X906" s="261"/>
      <c r="Y906" s="261"/>
      <c r="Z906" s="261"/>
      <c r="AA906" s="261"/>
      <c r="AB906" s="261"/>
      <c r="AC906" s="127"/>
      <c r="AD906" s="261"/>
      <c r="AE906" s="127"/>
      <c r="AF906" s="261"/>
      <c r="AG906" s="261"/>
      <c r="AH906" s="261"/>
      <c r="AI906" s="261"/>
      <c r="AJ906" s="261"/>
      <c r="AK906" s="127"/>
      <c r="AL906" s="261"/>
      <c r="AM906" s="127"/>
      <c r="AN906" s="261"/>
      <c r="AO906" s="127"/>
      <c r="AP906" s="261"/>
      <c r="AQ906" s="127"/>
      <c r="AR906" s="261"/>
      <c r="AS906" s="127"/>
      <c r="AT906" s="127"/>
      <c r="AU906" s="127"/>
      <c r="AV906" s="127"/>
      <c r="AW906" s="127"/>
      <c r="AX906" s="127"/>
      <c r="AY906" s="127"/>
      <c r="AZ906" s="127"/>
      <c r="BA906" s="127"/>
      <c r="BB906" s="262"/>
    </row>
    <row r="907" spans="1:56" s="6" customFormat="1" ht="67.5" customHeight="1" thickBot="1">
      <c r="A907" s="649" t="s">
        <v>1</v>
      </c>
      <c r="B907" s="649" t="s">
        <v>2</v>
      </c>
      <c r="C907" s="649" t="s">
        <v>3</v>
      </c>
      <c r="D907" s="649" t="s">
        <v>4</v>
      </c>
      <c r="E907" s="649" t="s">
        <v>5</v>
      </c>
      <c r="F907" s="649" t="s">
        <v>6</v>
      </c>
      <c r="G907" s="649" t="s">
        <v>7</v>
      </c>
      <c r="H907" s="649" t="s">
        <v>8</v>
      </c>
      <c r="I907" s="682" t="s">
        <v>9</v>
      </c>
      <c r="J907" s="683"/>
      <c r="K907" s="684"/>
      <c r="L907" s="682" t="s">
        <v>10</v>
      </c>
      <c r="M907" s="683"/>
      <c r="N907" s="684"/>
      <c r="O907" s="682" t="s">
        <v>11</v>
      </c>
      <c r="P907" s="683"/>
      <c r="Q907" s="683"/>
      <c r="R907" s="684"/>
      <c r="S907" s="3" t="s">
        <v>12</v>
      </c>
      <c r="T907" s="651" t="s">
        <v>13</v>
      </c>
      <c r="U907" s="652"/>
      <c r="V907" s="652"/>
      <c r="W907" s="653"/>
      <c r="X907" s="656" t="s">
        <v>14</v>
      </c>
      <c r="Y907" s="656" t="s">
        <v>15</v>
      </c>
      <c r="Z907" s="672" t="s">
        <v>16</v>
      </c>
      <c r="AA907" s="4" t="s">
        <v>17</v>
      </c>
      <c r="AB907" s="674" t="s">
        <v>18</v>
      </c>
      <c r="AC907" s="676" t="s">
        <v>19</v>
      </c>
      <c r="AD907" s="672" t="s">
        <v>20</v>
      </c>
      <c r="AE907" s="658" t="s">
        <v>21</v>
      </c>
      <c r="AF907" s="660" t="s">
        <v>22</v>
      </c>
      <c r="AG907" s="678" t="s">
        <v>23</v>
      </c>
      <c r="AH907" s="680" t="s">
        <v>24</v>
      </c>
      <c r="AI907" s="658" t="s">
        <v>25</v>
      </c>
      <c r="AJ907" s="640" t="s">
        <v>26</v>
      </c>
      <c r="AK907" s="641"/>
      <c r="AL907" s="642" t="s">
        <v>27</v>
      </c>
      <c r="AM907" s="643"/>
      <c r="AN907" s="642" t="s">
        <v>28</v>
      </c>
      <c r="AO907" s="643"/>
      <c r="AP907" s="640" t="s">
        <v>29</v>
      </c>
      <c r="AQ907" s="641"/>
      <c r="AR907" s="642" t="s">
        <v>30</v>
      </c>
      <c r="AS907" s="643"/>
      <c r="AT907" s="666" t="s">
        <v>31</v>
      </c>
      <c r="AU907" s="667"/>
      <c r="AV907" s="667"/>
      <c r="AW907" s="667"/>
      <c r="AX907" s="668"/>
      <c r="AY907" s="5" t="s">
        <v>32</v>
      </c>
      <c r="AZ907" s="556" t="s">
        <v>33</v>
      </c>
      <c r="BA907" s="556" t="s">
        <v>34</v>
      </c>
      <c r="BB907" s="654" t="s">
        <v>35</v>
      </c>
      <c r="BC907" s="655"/>
      <c r="BD907" s="554" t="s">
        <v>36</v>
      </c>
    </row>
    <row r="908" spans="1:56" s="6" customFormat="1" ht="51.75" customHeight="1" thickBot="1">
      <c r="A908" s="650"/>
      <c r="B908" s="650"/>
      <c r="C908" s="650"/>
      <c r="D908" s="650"/>
      <c r="E908" s="650"/>
      <c r="F908" s="650"/>
      <c r="G908" s="650"/>
      <c r="H908" s="650"/>
      <c r="I908" s="7" t="s">
        <v>37</v>
      </c>
      <c r="J908" s="8" t="s">
        <v>38</v>
      </c>
      <c r="K908" s="9" t="s">
        <v>39</v>
      </c>
      <c r="L908" s="7" t="s">
        <v>1404</v>
      </c>
      <c r="M908" s="8" t="s">
        <v>38</v>
      </c>
      <c r="N908" s="9" t="s">
        <v>39</v>
      </c>
      <c r="O908" s="7" t="s">
        <v>1405</v>
      </c>
      <c r="P908" s="8" t="s">
        <v>40</v>
      </c>
      <c r="Q908" s="8" t="s">
        <v>41</v>
      </c>
      <c r="R908" s="9" t="s">
        <v>42</v>
      </c>
      <c r="S908" s="10" t="s">
        <v>43</v>
      </c>
      <c r="T908" s="555" t="s">
        <v>44</v>
      </c>
      <c r="U908" s="555" t="s">
        <v>45</v>
      </c>
      <c r="V908" s="555" t="s">
        <v>46</v>
      </c>
      <c r="W908" s="555" t="s">
        <v>47</v>
      </c>
      <c r="X908" s="657"/>
      <c r="Y908" s="657"/>
      <c r="Z908" s="673"/>
      <c r="AA908" s="11" t="s">
        <v>43</v>
      </c>
      <c r="AB908" s="675"/>
      <c r="AC908" s="677"/>
      <c r="AD908" s="673"/>
      <c r="AE908" s="659"/>
      <c r="AF908" s="661"/>
      <c r="AG908" s="679"/>
      <c r="AH908" s="681"/>
      <c r="AI908" s="659"/>
      <c r="AJ908" s="12" t="s">
        <v>48</v>
      </c>
      <c r="AK908" s="550" t="s">
        <v>49</v>
      </c>
      <c r="AL908" s="12" t="s">
        <v>48</v>
      </c>
      <c r="AM908" s="550" t="s">
        <v>49</v>
      </c>
      <c r="AN908" s="12" t="s">
        <v>48</v>
      </c>
      <c r="AO908" s="550" t="s">
        <v>49</v>
      </c>
      <c r="AP908" s="12" t="s">
        <v>48</v>
      </c>
      <c r="AQ908" s="13" t="s">
        <v>49</v>
      </c>
      <c r="AR908" s="12" t="s">
        <v>48</v>
      </c>
      <c r="AS908" s="550" t="s">
        <v>49</v>
      </c>
      <c r="AT908" s="551" t="s">
        <v>50</v>
      </c>
      <c r="AU908" s="552" t="s">
        <v>51</v>
      </c>
      <c r="AV908" s="552" t="s">
        <v>52</v>
      </c>
      <c r="AW908" s="552" t="s">
        <v>53</v>
      </c>
      <c r="AX908" s="553" t="s">
        <v>54</v>
      </c>
      <c r="AY908" s="14" t="s">
        <v>43</v>
      </c>
      <c r="AZ908" s="14" t="s">
        <v>43</v>
      </c>
      <c r="BA908" s="14" t="s">
        <v>43</v>
      </c>
      <c r="BB908" s="15" t="s">
        <v>48</v>
      </c>
      <c r="BC908" s="16" t="s">
        <v>55</v>
      </c>
      <c r="BD908" s="17" t="s">
        <v>43</v>
      </c>
    </row>
    <row r="909" spans="1:56" s="494" customFormat="1" ht="16.5">
      <c r="A909" s="613" t="s">
        <v>969</v>
      </c>
      <c r="B909" s="208" t="s">
        <v>213</v>
      </c>
      <c r="C909" s="244" t="s">
        <v>970</v>
      </c>
      <c r="D909" s="491" t="s">
        <v>971</v>
      </c>
      <c r="E909" s="492">
        <v>1</v>
      </c>
      <c r="F909" s="244" t="s">
        <v>972</v>
      </c>
      <c r="G909" s="242">
        <v>271</v>
      </c>
      <c r="H909" s="242">
        <v>1271.192</v>
      </c>
      <c r="I909" s="201">
        <v>46</v>
      </c>
      <c r="J909" s="201">
        <v>3</v>
      </c>
      <c r="K909" s="201">
        <v>60</v>
      </c>
      <c r="L909" s="634">
        <v>10</v>
      </c>
      <c r="M909" s="634"/>
      <c r="N909" s="634">
        <v>1</v>
      </c>
      <c r="O909" s="25">
        <f t="shared" ref="O909:O946" si="280">I909+L909</f>
        <v>56</v>
      </c>
      <c r="P909" s="25">
        <f t="shared" ref="P909:Q946" si="281">M909+J909</f>
        <v>3</v>
      </c>
      <c r="Q909" s="25">
        <f t="shared" si="281"/>
        <v>61</v>
      </c>
      <c r="R909" s="25">
        <f t="shared" ref="R909:R946" si="282">SUM(O909:Q909)</f>
        <v>120</v>
      </c>
      <c r="S909" s="202">
        <v>0.14000000000000001</v>
      </c>
      <c r="T909" s="201">
        <v>3</v>
      </c>
      <c r="U909" s="202">
        <v>0.01</v>
      </c>
      <c r="V909" s="201">
        <v>53</v>
      </c>
      <c r="W909" s="202">
        <v>0.01</v>
      </c>
      <c r="X909" s="201">
        <v>0</v>
      </c>
      <c r="Y909" s="201">
        <v>0</v>
      </c>
      <c r="Z909" s="201">
        <v>119</v>
      </c>
      <c r="AA909" s="202">
        <v>2</v>
      </c>
      <c r="AB909" s="26">
        <f t="shared" ref="AB909:AC946" si="283">Z909+R909</f>
        <v>239</v>
      </c>
      <c r="AC909" s="71">
        <f t="shared" si="283"/>
        <v>2.14</v>
      </c>
      <c r="AD909" s="201">
        <v>116</v>
      </c>
      <c r="AE909" s="27">
        <f t="shared" ref="AE909:AE946" si="284">AD909/G909*100</f>
        <v>42.804428044280442</v>
      </c>
      <c r="AF909" s="201"/>
      <c r="AG909" s="201">
        <v>6</v>
      </c>
      <c r="AH909" s="201">
        <v>6</v>
      </c>
      <c r="AI909" s="201">
        <v>2</v>
      </c>
      <c r="AJ909" s="208"/>
      <c r="AK909" s="631"/>
      <c r="AL909" s="208"/>
      <c r="AM909" s="504"/>
      <c r="AN909" s="208"/>
      <c r="AO909" s="504"/>
      <c r="AP909" s="201">
        <v>51</v>
      </c>
      <c r="AQ909" s="202">
        <v>5.32</v>
      </c>
      <c r="AR909" s="201">
        <f t="shared" ref="AR909:AS946" si="285">AP909+AN909+AL909+AJ909</f>
        <v>51</v>
      </c>
      <c r="AS909" s="202">
        <f t="shared" si="285"/>
        <v>5.32</v>
      </c>
      <c r="AT909" s="202">
        <v>3.2</v>
      </c>
      <c r="AU909" s="202">
        <v>14.87</v>
      </c>
      <c r="AV909" s="202">
        <v>0</v>
      </c>
      <c r="AW909" s="202">
        <v>34.04</v>
      </c>
      <c r="AX909" s="27">
        <f t="shared" ref="AX909:AX946" si="286">SUM(AT909:AW909)</f>
        <v>52.11</v>
      </c>
      <c r="AY909" s="39">
        <f t="shared" ref="AY909:AY946" si="287">AX909+AS909</f>
        <v>57.43</v>
      </c>
      <c r="AZ909" s="202">
        <v>18.73</v>
      </c>
      <c r="BA909" s="27">
        <f t="shared" ref="BA909:BA946" si="288">AZ909+AY909</f>
        <v>76.16</v>
      </c>
      <c r="BB909" s="201">
        <v>0</v>
      </c>
      <c r="BC909" s="202">
        <v>0</v>
      </c>
      <c r="BD909" s="202">
        <v>0</v>
      </c>
    </row>
    <row r="910" spans="1:56" s="494" customFormat="1" ht="16.5">
      <c r="A910" s="613" t="s">
        <v>969</v>
      </c>
      <c r="B910" s="208" t="s">
        <v>213</v>
      </c>
      <c r="C910" s="244" t="s">
        <v>970</v>
      </c>
      <c r="D910" s="491" t="s">
        <v>971</v>
      </c>
      <c r="E910" s="492">
        <v>2</v>
      </c>
      <c r="F910" s="244" t="s">
        <v>974</v>
      </c>
      <c r="G910" s="242">
        <v>317</v>
      </c>
      <c r="H910" s="242">
        <v>1110.855</v>
      </c>
      <c r="I910" s="201">
        <v>0</v>
      </c>
      <c r="J910" s="201">
        <v>0</v>
      </c>
      <c r="K910" s="201">
        <v>1</v>
      </c>
      <c r="L910" s="584"/>
      <c r="M910" s="584"/>
      <c r="N910" s="584"/>
      <c r="O910" s="25">
        <f t="shared" si="280"/>
        <v>0</v>
      </c>
      <c r="P910" s="25">
        <f t="shared" si="281"/>
        <v>0</v>
      </c>
      <c r="Q910" s="25">
        <f t="shared" si="281"/>
        <v>1</v>
      </c>
      <c r="R910" s="25">
        <f t="shared" si="282"/>
        <v>1</v>
      </c>
      <c r="S910" s="202">
        <v>0</v>
      </c>
      <c r="T910" s="201">
        <v>0</v>
      </c>
      <c r="U910" s="202">
        <v>0</v>
      </c>
      <c r="V910" s="201">
        <v>0</v>
      </c>
      <c r="W910" s="202">
        <v>0</v>
      </c>
      <c r="X910" s="201">
        <v>0</v>
      </c>
      <c r="Y910" s="201">
        <v>0</v>
      </c>
      <c r="Z910" s="201">
        <v>20</v>
      </c>
      <c r="AA910" s="202">
        <v>0.3</v>
      </c>
      <c r="AB910" s="26">
        <f t="shared" si="283"/>
        <v>21</v>
      </c>
      <c r="AC910" s="71">
        <f t="shared" si="283"/>
        <v>0.3</v>
      </c>
      <c r="AD910" s="201">
        <v>18</v>
      </c>
      <c r="AE910" s="27">
        <f t="shared" si="284"/>
        <v>5.6782334384858046</v>
      </c>
      <c r="AF910" s="201"/>
      <c r="AG910" s="201"/>
      <c r="AH910" s="201"/>
      <c r="AI910" s="201"/>
      <c r="AJ910" s="156"/>
      <c r="AK910" s="635"/>
      <c r="AL910" s="156"/>
      <c r="AM910" s="600"/>
      <c r="AN910" s="156"/>
      <c r="AO910" s="600"/>
      <c r="AP910" s="156"/>
      <c r="AQ910" s="600"/>
      <c r="AR910" s="201">
        <f t="shared" si="285"/>
        <v>0</v>
      </c>
      <c r="AS910" s="202">
        <f t="shared" si="285"/>
        <v>0</v>
      </c>
      <c r="AT910" s="202">
        <v>3.71</v>
      </c>
      <c r="AU910" s="202">
        <v>0</v>
      </c>
      <c r="AV910" s="202">
        <v>0</v>
      </c>
      <c r="AW910" s="202">
        <v>0</v>
      </c>
      <c r="AX910" s="27">
        <f t="shared" si="286"/>
        <v>3.71</v>
      </c>
      <c r="AY910" s="39">
        <f t="shared" si="287"/>
        <v>3.71</v>
      </c>
      <c r="AZ910" s="202">
        <v>0.36</v>
      </c>
      <c r="BA910" s="27">
        <f t="shared" si="288"/>
        <v>4.07</v>
      </c>
      <c r="BB910" s="201">
        <v>4</v>
      </c>
      <c r="BC910" s="202">
        <v>3.12</v>
      </c>
      <c r="BD910" s="202">
        <v>0</v>
      </c>
    </row>
    <row r="911" spans="1:56" s="494" customFormat="1" ht="16.5">
      <c r="A911" s="613" t="s">
        <v>969</v>
      </c>
      <c r="B911" s="208" t="s">
        <v>213</v>
      </c>
      <c r="C911" s="244" t="s">
        <v>970</v>
      </c>
      <c r="D911" s="244" t="s">
        <v>976</v>
      </c>
      <c r="E911" s="492">
        <v>3</v>
      </c>
      <c r="F911" s="244" t="s">
        <v>977</v>
      </c>
      <c r="G911" s="242">
        <v>191</v>
      </c>
      <c r="H911" s="242">
        <v>1109</v>
      </c>
      <c r="I911" s="201">
        <v>320</v>
      </c>
      <c r="J911" s="201">
        <v>0</v>
      </c>
      <c r="K911" s="201">
        <v>136</v>
      </c>
      <c r="L911" s="590"/>
      <c r="M911" s="590"/>
      <c r="N911" s="590"/>
      <c r="O911" s="25">
        <f t="shared" si="280"/>
        <v>320</v>
      </c>
      <c r="P911" s="25">
        <f t="shared" si="281"/>
        <v>0</v>
      </c>
      <c r="Q911" s="25">
        <f t="shared" si="281"/>
        <v>136</v>
      </c>
      <c r="R911" s="25">
        <f t="shared" si="282"/>
        <v>456</v>
      </c>
      <c r="S911" s="202">
        <v>3.56</v>
      </c>
      <c r="T911" s="585">
        <v>273</v>
      </c>
      <c r="U911" s="586">
        <v>1.03</v>
      </c>
      <c r="V911" s="585">
        <v>47</v>
      </c>
      <c r="W911" s="586">
        <v>0.8</v>
      </c>
      <c r="X911" s="201">
        <v>0</v>
      </c>
      <c r="Y911" s="201">
        <v>0</v>
      </c>
      <c r="Z911" s="201">
        <v>21</v>
      </c>
      <c r="AA911" s="202">
        <v>0.17</v>
      </c>
      <c r="AB911" s="26">
        <f t="shared" si="283"/>
        <v>477</v>
      </c>
      <c r="AC911" s="71">
        <f t="shared" si="283"/>
        <v>3.73</v>
      </c>
      <c r="AD911" s="201">
        <v>191</v>
      </c>
      <c r="AE911" s="27">
        <f t="shared" si="284"/>
        <v>100</v>
      </c>
      <c r="AF911" s="201">
        <v>1</v>
      </c>
      <c r="AG911" s="201"/>
      <c r="AH911" s="201"/>
      <c r="AI911" s="201"/>
      <c r="AJ911" s="208"/>
      <c r="AK911" s="631"/>
      <c r="AL911" s="208"/>
      <c r="AM911" s="504"/>
      <c r="AN911" s="208"/>
      <c r="AO911" s="504"/>
      <c r="AP911" s="201">
        <v>1</v>
      </c>
      <c r="AQ911" s="202">
        <v>0.5</v>
      </c>
      <c r="AR911" s="201">
        <f t="shared" si="285"/>
        <v>1</v>
      </c>
      <c r="AS911" s="202">
        <f t="shared" si="285"/>
        <v>0.5</v>
      </c>
      <c r="AT911" s="202">
        <v>5.2</v>
      </c>
      <c r="AU911" s="202"/>
      <c r="AV911" s="202"/>
      <c r="AW911" s="202">
        <v>0</v>
      </c>
      <c r="AX911" s="27">
        <f t="shared" si="286"/>
        <v>5.2</v>
      </c>
      <c r="AY911" s="39">
        <f t="shared" si="287"/>
        <v>5.7</v>
      </c>
      <c r="AZ911" s="202">
        <v>4.5</v>
      </c>
      <c r="BA911" s="27">
        <f t="shared" si="288"/>
        <v>10.199999999999999</v>
      </c>
      <c r="BB911" s="201"/>
      <c r="BC911" s="202"/>
      <c r="BD911" s="202"/>
    </row>
    <row r="912" spans="1:56" s="494" customFormat="1" ht="16.5">
      <c r="A912" s="613" t="s">
        <v>969</v>
      </c>
      <c r="B912" s="208" t="s">
        <v>213</v>
      </c>
      <c r="C912" s="244" t="s">
        <v>970</v>
      </c>
      <c r="D912" s="244" t="s">
        <v>976</v>
      </c>
      <c r="E912" s="492">
        <v>4</v>
      </c>
      <c r="F912" s="244" t="s">
        <v>978</v>
      </c>
      <c r="G912" s="242">
        <v>216</v>
      </c>
      <c r="H912" s="242">
        <v>910</v>
      </c>
      <c r="I912" s="201">
        <v>87</v>
      </c>
      <c r="J912" s="201">
        <v>3</v>
      </c>
      <c r="K912" s="201">
        <v>8</v>
      </c>
      <c r="L912" s="590">
        <v>36</v>
      </c>
      <c r="M912" s="590">
        <v>3</v>
      </c>
      <c r="N912" s="590">
        <v>2</v>
      </c>
      <c r="O912" s="25">
        <f t="shared" si="280"/>
        <v>123</v>
      </c>
      <c r="P912" s="25">
        <f t="shared" si="281"/>
        <v>6</v>
      </c>
      <c r="Q912" s="25">
        <f t="shared" si="281"/>
        <v>10</v>
      </c>
      <c r="R912" s="25">
        <f t="shared" si="282"/>
        <v>139</v>
      </c>
      <c r="S912" s="202">
        <v>0.95</v>
      </c>
      <c r="T912" s="585">
        <v>78</v>
      </c>
      <c r="U912" s="586">
        <v>0.15</v>
      </c>
      <c r="V912" s="585">
        <v>45</v>
      </c>
      <c r="W912" s="586">
        <v>0.11</v>
      </c>
      <c r="X912" s="201">
        <v>0</v>
      </c>
      <c r="Y912" s="201">
        <v>0</v>
      </c>
      <c r="Z912" s="201">
        <v>148</v>
      </c>
      <c r="AA912" s="202">
        <v>5.01</v>
      </c>
      <c r="AB912" s="26">
        <f t="shared" si="283"/>
        <v>287</v>
      </c>
      <c r="AC912" s="71">
        <f t="shared" si="283"/>
        <v>5.96</v>
      </c>
      <c r="AD912" s="201">
        <v>208</v>
      </c>
      <c r="AE912" s="27">
        <f t="shared" si="284"/>
        <v>96.296296296296291</v>
      </c>
      <c r="AF912" s="201"/>
      <c r="AG912" s="201"/>
      <c r="AH912" s="201"/>
      <c r="AI912" s="201"/>
      <c r="AJ912" s="208"/>
      <c r="AK912" s="631"/>
      <c r="AL912" s="208"/>
      <c r="AM912" s="504"/>
      <c r="AN912" s="208"/>
      <c r="AO912" s="504"/>
      <c r="AP912" s="201">
        <v>0</v>
      </c>
      <c r="AQ912" s="202">
        <v>0</v>
      </c>
      <c r="AR912" s="201">
        <f t="shared" si="285"/>
        <v>0</v>
      </c>
      <c r="AS912" s="202">
        <f t="shared" si="285"/>
        <v>0</v>
      </c>
      <c r="AT912" s="202">
        <v>11.02</v>
      </c>
      <c r="AU912" s="202"/>
      <c r="AV912" s="202"/>
      <c r="AW912" s="202">
        <v>0</v>
      </c>
      <c r="AX912" s="27">
        <f t="shared" si="286"/>
        <v>11.02</v>
      </c>
      <c r="AY912" s="39">
        <f t="shared" si="287"/>
        <v>11.02</v>
      </c>
      <c r="AZ912" s="202">
        <v>10.61</v>
      </c>
      <c r="BA912" s="27">
        <f t="shared" si="288"/>
        <v>21.63</v>
      </c>
      <c r="BB912" s="201"/>
      <c r="BC912" s="202"/>
      <c r="BD912" s="202"/>
    </row>
    <row r="913" spans="1:56" s="494" customFormat="1" ht="16.5">
      <c r="A913" s="614" t="s">
        <v>969</v>
      </c>
      <c r="B913" s="208" t="s">
        <v>213</v>
      </c>
      <c r="C913" s="154" t="s">
        <v>970</v>
      </c>
      <c r="D913" s="491" t="s">
        <v>976</v>
      </c>
      <c r="E913" s="492">
        <v>5</v>
      </c>
      <c r="F913" s="495" t="s">
        <v>979</v>
      </c>
      <c r="G913" s="242">
        <v>281</v>
      </c>
      <c r="H913" s="242">
        <v>1756</v>
      </c>
      <c r="I913" s="243">
        <v>360</v>
      </c>
      <c r="J913" s="243">
        <v>3</v>
      </c>
      <c r="K913" s="243">
        <v>87</v>
      </c>
      <c r="L913" s="584"/>
      <c r="M913" s="584"/>
      <c r="N913" s="584"/>
      <c r="O913" s="25">
        <f t="shared" si="280"/>
        <v>360</v>
      </c>
      <c r="P913" s="25">
        <f t="shared" si="281"/>
        <v>3</v>
      </c>
      <c r="Q913" s="25">
        <f t="shared" si="281"/>
        <v>87</v>
      </c>
      <c r="R913" s="25">
        <f t="shared" si="282"/>
        <v>450</v>
      </c>
      <c r="S913" s="202">
        <v>2.38</v>
      </c>
      <c r="T913" s="585">
        <v>299</v>
      </c>
      <c r="U913" s="587">
        <v>1.26</v>
      </c>
      <c r="V913" s="588">
        <v>61</v>
      </c>
      <c r="W913" s="587">
        <v>0.7</v>
      </c>
      <c r="X913" s="201">
        <v>0</v>
      </c>
      <c r="Y913" s="201">
        <v>0</v>
      </c>
      <c r="Z913" s="243">
        <v>526</v>
      </c>
      <c r="AA913" s="202">
        <v>0.8</v>
      </c>
      <c r="AB913" s="26">
        <f t="shared" si="283"/>
        <v>976</v>
      </c>
      <c r="AC913" s="71">
        <f t="shared" si="283"/>
        <v>3.1799999999999997</v>
      </c>
      <c r="AD913" s="243">
        <v>281</v>
      </c>
      <c r="AE913" s="27">
        <f t="shared" si="284"/>
        <v>100</v>
      </c>
      <c r="AF913" s="243">
        <v>2</v>
      </c>
      <c r="AG913" s="243"/>
      <c r="AH913" s="243"/>
      <c r="AI913" s="243"/>
      <c r="AJ913" s="208"/>
      <c r="AK913" s="631"/>
      <c r="AL913" s="208"/>
      <c r="AM913" s="504"/>
      <c r="AN913" s="208"/>
      <c r="AO913" s="504"/>
      <c r="AP913" s="589">
        <v>3</v>
      </c>
      <c r="AQ913" s="586">
        <v>0.35</v>
      </c>
      <c r="AR913" s="201">
        <f t="shared" si="285"/>
        <v>3</v>
      </c>
      <c r="AS913" s="202">
        <f t="shared" si="285"/>
        <v>0.35</v>
      </c>
      <c r="AT913" s="586">
        <v>4.9400000000000004</v>
      </c>
      <c r="AU913" s="586"/>
      <c r="AV913" s="586"/>
      <c r="AW913" s="586">
        <v>0.17</v>
      </c>
      <c r="AX913" s="27">
        <f t="shared" si="286"/>
        <v>5.1100000000000003</v>
      </c>
      <c r="AY913" s="39">
        <f t="shared" si="287"/>
        <v>5.46</v>
      </c>
      <c r="AZ913" s="586">
        <v>12.5</v>
      </c>
      <c r="BA913" s="27">
        <f t="shared" si="288"/>
        <v>17.96</v>
      </c>
      <c r="BB913" s="201"/>
      <c r="BC913" s="202"/>
      <c r="BD913" s="202"/>
    </row>
    <row r="914" spans="1:56" s="494" customFormat="1" ht="16.5">
      <c r="A914" s="613" t="s">
        <v>969</v>
      </c>
      <c r="B914" s="208" t="s">
        <v>213</v>
      </c>
      <c r="C914" s="244" t="s">
        <v>970</v>
      </c>
      <c r="D914" s="244" t="s">
        <v>976</v>
      </c>
      <c r="E914" s="492">
        <v>6</v>
      </c>
      <c r="F914" s="244" t="s">
        <v>980</v>
      </c>
      <c r="G914" s="242">
        <v>324</v>
      </c>
      <c r="H914" s="242">
        <v>1165</v>
      </c>
      <c r="I914" s="201">
        <v>88</v>
      </c>
      <c r="J914" s="201">
        <v>3</v>
      </c>
      <c r="K914" s="201">
        <v>27</v>
      </c>
      <c r="L914" s="590">
        <v>4</v>
      </c>
      <c r="M914" s="590">
        <v>1</v>
      </c>
      <c r="N914" s="590"/>
      <c r="O914" s="25">
        <f t="shared" si="280"/>
        <v>92</v>
      </c>
      <c r="P914" s="25">
        <f t="shared" si="281"/>
        <v>4</v>
      </c>
      <c r="Q914" s="25">
        <f t="shared" si="281"/>
        <v>27</v>
      </c>
      <c r="R914" s="25">
        <f t="shared" si="282"/>
        <v>123</v>
      </c>
      <c r="S914" s="202">
        <v>0.8</v>
      </c>
      <c r="T914" s="585">
        <v>41</v>
      </c>
      <c r="U914" s="586">
        <v>0.03</v>
      </c>
      <c r="V914" s="585">
        <v>51</v>
      </c>
      <c r="W914" s="586">
        <v>0.01</v>
      </c>
      <c r="X914" s="201">
        <v>0</v>
      </c>
      <c r="Y914" s="201">
        <v>0</v>
      </c>
      <c r="Z914" s="201">
        <v>25</v>
      </c>
      <c r="AA914" s="202">
        <v>0.32</v>
      </c>
      <c r="AB914" s="26">
        <f t="shared" si="283"/>
        <v>148</v>
      </c>
      <c r="AC914" s="71">
        <f t="shared" si="283"/>
        <v>1.1200000000000001</v>
      </c>
      <c r="AD914" s="201">
        <v>115</v>
      </c>
      <c r="AE914" s="27">
        <f t="shared" si="284"/>
        <v>35.493827160493829</v>
      </c>
      <c r="AF914" s="201"/>
      <c r="AG914" s="201">
        <v>24</v>
      </c>
      <c r="AH914" s="201">
        <v>24</v>
      </c>
      <c r="AI914" s="201">
        <v>5</v>
      </c>
      <c r="AJ914" s="208"/>
      <c r="AK914" s="631"/>
      <c r="AL914" s="208"/>
      <c r="AM914" s="504"/>
      <c r="AN914" s="208"/>
      <c r="AO914" s="504"/>
      <c r="AP914" s="201">
        <v>0</v>
      </c>
      <c r="AQ914" s="202">
        <v>0</v>
      </c>
      <c r="AR914" s="201">
        <f t="shared" si="285"/>
        <v>0</v>
      </c>
      <c r="AS914" s="202">
        <f t="shared" si="285"/>
        <v>0</v>
      </c>
      <c r="AT914" s="202">
        <v>11.1</v>
      </c>
      <c r="AU914" s="202"/>
      <c r="AV914" s="202"/>
      <c r="AW914" s="202">
        <v>0.22</v>
      </c>
      <c r="AX914" s="27">
        <f t="shared" si="286"/>
        <v>11.32</v>
      </c>
      <c r="AY914" s="39">
        <f t="shared" si="287"/>
        <v>11.32</v>
      </c>
      <c r="AZ914" s="202">
        <v>4.5</v>
      </c>
      <c r="BA914" s="27">
        <f t="shared" si="288"/>
        <v>15.82</v>
      </c>
      <c r="BB914" s="201"/>
      <c r="BC914" s="202"/>
      <c r="BD914" s="202"/>
    </row>
    <row r="915" spans="1:56" s="494" customFormat="1" ht="18" customHeight="1">
      <c r="A915" s="613" t="s">
        <v>969</v>
      </c>
      <c r="B915" s="208" t="s">
        <v>213</v>
      </c>
      <c r="C915" s="244" t="s">
        <v>970</v>
      </c>
      <c r="D915" s="491" t="s">
        <v>976</v>
      </c>
      <c r="E915" s="492">
        <v>7</v>
      </c>
      <c r="F915" s="505" t="s">
        <v>981</v>
      </c>
      <c r="G915" s="242">
        <v>261</v>
      </c>
      <c r="H915" s="242">
        <v>1312.1750000000002</v>
      </c>
      <c r="I915" s="242">
        <v>18</v>
      </c>
      <c r="J915" s="242">
        <v>1</v>
      </c>
      <c r="K915" s="242">
        <v>0</v>
      </c>
      <c r="L915" s="208">
        <v>3</v>
      </c>
      <c r="M915" s="208">
        <v>1</v>
      </c>
      <c r="N915" s="157"/>
      <c r="O915" s="25">
        <f t="shared" si="280"/>
        <v>21</v>
      </c>
      <c r="P915" s="25">
        <f t="shared" si="281"/>
        <v>2</v>
      </c>
      <c r="Q915" s="25">
        <f t="shared" si="281"/>
        <v>0</v>
      </c>
      <c r="R915" s="25">
        <f t="shared" si="282"/>
        <v>23</v>
      </c>
      <c r="S915" s="263">
        <v>0.21</v>
      </c>
      <c r="T915" s="157">
        <v>15</v>
      </c>
      <c r="U915" s="263">
        <v>0.05</v>
      </c>
      <c r="V915" s="157">
        <v>6</v>
      </c>
      <c r="W915" s="587">
        <v>0.05</v>
      </c>
      <c r="X915" s="157"/>
      <c r="Y915" s="157"/>
      <c r="Z915" s="157">
        <v>17</v>
      </c>
      <c r="AA915" s="263">
        <v>0.1</v>
      </c>
      <c r="AB915" s="26">
        <f t="shared" si="283"/>
        <v>40</v>
      </c>
      <c r="AC915" s="71">
        <f t="shared" si="283"/>
        <v>0.31</v>
      </c>
      <c r="AD915" s="157">
        <v>22</v>
      </c>
      <c r="AE915" s="27">
        <f t="shared" si="284"/>
        <v>8.4291187739463602</v>
      </c>
      <c r="AF915" s="157"/>
      <c r="AG915" s="157"/>
      <c r="AH915" s="157"/>
      <c r="AI915" s="157"/>
      <c r="AJ915" s="208"/>
      <c r="AK915" s="631"/>
      <c r="AL915" s="208"/>
      <c r="AM915" s="504"/>
      <c r="AN915" s="208"/>
      <c r="AO915" s="504"/>
      <c r="AP915" s="157">
        <v>0</v>
      </c>
      <c r="AQ915" s="263">
        <v>0</v>
      </c>
      <c r="AR915" s="201">
        <f t="shared" si="285"/>
        <v>0</v>
      </c>
      <c r="AS915" s="202">
        <f t="shared" si="285"/>
        <v>0</v>
      </c>
      <c r="AT915" s="263"/>
      <c r="AU915" s="263"/>
      <c r="AV915" s="263"/>
      <c r="AW915" s="263"/>
      <c r="AX915" s="27">
        <f t="shared" si="286"/>
        <v>0</v>
      </c>
      <c r="AY915" s="39">
        <f t="shared" si="287"/>
        <v>0</v>
      </c>
      <c r="AZ915" s="202">
        <v>7.5</v>
      </c>
      <c r="BA915" s="27">
        <f t="shared" si="288"/>
        <v>7.5</v>
      </c>
      <c r="BB915" s="501"/>
      <c r="BC915" s="263"/>
      <c r="BD915" s="263"/>
    </row>
    <row r="916" spans="1:56" s="494" customFormat="1" ht="16.5">
      <c r="A916" s="614" t="s">
        <v>969</v>
      </c>
      <c r="B916" s="208" t="s">
        <v>213</v>
      </c>
      <c r="C916" s="154" t="s">
        <v>970</v>
      </c>
      <c r="D916" s="491" t="s">
        <v>976</v>
      </c>
      <c r="E916" s="492">
        <v>8</v>
      </c>
      <c r="F916" s="495" t="s">
        <v>982</v>
      </c>
      <c r="G916" s="242">
        <v>312</v>
      </c>
      <c r="H916" s="242">
        <v>1839</v>
      </c>
      <c r="I916" s="243">
        <v>188</v>
      </c>
      <c r="J916" s="243">
        <v>12</v>
      </c>
      <c r="K916" s="243">
        <v>95</v>
      </c>
      <c r="L916" s="584"/>
      <c r="M916" s="584"/>
      <c r="N916" s="584"/>
      <c r="O916" s="25">
        <f t="shared" si="280"/>
        <v>188</v>
      </c>
      <c r="P916" s="25">
        <f t="shared" si="281"/>
        <v>12</v>
      </c>
      <c r="Q916" s="25">
        <f t="shared" si="281"/>
        <v>95</v>
      </c>
      <c r="R916" s="25">
        <f t="shared" si="282"/>
        <v>295</v>
      </c>
      <c r="S916" s="202">
        <v>2.85</v>
      </c>
      <c r="T916" s="585">
        <v>148</v>
      </c>
      <c r="U916" s="586">
        <v>1.02</v>
      </c>
      <c r="V916" s="585">
        <v>40</v>
      </c>
      <c r="W916" s="586">
        <v>0.6</v>
      </c>
      <c r="X916" s="201">
        <v>0</v>
      </c>
      <c r="Y916" s="201">
        <v>0</v>
      </c>
      <c r="Z916" s="243">
        <v>539</v>
      </c>
      <c r="AA916" s="202">
        <v>7.1</v>
      </c>
      <c r="AB916" s="26">
        <f t="shared" si="283"/>
        <v>834</v>
      </c>
      <c r="AC916" s="71">
        <f t="shared" si="283"/>
        <v>9.9499999999999993</v>
      </c>
      <c r="AD916" s="243">
        <v>312</v>
      </c>
      <c r="AE916" s="27">
        <f t="shared" si="284"/>
        <v>100</v>
      </c>
      <c r="AF916" s="243">
        <v>3</v>
      </c>
      <c r="AG916" s="243">
        <v>113</v>
      </c>
      <c r="AH916" s="243">
        <v>109</v>
      </c>
      <c r="AI916" s="243">
        <v>8</v>
      </c>
      <c r="AJ916" s="208"/>
      <c r="AK916" s="631"/>
      <c r="AL916" s="208"/>
      <c r="AM916" s="504"/>
      <c r="AN916" s="208"/>
      <c r="AO916" s="504"/>
      <c r="AP916" s="589">
        <v>0</v>
      </c>
      <c r="AQ916" s="586">
        <v>0</v>
      </c>
      <c r="AR916" s="201">
        <f t="shared" si="285"/>
        <v>0</v>
      </c>
      <c r="AS916" s="202">
        <f t="shared" si="285"/>
        <v>0</v>
      </c>
      <c r="AT916" s="586">
        <v>0</v>
      </c>
      <c r="AU916" s="586"/>
      <c r="AV916" s="586"/>
      <c r="AW916" s="586">
        <v>0</v>
      </c>
      <c r="AX916" s="27">
        <f t="shared" si="286"/>
        <v>0</v>
      </c>
      <c r="AY916" s="39">
        <f t="shared" si="287"/>
        <v>0</v>
      </c>
      <c r="AZ916" s="586">
        <v>5.4</v>
      </c>
      <c r="BA916" s="27">
        <f t="shared" si="288"/>
        <v>5.4</v>
      </c>
      <c r="BB916" s="201"/>
      <c r="BC916" s="202"/>
      <c r="BD916" s="202"/>
    </row>
    <row r="917" spans="1:56" s="494" customFormat="1" ht="20.25" customHeight="1">
      <c r="A917" s="614" t="s">
        <v>969</v>
      </c>
      <c r="B917" s="208" t="s">
        <v>213</v>
      </c>
      <c r="C917" s="154" t="s">
        <v>970</v>
      </c>
      <c r="D917" s="491" t="s">
        <v>976</v>
      </c>
      <c r="E917" s="492">
        <v>9</v>
      </c>
      <c r="F917" s="495" t="s">
        <v>983</v>
      </c>
      <c r="G917" s="242">
        <v>247</v>
      </c>
      <c r="H917" s="242">
        <v>1463</v>
      </c>
      <c r="I917" s="243">
        <v>459</v>
      </c>
      <c r="J917" s="243">
        <v>2</v>
      </c>
      <c r="K917" s="243">
        <v>146</v>
      </c>
      <c r="L917" s="584"/>
      <c r="M917" s="584"/>
      <c r="N917" s="584"/>
      <c r="O917" s="25">
        <f t="shared" si="280"/>
        <v>459</v>
      </c>
      <c r="P917" s="25">
        <f t="shared" si="281"/>
        <v>2</v>
      </c>
      <c r="Q917" s="25">
        <f t="shared" si="281"/>
        <v>146</v>
      </c>
      <c r="R917" s="25">
        <f t="shared" si="282"/>
        <v>607</v>
      </c>
      <c r="S917" s="202">
        <v>5.54</v>
      </c>
      <c r="T917" s="588">
        <v>380</v>
      </c>
      <c r="U917" s="587">
        <v>3.2</v>
      </c>
      <c r="V917" s="588">
        <v>79</v>
      </c>
      <c r="W917" s="587">
        <v>1.01</v>
      </c>
      <c r="X917" s="201">
        <v>0</v>
      </c>
      <c r="Y917" s="201">
        <v>0</v>
      </c>
      <c r="Z917" s="243">
        <v>559</v>
      </c>
      <c r="AA917" s="202">
        <v>6.1</v>
      </c>
      <c r="AB917" s="26">
        <f t="shared" si="283"/>
        <v>1166</v>
      </c>
      <c r="AC917" s="71">
        <f t="shared" si="283"/>
        <v>11.64</v>
      </c>
      <c r="AD917" s="243">
        <v>247</v>
      </c>
      <c r="AE917" s="27">
        <f t="shared" si="284"/>
        <v>100</v>
      </c>
      <c r="AF917" s="243">
        <v>4</v>
      </c>
      <c r="AG917" s="243">
        <v>37</v>
      </c>
      <c r="AH917" s="243">
        <v>37</v>
      </c>
      <c r="AI917" s="243">
        <v>1</v>
      </c>
      <c r="AJ917" s="208"/>
      <c r="AK917" s="631"/>
      <c r="AL917" s="208"/>
      <c r="AM917" s="504"/>
      <c r="AN917" s="208"/>
      <c r="AO917" s="504"/>
      <c r="AP917" s="589">
        <v>3</v>
      </c>
      <c r="AQ917" s="586">
        <v>1.45</v>
      </c>
      <c r="AR917" s="201">
        <f t="shared" si="285"/>
        <v>3</v>
      </c>
      <c r="AS917" s="202">
        <f t="shared" si="285"/>
        <v>1.45</v>
      </c>
      <c r="AT917" s="586">
        <v>2.35</v>
      </c>
      <c r="AU917" s="586"/>
      <c r="AV917" s="586"/>
      <c r="AW917" s="586">
        <v>5.59</v>
      </c>
      <c r="AX917" s="27">
        <f t="shared" si="286"/>
        <v>7.9399999999999995</v>
      </c>
      <c r="AY917" s="39">
        <f t="shared" si="287"/>
        <v>9.3899999999999988</v>
      </c>
      <c r="AZ917" s="586">
        <v>86.28</v>
      </c>
      <c r="BA917" s="27">
        <f t="shared" si="288"/>
        <v>95.67</v>
      </c>
      <c r="BB917" s="201"/>
      <c r="BC917" s="202"/>
      <c r="BD917" s="202"/>
    </row>
    <row r="918" spans="1:56" s="494" customFormat="1" ht="16.5">
      <c r="A918" s="613" t="s">
        <v>969</v>
      </c>
      <c r="B918" s="208" t="s">
        <v>213</v>
      </c>
      <c r="C918" s="244" t="s">
        <v>970</v>
      </c>
      <c r="D918" s="244" t="s">
        <v>976</v>
      </c>
      <c r="E918" s="492">
        <v>10</v>
      </c>
      <c r="F918" s="244" t="s">
        <v>984</v>
      </c>
      <c r="G918" s="242">
        <v>185</v>
      </c>
      <c r="H918" s="242">
        <v>842</v>
      </c>
      <c r="I918" s="201">
        <v>114</v>
      </c>
      <c r="J918" s="201">
        <v>0</v>
      </c>
      <c r="K918" s="201">
        <v>6</v>
      </c>
      <c r="L918" s="590"/>
      <c r="M918" s="590"/>
      <c r="N918" s="590"/>
      <c r="O918" s="25">
        <f t="shared" si="280"/>
        <v>114</v>
      </c>
      <c r="P918" s="25">
        <f t="shared" si="281"/>
        <v>0</v>
      </c>
      <c r="Q918" s="25">
        <f t="shared" si="281"/>
        <v>6</v>
      </c>
      <c r="R918" s="25">
        <f t="shared" si="282"/>
        <v>120</v>
      </c>
      <c r="S918" s="202">
        <v>3.87</v>
      </c>
      <c r="T918" s="585">
        <v>93</v>
      </c>
      <c r="U918" s="586">
        <v>1.9</v>
      </c>
      <c r="V918" s="585">
        <v>21</v>
      </c>
      <c r="W918" s="586">
        <v>0.9</v>
      </c>
      <c r="X918" s="201">
        <v>0</v>
      </c>
      <c r="Y918" s="201">
        <v>0</v>
      </c>
      <c r="Z918" s="201">
        <v>109</v>
      </c>
      <c r="AA918" s="202">
        <v>2.06</v>
      </c>
      <c r="AB918" s="26">
        <f t="shared" si="283"/>
        <v>229</v>
      </c>
      <c r="AC918" s="71">
        <f t="shared" si="283"/>
        <v>5.93</v>
      </c>
      <c r="AD918" s="201">
        <v>185</v>
      </c>
      <c r="AE918" s="27">
        <f t="shared" si="284"/>
        <v>100</v>
      </c>
      <c r="AF918" s="201">
        <v>5</v>
      </c>
      <c r="AG918" s="201"/>
      <c r="AH918" s="201"/>
      <c r="AI918" s="201"/>
      <c r="AJ918" s="208"/>
      <c r="AK918" s="631"/>
      <c r="AL918" s="208"/>
      <c r="AM918" s="504"/>
      <c r="AN918" s="208"/>
      <c r="AO918" s="504"/>
      <c r="AP918" s="201">
        <v>0</v>
      </c>
      <c r="AQ918" s="202">
        <v>0</v>
      </c>
      <c r="AR918" s="201">
        <f t="shared" si="285"/>
        <v>0</v>
      </c>
      <c r="AS918" s="202">
        <f t="shared" si="285"/>
        <v>0</v>
      </c>
      <c r="AT918" s="202">
        <v>1.5</v>
      </c>
      <c r="AU918" s="202"/>
      <c r="AV918" s="202"/>
      <c r="AW918" s="202">
        <v>0</v>
      </c>
      <c r="AX918" s="27">
        <f t="shared" si="286"/>
        <v>1.5</v>
      </c>
      <c r="AY918" s="39">
        <f t="shared" si="287"/>
        <v>1.5</v>
      </c>
      <c r="AZ918" s="202">
        <v>2.06</v>
      </c>
      <c r="BA918" s="27">
        <f t="shared" si="288"/>
        <v>3.56</v>
      </c>
      <c r="BB918" s="201"/>
      <c r="BC918" s="202"/>
      <c r="BD918" s="202"/>
    </row>
    <row r="919" spans="1:56" s="494" customFormat="1" ht="16.5">
      <c r="A919" s="613" t="s">
        <v>969</v>
      </c>
      <c r="B919" s="208" t="s">
        <v>213</v>
      </c>
      <c r="C919" s="244" t="s">
        <v>970</v>
      </c>
      <c r="D919" s="244" t="s">
        <v>976</v>
      </c>
      <c r="E919" s="492">
        <v>11</v>
      </c>
      <c r="F919" s="244" t="s">
        <v>985</v>
      </c>
      <c r="G919" s="242">
        <v>181</v>
      </c>
      <c r="H919" s="242">
        <v>782</v>
      </c>
      <c r="I919" s="201">
        <v>129</v>
      </c>
      <c r="J919" s="201">
        <v>2</v>
      </c>
      <c r="K919" s="201">
        <v>22</v>
      </c>
      <c r="L919" s="590">
        <v>8</v>
      </c>
      <c r="M919" s="590">
        <v>1</v>
      </c>
      <c r="N919" s="590"/>
      <c r="O919" s="25">
        <f t="shared" si="280"/>
        <v>137</v>
      </c>
      <c r="P919" s="25">
        <f t="shared" si="281"/>
        <v>3</v>
      </c>
      <c r="Q919" s="25">
        <f t="shared" si="281"/>
        <v>22</v>
      </c>
      <c r="R919" s="25">
        <f t="shared" si="282"/>
        <v>162</v>
      </c>
      <c r="S919" s="202">
        <v>0.14000000000000001</v>
      </c>
      <c r="T919" s="585">
        <v>84</v>
      </c>
      <c r="U919" s="586">
        <v>0.06</v>
      </c>
      <c r="V919" s="585">
        <v>53</v>
      </c>
      <c r="W919" s="586">
        <v>0.03</v>
      </c>
      <c r="X919" s="201">
        <v>0</v>
      </c>
      <c r="Y919" s="201">
        <v>0</v>
      </c>
      <c r="Z919" s="201">
        <v>36</v>
      </c>
      <c r="AA919" s="202">
        <v>0.23</v>
      </c>
      <c r="AB919" s="26">
        <f t="shared" si="283"/>
        <v>198</v>
      </c>
      <c r="AC919" s="71">
        <f t="shared" si="283"/>
        <v>0.37</v>
      </c>
      <c r="AD919" s="201">
        <v>165</v>
      </c>
      <c r="AE919" s="27">
        <f t="shared" si="284"/>
        <v>91.160220994475139</v>
      </c>
      <c r="AF919" s="201"/>
      <c r="AG919" s="201"/>
      <c r="AH919" s="201"/>
      <c r="AI919" s="201"/>
      <c r="AJ919" s="208"/>
      <c r="AK919" s="631"/>
      <c r="AL919" s="208"/>
      <c r="AM919" s="504"/>
      <c r="AN919" s="208"/>
      <c r="AO919" s="504"/>
      <c r="AP919" s="201">
        <v>11</v>
      </c>
      <c r="AQ919" s="202">
        <v>1.05</v>
      </c>
      <c r="AR919" s="201">
        <f t="shared" si="285"/>
        <v>11</v>
      </c>
      <c r="AS919" s="202">
        <f t="shared" si="285"/>
        <v>1.05</v>
      </c>
      <c r="AT919" s="202">
        <v>3.5</v>
      </c>
      <c r="AU919" s="202"/>
      <c r="AV919" s="202"/>
      <c r="AW919" s="202">
        <v>0</v>
      </c>
      <c r="AX919" s="27">
        <f t="shared" si="286"/>
        <v>3.5</v>
      </c>
      <c r="AY919" s="39">
        <f t="shared" si="287"/>
        <v>4.55</v>
      </c>
      <c r="AZ919" s="202">
        <v>3.33</v>
      </c>
      <c r="BA919" s="27">
        <f t="shared" si="288"/>
        <v>7.88</v>
      </c>
      <c r="BB919" s="201"/>
      <c r="BC919" s="202"/>
      <c r="BD919" s="202"/>
    </row>
    <row r="920" spans="1:56" s="494" customFormat="1" ht="16.5">
      <c r="A920" s="613" t="s">
        <v>969</v>
      </c>
      <c r="B920" s="208" t="s">
        <v>213</v>
      </c>
      <c r="C920" s="244" t="s">
        <v>970</v>
      </c>
      <c r="D920" s="244" t="s">
        <v>976</v>
      </c>
      <c r="E920" s="492">
        <v>12</v>
      </c>
      <c r="F920" s="244" t="s">
        <v>986</v>
      </c>
      <c r="G920" s="242">
        <v>199</v>
      </c>
      <c r="H920" s="242">
        <v>807</v>
      </c>
      <c r="I920" s="201">
        <v>142</v>
      </c>
      <c r="J920" s="201">
        <v>4</v>
      </c>
      <c r="K920" s="201">
        <v>4</v>
      </c>
      <c r="L920" s="590"/>
      <c r="M920" s="590"/>
      <c r="N920" s="590"/>
      <c r="O920" s="25">
        <f t="shared" si="280"/>
        <v>142</v>
      </c>
      <c r="P920" s="25">
        <f t="shared" si="281"/>
        <v>4</v>
      </c>
      <c r="Q920" s="25">
        <f t="shared" si="281"/>
        <v>4</v>
      </c>
      <c r="R920" s="25">
        <f t="shared" si="282"/>
        <v>150</v>
      </c>
      <c r="S920" s="202">
        <v>0.2</v>
      </c>
      <c r="T920" s="585">
        <v>105</v>
      </c>
      <c r="U920" s="586">
        <v>0.06</v>
      </c>
      <c r="V920" s="585">
        <v>37</v>
      </c>
      <c r="W920" s="586">
        <v>0.02</v>
      </c>
      <c r="X920" s="201">
        <v>0</v>
      </c>
      <c r="Y920" s="201">
        <v>0</v>
      </c>
      <c r="Z920" s="201">
        <v>111</v>
      </c>
      <c r="AA920" s="202">
        <v>1.25</v>
      </c>
      <c r="AB920" s="26">
        <f t="shared" si="283"/>
        <v>261</v>
      </c>
      <c r="AC920" s="71">
        <f t="shared" si="283"/>
        <v>1.45</v>
      </c>
      <c r="AD920" s="201">
        <v>162</v>
      </c>
      <c r="AE920" s="27">
        <f t="shared" si="284"/>
        <v>81.4070351758794</v>
      </c>
      <c r="AF920" s="201"/>
      <c r="AG920" s="201"/>
      <c r="AH920" s="201"/>
      <c r="AI920" s="201"/>
      <c r="AJ920" s="208"/>
      <c r="AK920" s="631"/>
      <c r="AL920" s="208"/>
      <c r="AM920" s="504"/>
      <c r="AN920" s="208"/>
      <c r="AO920" s="504"/>
      <c r="AP920" s="201">
        <v>7</v>
      </c>
      <c r="AQ920" s="202">
        <v>0.15</v>
      </c>
      <c r="AR920" s="201">
        <f t="shared" si="285"/>
        <v>7</v>
      </c>
      <c r="AS920" s="202">
        <f t="shared" si="285"/>
        <v>0.15</v>
      </c>
      <c r="AT920" s="202">
        <v>7.5</v>
      </c>
      <c r="AU920" s="202"/>
      <c r="AV920" s="202"/>
      <c r="AW920" s="202">
        <v>0</v>
      </c>
      <c r="AX920" s="27">
        <f t="shared" si="286"/>
        <v>7.5</v>
      </c>
      <c r="AY920" s="39">
        <f t="shared" si="287"/>
        <v>7.65</v>
      </c>
      <c r="AZ920" s="202">
        <v>28.5</v>
      </c>
      <c r="BA920" s="27">
        <f t="shared" si="288"/>
        <v>36.15</v>
      </c>
      <c r="BB920" s="201"/>
      <c r="BC920" s="202"/>
      <c r="BD920" s="202"/>
    </row>
    <row r="921" spans="1:56" s="494" customFormat="1" ht="16.5">
      <c r="A921" s="613" t="s">
        <v>969</v>
      </c>
      <c r="B921" s="208" t="s">
        <v>213</v>
      </c>
      <c r="C921" s="244" t="s">
        <v>970</v>
      </c>
      <c r="D921" s="491" t="s">
        <v>976</v>
      </c>
      <c r="E921" s="492">
        <v>13</v>
      </c>
      <c r="F921" s="244" t="s">
        <v>987</v>
      </c>
      <c r="G921" s="242">
        <v>180</v>
      </c>
      <c r="H921" s="242">
        <v>944.04700000000014</v>
      </c>
      <c r="I921" s="201">
        <v>0</v>
      </c>
      <c r="J921" s="201">
        <v>0</v>
      </c>
      <c r="K921" s="201">
        <v>0</v>
      </c>
      <c r="L921" s="590"/>
      <c r="M921" s="590"/>
      <c r="N921" s="590"/>
      <c r="O921" s="25">
        <f t="shared" si="280"/>
        <v>0</v>
      </c>
      <c r="P921" s="25">
        <f t="shared" si="281"/>
        <v>0</v>
      </c>
      <c r="Q921" s="25">
        <f t="shared" si="281"/>
        <v>0</v>
      </c>
      <c r="R921" s="25">
        <f t="shared" si="282"/>
        <v>0</v>
      </c>
      <c r="S921" s="202">
        <v>0</v>
      </c>
      <c r="T921" s="585">
        <v>0</v>
      </c>
      <c r="U921" s="586">
        <v>0</v>
      </c>
      <c r="V921" s="585">
        <v>0</v>
      </c>
      <c r="W921" s="586">
        <v>0</v>
      </c>
      <c r="X921" s="201">
        <v>0</v>
      </c>
      <c r="Y921" s="201">
        <v>0</v>
      </c>
      <c r="Z921" s="201">
        <v>0</v>
      </c>
      <c r="AA921" s="202">
        <v>0</v>
      </c>
      <c r="AB921" s="26">
        <f t="shared" si="283"/>
        <v>0</v>
      </c>
      <c r="AC921" s="71">
        <f t="shared" si="283"/>
        <v>0</v>
      </c>
      <c r="AD921" s="201">
        <v>0</v>
      </c>
      <c r="AE921" s="27">
        <f t="shared" si="284"/>
        <v>0</v>
      </c>
      <c r="AF921" s="201"/>
      <c r="AG921" s="201"/>
      <c r="AH921" s="201"/>
      <c r="AI921" s="201"/>
      <c r="AJ921" s="208"/>
      <c r="AK921" s="631"/>
      <c r="AL921" s="208"/>
      <c r="AM921" s="504"/>
      <c r="AN921" s="208"/>
      <c r="AO921" s="504"/>
      <c r="AP921" s="201">
        <v>0</v>
      </c>
      <c r="AQ921" s="202">
        <v>0</v>
      </c>
      <c r="AR921" s="201">
        <f t="shared" si="285"/>
        <v>0</v>
      </c>
      <c r="AS921" s="202">
        <f t="shared" si="285"/>
        <v>0</v>
      </c>
      <c r="AT921" s="202">
        <v>0</v>
      </c>
      <c r="AU921" s="202"/>
      <c r="AV921" s="202"/>
      <c r="AW921" s="202">
        <v>0</v>
      </c>
      <c r="AX921" s="27">
        <f t="shared" si="286"/>
        <v>0</v>
      </c>
      <c r="AY921" s="39">
        <f t="shared" si="287"/>
        <v>0</v>
      </c>
      <c r="AZ921" s="202">
        <v>0</v>
      </c>
      <c r="BA921" s="27">
        <f t="shared" si="288"/>
        <v>0</v>
      </c>
      <c r="BB921" s="201"/>
      <c r="BC921" s="202"/>
      <c r="BD921" s="202"/>
    </row>
    <row r="922" spans="1:56" s="494" customFormat="1" ht="16.5">
      <c r="A922" s="613" t="s">
        <v>969</v>
      </c>
      <c r="B922" s="208" t="s">
        <v>213</v>
      </c>
      <c r="C922" s="244" t="s">
        <v>970</v>
      </c>
      <c r="D922" s="491" t="s">
        <v>976</v>
      </c>
      <c r="E922" s="492">
        <v>14</v>
      </c>
      <c r="F922" s="154" t="s">
        <v>988</v>
      </c>
      <c r="G922" s="242">
        <v>208</v>
      </c>
      <c r="H922" s="242">
        <v>900.18799999999999</v>
      </c>
      <c r="I922" s="155">
        <v>162</v>
      </c>
      <c r="J922" s="155">
        <v>10</v>
      </c>
      <c r="K922" s="155">
        <v>70</v>
      </c>
      <c r="L922" s="156">
        <v>1</v>
      </c>
      <c r="M922" s="156">
        <v>1</v>
      </c>
      <c r="N922" s="156">
        <v>0</v>
      </c>
      <c r="O922" s="25">
        <f t="shared" si="280"/>
        <v>163</v>
      </c>
      <c r="P922" s="25">
        <f t="shared" si="281"/>
        <v>11</v>
      </c>
      <c r="Q922" s="25">
        <f t="shared" si="281"/>
        <v>70</v>
      </c>
      <c r="R922" s="25">
        <f t="shared" si="282"/>
        <v>244</v>
      </c>
      <c r="S922" s="202">
        <v>2.09</v>
      </c>
      <c r="T922" s="243">
        <v>120</v>
      </c>
      <c r="U922" s="202">
        <v>0.87</v>
      </c>
      <c r="V922" s="243">
        <v>43</v>
      </c>
      <c r="W922" s="202">
        <v>0.88</v>
      </c>
      <c r="X922" s="243"/>
      <c r="Y922" s="243"/>
      <c r="Z922" s="243">
        <v>351</v>
      </c>
      <c r="AA922" s="202">
        <v>71</v>
      </c>
      <c r="AB922" s="26">
        <f t="shared" si="283"/>
        <v>595</v>
      </c>
      <c r="AC922" s="71">
        <f t="shared" si="283"/>
        <v>73.09</v>
      </c>
      <c r="AD922" s="243">
        <v>190</v>
      </c>
      <c r="AE922" s="27">
        <f t="shared" si="284"/>
        <v>91.34615384615384</v>
      </c>
      <c r="AF922" s="243"/>
      <c r="AG922" s="243"/>
      <c r="AH922" s="243"/>
      <c r="AI922" s="243"/>
      <c r="AJ922" s="208"/>
      <c r="AK922" s="631"/>
      <c r="AL922" s="208"/>
      <c r="AM922" s="504"/>
      <c r="AN922" s="208"/>
      <c r="AO922" s="504"/>
      <c r="AP922" s="243">
        <v>0</v>
      </c>
      <c r="AQ922" s="202">
        <v>0</v>
      </c>
      <c r="AR922" s="201">
        <f t="shared" si="285"/>
        <v>0</v>
      </c>
      <c r="AS922" s="202">
        <f t="shared" si="285"/>
        <v>0</v>
      </c>
      <c r="AT922" s="202">
        <v>0</v>
      </c>
      <c r="AU922" s="202"/>
      <c r="AV922" s="202"/>
      <c r="AW922" s="202">
        <v>0</v>
      </c>
      <c r="AX922" s="27">
        <f t="shared" si="286"/>
        <v>0</v>
      </c>
      <c r="AY922" s="39">
        <f t="shared" si="287"/>
        <v>0</v>
      </c>
      <c r="AZ922" s="202">
        <v>5</v>
      </c>
      <c r="BA922" s="27">
        <f t="shared" si="288"/>
        <v>5</v>
      </c>
      <c r="BB922" s="201"/>
      <c r="BC922" s="202"/>
      <c r="BD922" s="202"/>
    </row>
    <row r="923" spans="1:56" s="494" customFormat="1" ht="16.5">
      <c r="A923" s="613" t="s">
        <v>969</v>
      </c>
      <c r="B923" s="208" t="s">
        <v>213</v>
      </c>
      <c r="C923" s="244" t="s">
        <v>970</v>
      </c>
      <c r="D923" s="244" t="s">
        <v>970</v>
      </c>
      <c r="E923" s="492">
        <v>15</v>
      </c>
      <c r="F923" s="244" t="s">
        <v>989</v>
      </c>
      <c r="G923" s="242">
        <v>208</v>
      </c>
      <c r="H923" s="242">
        <v>908</v>
      </c>
      <c r="I923" s="201">
        <v>0</v>
      </c>
      <c r="J923" s="201">
        <v>0</v>
      </c>
      <c r="K923" s="201">
        <v>0</v>
      </c>
      <c r="L923" s="201"/>
      <c r="M923" s="201"/>
      <c r="N923" s="201"/>
      <c r="O923" s="25">
        <f t="shared" si="280"/>
        <v>0</v>
      </c>
      <c r="P923" s="25">
        <f t="shared" si="281"/>
        <v>0</v>
      </c>
      <c r="Q923" s="25">
        <f t="shared" si="281"/>
        <v>0</v>
      </c>
      <c r="R923" s="25">
        <f t="shared" si="282"/>
        <v>0</v>
      </c>
      <c r="S923" s="202"/>
      <c r="T923" s="201"/>
      <c r="U923" s="202"/>
      <c r="V923" s="201"/>
      <c r="W923" s="202"/>
      <c r="X923" s="201"/>
      <c r="Y923" s="201"/>
      <c r="Z923" s="243">
        <v>0</v>
      </c>
      <c r="AA923" s="202"/>
      <c r="AB923" s="26">
        <f t="shared" si="283"/>
        <v>0</v>
      </c>
      <c r="AC923" s="71">
        <f t="shared" si="283"/>
        <v>0</v>
      </c>
      <c r="AD923" s="201">
        <v>0</v>
      </c>
      <c r="AE923" s="27">
        <f t="shared" si="284"/>
        <v>0</v>
      </c>
      <c r="AF923" s="201"/>
      <c r="AG923" s="201"/>
      <c r="AH923" s="201"/>
      <c r="AI923" s="201"/>
      <c r="AJ923" s="208"/>
      <c r="AK923" s="631"/>
      <c r="AL923" s="208"/>
      <c r="AM923" s="504"/>
      <c r="AN923" s="208"/>
      <c r="AO923" s="504"/>
      <c r="AP923" s="208"/>
      <c r="AQ923" s="504"/>
      <c r="AR923" s="201">
        <f t="shared" si="285"/>
        <v>0</v>
      </c>
      <c r="AS923" s="202">
        <f t="shared" si="285"/>
        <v>0</v>
      </c>
      <c r="AT923" s="202"/>
      <c r="AU923" s="202"/>
      <c r="AV923" s="202"/>
      <c r="AW923" s="202"/>
      <c r="AX923" s="27">
        <f t="shared" si="286"/>
        <v>0</v>
      </c>
      <c r="AY923" s="39">
        <f t="shared" si="287"/>
        <v>0</v>
      </c>
      <c r="AZ923" s="202"/>
      <c r="BA923" s="27">
        <f t="shared" si="288"/>
        <v>0</v>
      </c>
      <c r="BB923" s="201"/>
      <c r="BC923" s="202"/>
      <c r="BD923" s="202"/>
    </row>
    <row r="924" spans="1:56" s="494" customFormat="1" ht="16.5">
      <c r="A924" s="613" t="s">
        <v>969</v>
      </c>
      <c r="B924" s="208" t="s">
        <v>213</v>
      </c>
      <c r="C924" s="244" t="s">
        <v>970</v>
      </c>
      <c r="D924" s="244" t="s">
        <v>970</v>
      </c>
      <c r="E924" s="492">
        <v>16</v>
      </c>
      <c r="F924" s="244" t="s">
        <v>990</v>
      </c>
      <c r="G924" s="242">
        <v>166</v>
      </c>
      <c r="H924" s="242">
        <v>742.00800000000004</v>
      </c>
      <c r="I924" s="243">
        <v>0</v>
      </c>
      <c r="J924" s="243">
        <v>0</v>
      </c>
      <c r="K924" s="243">
        <v>0</v>
      </c>
      <c r="L924" s="243"/>
      <c r="M924" s="243"/>
      <c r="N924" s="243"/>
      <c r="O924" s="25">
        <f t="shared" si="280"/>
        <v>0</v>
      </c>
      <c r="P924" s="25">
        <f t="shared" si="281"/>
        <v>0</v>
      </c>
      <c r="Q924" s="25">
        <f t="shared" si="281"/>
        <v>0</v>
      </c>
      <c r="R924" s="25">
        <f t="shared" si="282"/>
        <v>0</v>
      </c>
      <c r="S924" s="202"/>
      <c r="T924" s="201"/>
      <c r="U924" s="202"/>
      <c r="V924" s="201"/>
      <c r="W924" s="202"/>
      <c r="X924" s="201"/>
      <c r="Y924" s="201"/>
      <c r="Z924" s="243">
        <v>0</v>
      </c>
      <c r="AA924" s="202"/>
      <c r="AB924" s="26">
        <f t="shared" si="283"/>
        <v>0</v>
      </c>
      <c r="AC924" s="71">
        <f t="shared" si="283"/>
        <v>0</v>
      </c>
      <c r="AD924" s="243">
        <v>0</v>
      </c>
      <c r="AE924" s="27">
        <f t="shared" si="284"/>
        <v>0</v>
      </c>
      <c r="AF924" s="243"/>
      <c r="AG924" s="243"/>
      <c r="AH924" s="243"/>
      <c r="AI924" s="243"/>
      <c r="AJ924" s="208"/>
      <c r="AK924" s="631"/>
      <c r="AL924" s="208"/>
      <c r="AM924" s="504"/>
      <c r="AN924" s="208"/>
      <c r="AO924" s="504"/>
      <c r="AP924" s="208"/>
      <c r="AQ924" s="504"/>
      <c r="AR924" s="201">
        <f t="shared" si="285"/>
        <v>0</v>
      </c>
      <c r="AS924" s="202">
        <f t="shared" si="285"/>
        <v>0</v>
      </c>
      <c r="AT924" s="202"/>
      <c r="AU924" s="202"/>
      <c r="AV924" s="202"/>
      <c r="AW924" s="202"/>
      <c r="AX924" s="27">
        <f t="shared" si="286"/>
        <v>0</v>
      </c>
      <c r="AY924" s="39">
        <f t="shared" si="287"/>
        <v>0</v>
      </c>
      <c r="AZ924" s="202"/>
      <c r="BA924" s="27">
        <f t="shared" si="288"/>
        <v>0</v>
      </c>
      <c r="BB924" s="201"/>
      <c r="BC924" s="202"/>
      <c r="BD924" s="202"/>
    </row>
    <row r="925" spans="1:56" s="494" customFormat="1" ht="16.5">
      <c r="A925" s="613" t="s">
        <v>969</v>
      </c>
      <c r="B925" s="208" t="s">
        <v>213</v>
      </c>
      <c r="C925" s="244" t="s">
        <v>970</v>
      </c>
      <c r="D925" s="244" t="s">
        <v>970</v>
      </c>
      <c r="E925" s="492">
        <v>17</v>
      </c>
      <c r="F925" s="244" t="s">
        <v>991</v>
      </c>
      <c r="G925" s="242">
        <v>177</v>
      </c>
      <c r="H925" s="242">
        <v>862.08100000000013</v>
      </c>
      <c r="I925" s="243">
        <v>0</v>
      </c>
      <c r="J925" s="243">
        <v>0</v>
      </c>
      <c r="K925" s="243">
        <v>0</v>
      </c>
      <c r="L925" s="243"/>
      <c r="M925" s="243"/>
      <c r="N925" s="243"/>
      <c r="O925" s="25">
        <f t="shared" si="280"/>
        <v>0</v>
      </c>
      <c r="P925" s="25">
        <f t="shared" si="281"/>
        <v>0</v>
      </c>
      <c r="Q925" s="25">
        <f t="shared" si="281"/>
        <v>0</v>
      </c>
      <c r="R925" s="25">
        <f t="shared" si="282"/>
        <v>0</v>
      </c>
      <c r="S925" s="202"/>
      <c r="T925" s="201"/>
      <c r="U925" s="202"/>
      <c r="V925" s="201"/>
      <c r="W925" s="202"/>
      <c r="X925" s="201"/>
      <c r="Y925" s="201"/>
      <c r="Z925" s="243">
        <v>0</v>
      </c>
      <c r="AA925" s="202"/>
      <c r="AB925" s="26">
        <f t="shared" si="283"/>
        <v>0</v>
      </c>
      <c r="AC925" s="71">
        <f t="shared" si="283"/>
        <v>0</v>
      </c>
      <c r="AD925" s="243">
        <v>0</v>
      </c>
      <c r="AE925" s="27">
        <f t="shared" si="284"/>
        <v>0</v>
      </c>
      <c r="AF925" s="243"/>
      <c r="AG925" s="243"/>
      <c r="AH925" s="243"/>
      <c r="AI925" s="243"/>
      <c r="AJ925" s="208"/>
      <c r="AK925" s="631"/>
      <c r="AL925" s="208"/>
      <c r="AM925" s="504"/>
      <c r="AN925" s="208"/>
      <c r="AO925" s="504"/>
      <c r="AP925" s="208"/>
      <c r="AQ925" s="504"/>
      <c r="AR925" s="201">
        <f t="shared" si="285"/>
        <v>0</v>
      </c>
      <c r="AS925" s="202">
        <f t="shared" si="285"/>
        <v>0</v>
      </c>
      <c r="AT925" s="202"/>
      <c r="AU925" s="202"/>
      <c r="AV925" s="202"/>
      <c r="AW925" s="202"/>
      <c r="AX925" s="27">
        <f t="shared" si="286"/>
        <v>0</v>
      </c>
      <c r="AY925" s="39">
        <f t="shared" si="287"/>
        <v>0</v>
      </c>
      <c r="AZ925" s="202"/>
      <c r="BA925" s="27">
        <f t="shared" si="288"/>
        <v>0</v>
      </c>
      <c r="BB925" s="201"/>
      <c r="BC925" s="202"/>
      <c r="BD925" s="202"/>
    </row>
    <row r="926" spans="1:56" s="494" customFormat="1" ht="16.5">
      <c r="A926" s="613" t="s">
        <v>969</v>
      </c>
      <c r="B926" s="208" t="s">
        <v>213</v>
      </c>
      <c r="C926" s="244" t="s">
        <v>970</v>
      </c>
      <c r="D926" s="244" t="s">
        <v>970</v>
      </c>
      <c r="E926" s="492">
        <v>18</v>
      </c>
      <c r="F926" s="244" t="s">
        <v>992</v>
      </c>
      <c r="G926" s="242">
        <v>179</v>
      </c>
      <c r="H926" s="242">
        <v>877.18000000000006</v>
      </c>
      <c r="I926" s="243">
        <v>0</v>
      </c>
      <c r="J926" s="243">
        <v>0</v>
      </c>
      <c r="K926" s="243">
        <v>0</v>
      </c>
      <c r="L926" s="243"/>
      <c r="M926" s="243"/>
      <c r="N926" s="243"/>
      <c r="O926" s="25">
        <f t="shared" si="280"/>
        <v>0</v>
      </c>
      <c r="P926" s="25">
        <f t="shared" si="281"/>
        <v>0</v>
      </c>
      <c r="Q926" s="25">
        <f t="shared" si="281"/>
        <v>0</v>
      </c>
      <c r="R926" s="25">
        <f t="shared" si="282"/>
        <v>0</v>
      </c>
      <c r="S926" s="202"/>
      <c r="T926" s="201"/>
      <c r="U926" s="202"/>
      <c r="V926" s="201"/>
      <c r="W926" s="202"/>
      <c r="X926" s="201"/>
      <c r="Y926" s="201"/>
      <c r="Z926" s="243">
        <v>0</v>
      </c>
      <c r="AA926" s="202"/>
      <c r="AB926" s="26">
        <f t="shared" si="283"/>
        <v>0</v>
      </c>
      <c r="AC926" s="71">
        <f t="shared" si="283"/>
        <v>0</v>
      </c>
      <c r="AD926" s="243">
        <v>0</v>
      </c>
      <c r="AE926" s="27">
        <f t="shared" si="284"/>
        <v>0</v>
      </c>
      <c r="AF926" s="243"/>
      <c r="AG926" s="243"/>
      <c r="AH926" s="243"/>
      <c r="AI926" s="243"/>
      <c r="AJ926" s="208"/>
      <c r="AK926" s="631"/>
      <c r="AL926" s="208"/>
      <c r="AM926" s="504"/>
      <c r="AN926" s="208"/>
      <c r="AO926" s="504"/>
      <c r="AP926" s="208"/>
      <c r="AQ926" s="504"/>
      <c r="AR926" s="201">
        <f t="shared" si="285"/>
        <v>0</v>
      </c>
      <c r="AS926" s="202">
        <f t="shared" si="285"/>
        <v>0</v>
      </c>
      <c r="AT926" s="202"/>
      <c r="AU926" s="202"/>
      <c r="AV926" s="202"/>
      <c r="AW926" s="202"/>
      <c r="AX926" s="27">
        <f t="shared" si="286"/>
        <v>0</v>
      </c>
      <c r="AY926" s="39">
        <f t="shared" si="287"/>
        <v>0</v>
      </c>
      <c r="AZ926" s="202"/>
      <c r="BA926" s="27">
        <f t="shared" si="288"/>
        <v>0</v>
      </c>
      <c r="BB926" s="201"/>
      <c r="BC926" s="202"/>
      <c r="BD926" s="202"/>
    </row>
    <row r="927" spans="1:56" s="494" customFormat="1" ht="16.5">
      <c r="A927" s="614" t="s">
        <v>969</v>
      </c>
      <c r="B927" s="208" t="s">
        <v>213</v>
      </c>
      <c r="C927" s="154" t="s">
        <v>970</v>
      </c>
      <c r="D927" s="625" t="s">
        <v>993</v>
      </c>
      <c r="E927" s="492">
        <v>19</v>
      </c>
      <c r="F927" s="491" t="s">
        <v>994</v>
      </c>
      <c r="G927" s="242">
        <v>229</v>
      </c>
      <c r="H927" s="242">
        <v>1032</v>
      </c>
      <c r="I927" s="201">
        <v>16</v>
      </c>
      <c r="J927" s="201">
        <v>50</v>
      </c>
      <c r="K927" s="201">
        <v>84</v>
      </c>
      <c r="L927" s="590">
        <v>1</v>
      </c>
      <c r="M927" s="590">
        <v>0</v>
      </c>
      <c r="N927" s="590">
        <v>1</v>
      </c>
      <c r="O927" s="25">
        <f t="shared" si="280"/>
        <v>17</v>
      </c>
      <c r="P927" s="25">
        <f t="shared" si="281"/>
        <v>50</v>
      </c>
      <c r="Q927" s="25">
        <f t="shared" si="281"/>
        <v>85</v>
      </c>
      <c r="R927" s="25">
        <f t="shared" si="282"/>
        <v>152</v>
      </c>
      <c r="S927" s="202">
        <v>9.91</v>
      </c>
      <c r="T927" s="201">
        <v>10</v>
      </c>
      <c r="U927" s="586">
        <v>1.2999999999999999E-2</v>
      </c>
      <c r="V927" s="585">
        <v>7</v>
      </c>
      <c r="W927" s="586">
        <v>0.01</v>
      </c>
      <c r="X927" s="201">
        <v>0</v>
      </c>
      <c r="Y927" s="201">
        <v>0</v>
      </c>
      <c r="Z927" s="243">
        <v>280</v>
      </c>
      <c r="AA927" s="202">
        <v>90.82</v>
      </c>
      <c r="AB927" s="26">
        <f t="shared" si="283"/>
        <v>432</v>
      </c>
      <c r="AC927" s="71">
        <f t="shared" si="283"/>
        <v>100.72999999999999</v>
      </c>
      <c r="AD927" s="201">
        <v>207</v>
      </c>
      <c r="AE927" s="27">
        <f t="shared" si="284"/>
        <v>90.393013100436676</v>
      </c>
      <c r="AF927" s="243"/>
      <c r="AG927" s="201"/>
      <c r="AH927" s="201"/>
      <c r="AI927" s="201"/>
      <c r="AJ927" s="201"/>
      <c r="AK927" s="565"/>
      <c r="AL927" s="201"/>
      <c r="AM927" s="202"/>
      <c r="AN927" s="201">
        <v>4</v>
      </c>
      <c r="AO927" s="202">
        <v>0.6</v>
      </c>
      <c r="AP927" s="201">
        <v>39</v>
      </c>
      <c r="AQ927" s="202">
        <v>16.28</v>
      </c>
      <c r="AR927" s="201">
        <f t="shared" si="285"/>
        <v>43</v>
      </c>
      <c r="AS927" s="202">
        <f t="shared" si="285"/>
        <v>16.880000000000003</v>
      </c>
      <c r="AT927" s="202">
        <v>29.55</v>
      </c>
      <c r="AU927" s="202"/>
      <c r="AV927" s="202"/>
      <c r="AW927" s="202">
        <v>12.81</v>
      </c>
      <c r="AX927" s="27">
        <f t="shared" si="286"/>
        <v>42.36</v>
      </c>
      <c r="AY927" s="39">
        <f t="shared" si="287"/>
        <v>59.24</v>
      </c>
      <c r="AZ927" s="202">
        <v>8.26</v>
      </c>
      <c r="BA927" s="27">
        <f t="shared" si="288"/>
        <v>67.5</v>
      </c>
      <c r="BB927" s="585">
        <v>2</v>
      </c>
      <c r="BC927" s="586">
        <v>2.1000000000000001E-2</v>
      </c>
      <c r="BD927" s="586">
        <v>0.3</v>
      </c>
    </row>
    <row r="928" spans="1:56" s="494" customFormat="1" ht="16.5">
      <c r="A928" s="614" t="s">
        <v>969</v>
      </c>
      <c r="B928" s="208" t="s">
        <v>213</v>
      </c>
      <c r="C928" s="154" t="s">
        <v>970</v>
      </c>
      <c r="D928" s="625" t="s">
        <v>993</v>
      </c>
      <c r="E928" s="492">
        <v>20</v>
      </c>
      <c r="F928" s="491" t="s">
        <v>995</v>
      </c>
      <c r="G928" s="242">
        <v>183</v>
      </c>
      <c r="H928" s="242">
        <v>807</v>
      </c>
      <c r="I928" s="201">
        <v>27</v>
      </c>
      <c r="J928" s="201">
        <v>51</v>
      </c>
      <c r="K928" s="201">
        <v>301</v>
      </c>
      <c r="L928" s="590">
        <v>2</v>
      </c>
      <c r="M928" s="590">
        <v>0</v>
      </c>
      <c r="N928" s="590">
        <v>0</v>
      </c>
      <c r="O928" s="25">
        <f t="shared" si="280"/>
        <v>29</v>
      </c>
      <c r="P928" s="25">
        <f t="shared" si="281"/>
        <v>51</v>
      </c>
      <c r="Q928" s="25">
        <f t="shared" si="281"/>
        <v>301</v>
      </c>
      <c r="R928" s="25">
        <f t="shared" si="282"/>
        <v>381</v>
      </c>
      <c r="S928" s="202">
        <v>9.8000000000000007</v>
      </c>
      <c r="T928" s="201">
        <v>9</v>
      </c>
      <c r="U928" s="586">
        <v>0.04</v>
      </c>
      <c r="V928" s="585">
        <v>20</v>
      </c>
      <c r="W928" s="586">
        <v>0.1</v>
      </c>
      <c r="X928" s="201">
        <v>0</v>
      </c>
      <c r="Y928" s="201">
        <v>0</v>
      </c>
      <c r="Z928" s="243">
        <v>82</v>
      </c>
      <c r="AA928" s="202">
        <v>20.43</v>
      </c>
      <c r="AB928" s="26">
        <f t="shared" si="283"/>
        <v>463</v>
      </c>
      <c r="AC928" s="71">
        <f t="shared" si="283"/>
        <v>30.23</v>
      </c>
      <c r="AD928" s="201">
        <v>183</v>
      </c>
      <c r="AE928" s="27">
        <f t="shared" si="284"/>
        <v>100</v>
      </c>
      <c r="AF928" s="243">
        <v>6</v>
      </c>
      <c r="AG928" s="201"/>
      <c r="AH928" s="201"/>
      <c r="AI928" s="201"/>
      <c r="AJ928" s="201"/>
      <c r="AK928" s="565"/>
      <c r="AL928" s="201"/>
      <c r="AM928" s="202"/>
      <c r="AN928" s="201">
        <v>1</v>
      </c>
      <c r="AO928" s="202">
        <v>0.15</v>
      </c>
      <c r="AP928" s="201">
        <v>19</v>
      </c>
      <c r="AQ928" s="202">
        <v>6</v>
      </c>
      <c r="AR928" s="201">
        <f t="shared" si="285"/>
        <v>20</v>
      </c>
      <c r="AS928" s="202">
        <f t="shared" si="285"/>
        <v>6.15</v>
      </c>
      <c r="AT928" s="202">
        <v>6.3</v>
      </c>
      <c r="AU928" s="202"/>
      <c r="AV928" s="202"/>
      <c r="AW928" s="202">
        <v>0.39</v>
      </c>
      <c r="AX928" s="27">
        <f t="shared" si="286"/>
        <v>6.6899999999999995</v>
      </c>
      <c r="AY928" s="39">
        <f t="shared" si="287"/>
        <v>12.84</v>
      </c>
      <c r="AZ928" s="202">
        <v>31.45</v>
      </c>
      <c r="BA928" s="27">
        <f t="shared" si="288"/>
        <v>44.29</v>
      </c>
      <c r="BB928" s="585">
        <v>0</v>
      </c>
      <c r="BC928" s="586">
        <v>0</v>
      </c>
      <c r="BD928" s="586">
        <v>0</v>
      </c>
    </row>
    <row r="929" spans="1:56" s="494" customFormat="1" ht="16.5">
      <c r="A929" s="614" t="s">
        <v>969</v>
      </c>
      <c r="B929" s="208" t="s">
        <v>213</v>
      </c>
      <c r="C929" s="154" t="s">
        <v>970</v>
      </c>
      <c r="D929" s="625" t="s">
        <v>996</v>
      </c>
      <c r="E929" s="492">
        <v>21</v>
      </c>
      <c r="F929" s="491" t="s">
        <v>997</v>
      </c>
      <c r="G929" s="242">
        <v>196</v>
      </c>
      <c r="H929" s="242">
        <v>979.27800000000002</v>
      </c>
      <c r="I929" s="243">
        <v>37</v>
      </c>
      <c r="J929" s="243">
        <v>0</v>
      </c>
      <c r="K929" s="243">
        <v>4</v>
      </c>
      <c r="L929" s="591"/>
      <c r="M929" s="591"/>
      <c r="N929" s="591"/>
      <c r="O929" s="25">
        <f t="shared" si="280"/>
        <v>37</v>
      </c>
      <c r="P929" s="25">
        <f t="shared" si="281"/>
        <v>0</v>
      </c>
      <c r="Q929" s="25">
        <f t="shared" si="281"/>
        <v>4</v>
      </c>
      <c r="R929" s="25">
        <f t="shared" si="282"/>
        <v>41</v>
      </c>
      <c r="S929" s="202">
        <v>1.2</v>
      </c>
      <c r="T929" s="201">
        <v>37</v>
      </c>
      <c r="U929" s="586">
        <v>1</v>
      </c>
      <c r="V929" s="585">
        <v>0</v>
      </c>
      <c r="W929" s="586">
        <v>0</v>
      </c>
      <c r="X929" s="201">
        <v>0</v>
      </c>
      <c r="Y929" s="201">
        <v>0</v>
      </c>
      <c r="Z929" s="243">
        <v>280</v>
      </c>
      <c r="AA929" s="202">
        <v>85</v>
      </c>
      <c r="AB929" s="26">
        <f t="shared" si="283"/>
        <v>321</v>
      </c>
      <c r="AC929" s="71">
        <f t="shared" si="283"/>
        <v>86.2</v>
      </c>
      <c r="AD929" s="243">
        <v>196</v>
      </c>
      <c r="AE929" s="27">
        <f t="shared" si="284"/>
        <v>100</v>
      </c>
      <c r="AF929" s="243">
        <v>7</v>
      </c>
      <c r="AG929" s="243"/>
      <c r="AH929" s="243"/>
      <c r="AI929" s="243">
        <v>0</v>
      </c>
      <c r="AJ929" s="243"/>
      <c r="AK929" s="565"/>
      <c r="AL929" s="208"/>
      <c r="AM929" s="504"/>
      <c r="AN929" s="243"/>
      <c r="AO929" s="202"/>
      <c r="AP929" s="589">
        <v>9</v>
      </c>
      <c r="AQ929" s="586">
        <v>2.4</v>
      </c>
      <c r="AR929" s="201">
        <f t="shared" si="285"/>
        <v>9</v>
      </c>
      <c r="AS929" s="202">
        <f t="shared" si="285"/>
        <v>2.4</v>
      </c>
      <c r="AT929" s="586">
        <v>0</v>
      </c>
      <c r="AU929" s="586">
        <v>0</v>
      </c>
      <c r="AV929" s="586">
        <v>0</v>
      </c>
      <c r="AW929" s="586">
        <v>5</v>
      </c>
      <c r="AX929" s="27">
        <f t="shared" si="286"/>
        <v>5</v>
      </c>
      <c r="AY929" s="39">
        <f t="shared" si="287"/>
        <v>7.4</v>
      </c>
      <c r="AZ929" s="586">
        <v>6</v>
      </c>
      <c r="BA929" s="27">
        <f t="shared" si="288"/>
        <v>13.4</v>
      </c>
      <c r="BB929" s="201"/>
      <c r="BC929" s="202"/>
      <c r="BD929" s="202"/>
    </row>
    <row r="930" spans="1:56" s="494" customFormat="1" ht="16.5">
      <c r="A930" s="614" t="s">
        <v>969</v>
      </c>
      <c r="B930" s="208" t="s">
        <v>213</v>
      </c>
      <c r="C930" s="154" t="s">
        <v>970</v>
      </c>
      <c r="D930" s="625" t="s">
        <v>996</v>
      </c>
      <c r="E930" s="492">
        <v>22</v>
      </c>
      <c r="F930" s="491" t="s">
        <v>998</v>
      </c>
      <c r="G930" s="242">
        <v>262</v>
      </c>
      <c r="H930" s="242">
        <v>1110</v>
      </c>
      <c r="I930" s="201">
        <v>30</v>
      </c>
      <c r="J930" s="201">
        <v>0</v>
      </c>
      <c r="K930" s="201">
        <v>4</v>
      </c>
      <c r="L930" s="590"/>
      <c r="M930" s="590"/>
      <c r="N930" s="590"/>
      <c r="O930" s="25">
        <f t="shared" si="280"/>
        <v>30</v>
      </c>
      <c r="P930" s="25">
        <f t="shared" si="281"/>
        <v>0</v>
      </c>
      <c r="Q930" s="25">
        <f t="shared" si="281"/>
        <v>4</v>
      </c>
      <c r="R930" s="25">
        <f t="shared" si="282"/>
        <v>34</v>
      </c>
      <c r="S930" s="202">
        <v>0.3</v>
      </c>
      <c r="T930" s="201">
        <v>26</v>
      </c>
      <c r="U930" s="586"/>
      <c r="V930" s="585">
        <v>2</v>
      </c>
      <c r="W930" s="586"/>
      <c r="X930" s="201">
        <v>0</v>
      </c>
      <c r="Y930" s="201">
        <v>0</v>
      </c>
      <c r="Z930" s="243">
        <v>351</v>
      </c>
      <c r="AA930" s="202">
        <v>109.5</v>
      </c>
      <c r="AB930" s="26">
        <f t="shared" si="283"/>
        <v>385</v>
      </c>
      <c r="AC930" s="71">
        <f t="shared" si="283"/>
        <v>109.8</v>
      </c>
      <c r="AD930" s="201">
        <v>262</v>
      </c>
      <c r="AE930" s="27">
        <f t="shared" si="284"/>
        <v>100</v>
      </c>
      <c r="AF930" s="243">
        <v>8</v>
      </c>
      <c r="AG930" s="201">
        <v>27</v>
      </c>
      <c r="AH930" s="201">
        <v>26</v>
      </c>
      <c r="AI930" s="201">
        <v>5</v>
      </c>
      <c r="AJ930" s="201"/>
      <c r="AK930" s="565"/>
      <c r="AL930" s="156"/>
      <c r="AM930" s="600"/>
      <c r="AN930" s="201"/>
      <c r="AO930" s="202"/>
      <c r="AP930" s="201">
        <v>0</v>
      </c>
      <c r="AQ930" s="202">
        <v>0</v>
      </c>
      <c r="AR930" s="201">
        <f t="shared" si="285"/>
        <v>0</v>
      </c>
      <c r="AS930" s="202">
        <f t="shared" si="285"/>
        <v>0</v>
      </c>
      <c r="AT930" s="202">
        <v>0</v>
      </c>
      <c r="AU930" s="202">
        <v>0</v>
      </c>
      <c r="AV930" s="202">
        <v>0</v>
      </c>
      <c r="AW930" s="202">
        <v>0</v>
      </c>
      <c r="AX930" s="27">
        <f t="shared" si="286"/>
        <v>0</v>
      </c>
      <c r="AY930" s="39">
        <f t="shared" si="287"/>
        <v>0</v>
      </c>
      <c r="AZ930" s="202">
        <v>10.65</v>
      </c>
      <c r="BA930" s="27">
        <f t="shared" si="288"/>
        <v>10.65</v>
      </c>
      <c r="BB930" s="201"/>
      <c r="BC930" s="202"/>
      <c r="BD930" s="202"/>
    </row>
    <row r="931" spans="1:56" s="494" customFormat="1" ht="16.5">
      <c r="A931" s="614" t="s">
        <v>969</v>
      </c>
      <c r="B931" s="208" t="s">
        <v>213</v>
      </c>
      <c r="C931" s="154" t="s">
        <v>970</v>
      </c>
      <c r="D931" s="625" t="s">
        <v>999</v>
      </c>
      <c r="E931" s="492">
        <v>23</v>
      </c>
      <c r="F931" s="491" t="s">
        <v>1000</v>
      </c>
      <c r="G931" s="242">
        <v>233</v>
      </c>
      <c r="H931" s="242">
        <v>1049.0210000000002</v>
      </c>
      <c r="I931" s="243">
        <v>123</v>
      </c>
      <c r="J931" s="243">
        <v>0</v>
      </c>
      <c r="K931" s="243">
        <v>0</v>
      </c>
      <c r="L931" s="589"/>
      <c r="M931" s="589"/>
      <c r="N931" s="589"/>
      <c r="O931" s="25">
        <f t="shared" si="280"/>
        <v>123</v>
      </c>
      <c r="P931" s="25">
        <f t="shared" si="281"/>
        <v>0</v>
      </c>
      <c r="Q931" s="25">
        <f t="shared" si="281"/>
        <v>0</v>
      </c>
      <c r="R931" s="25">
        <f t="shared" si="282"/>
        <v>123</v>
      </c>
      <c r="S931" s="202">
        <v>0.7</v>
      </c>
      <c r="T931" s="201">
        <v>123</v>
      </c>
      <c r="U931" s="202">
        <v>0.7</v>
      </c>
      <c r="V931" s="201">
        <v>0</v>
      </c>
      <c r="W931" s="202">
        <v>0</v>
      </c>
      <c r="X931" s="201"/>
      <c r="Y931" s="201"/>
      <c r="Z931" s="243">
        <v>31</v>
      </c>
      <c r="AA931" s="202">
        <v>1.47</v>
      </c>
      <c r="AB931" s="26">
        <f t="shared" si="283"/>
        <v>154</v>
      </c>
      <c r="AC931" s="71">
        <f t="shared" si="283"/>
        <v>2.17</v>
      </c>
      <c r="AD931" s="243">
        <v>150</v>
      </c>
      <c r="AE931" s="27">
        <f t="shared" si="284"/>
        <v>64.377682403433482</v>
      </c>
      <c r="AF931" s="243"/>
      <c r="AG931" s="243"/>
      <c r="AH931" s="243"/>
      <c r="AI931" s="243"/>
      <c r="AJ931" s="243"/>
      <c r="AK931" s="565"/>
      <c r="AL931" s="208"/>
      <c r="AM931" s="504"/>
      <c r="AN931" s="589"/>
      <c r="AO931" s="586"/>
      <c r="AP931" s="589">
        <v>0</v>
      </c>
      <c r="AQ931" s="586">
        <v>0</v>
      </c>
      <c r="AR931" s="201">
        <f t="shared" si="285"/>
        <v>0</v>
      </c>
      <c r="AS931" s="202">
        <f t="shared" si="285"/>
        <v>0</v>
      </c>
      <c r="AT931" s="586"/>
      <c r="AU931" s="586"/>
      <c r="AV931" s="586"/>
      <c r="AW931" s="586"/>
      <c r="AX931" s="27">
        <f t="shared" si="286"/>
        <v>0</v>
      </c>
      <c r="AY931" s="39">
        <f t="shared" si="287"/>
        <v>0</v>
      </c>
      <c r="AZ931" s="586"/>
      <c r="BA931" s="27">
        <f t="shared" si="288"/>
        <v>0</v>
      </c>
      <c r="BB931" s="201"/>
      <c r="BC931" s="202"/>
      <c r="BD931" s="202"/>
    </row>
    <row r="932" spans="1:56" s="494" customFormat="1" ht="16.5">
      <c r="A932" s="614" t="s">
        <v>969</v>
      </c>
      <c r="B932" s="208" t="s">
        <v>213</v>
      </c>
      <c r="C932" s="154" t="s">
        <v>970</v>
      </c>
      <c r="D932" s="625" t="s">
        <v>999</v>
      </c>
      <c r="E932" s="492">
        <v>24</v>
      </c>
      <c r="F932" s="491" t="s">
        <v>1001</v>
      </c>
      <c r="G932" s="242">
        <v>244</v>
      </c>
      <c r="H932" s="242">
        <v>1055</v>
      </c>
      <c r="I932" s="201">
        <v>26</v>
      </c>
      <c r="J932" s="201">
        <v>0</v>
      </c>
      <c r="K932" s="201">
        <v>0</v>
      </c>
      <c r="L932" s="201"/>
      <c r="M932" s="201"/>
      <c r="N932" s="201"/>
      <c r="O932" s="25">
        <f t="shared" si="280"/>
        <v>26</v>
      </c>
      <c r="P932" s="25">
        <f t="shared" si="281"/>
        <v>0</v>
      </c>
      <c r="Q932" s="25">
        <f t="shared" si="281"/>
        <v>0</v>
      </c>
      <c r="R932" s="25">
        <f t="shared" si="282"/>
        <v>26</v>
      </c>
      <c r="S932" s="202">
        <v>0.18</v>
      </c>
      <c r="T932" s="201">
        <v>0</v>
      </c>
      <c r="U932" s="202">
        <v>0</v>
      </c>
      <c r="V932" s="201">
        <v>26</v>
      </c>
      <c r="W932" s="202">
        <v>0.18</v>
      </c>
      <c r="X932" s="201"/>
      <c r="Y932" s="201"/>
      <c r="Z932" s="201">
        <v>51</v>
      </c>
      <c r="AA932" s="202">
        <v>9.11</v>
      </c>
      <c r="AB932" s="26">
        <f t="shared" si="283"/>
        <v>77</v>
      </c>
      <c r="AC932" s="71">
        <f t="shared" si="283"/>
        <v>9.2899999999999991</v>
      </c>
      <c r="AD932" s="201">
        <v>70</v>
      </c>
      <c r="AE932" s="27">
        <f t="shared" si="284"/>
        <v>28.688524590163933</v>
      </c>
      <c r="AF932" s="243"/>
      <c r="AG932" s="201"/>
      <c r="AH932" s="201"/>
      <c r="AI932" s="201"/>
      <c r="AJ932" s="201"/>
      <c r="AK932" s="565"/>
      <c r="AL932" s="156"/>
      <c r="AM932" s="600"/>
      <c r="AN932" s="201"/>
      <c r="AO932" s="202"/>
      <c r="AP932" s="201">
        <v>0</v>
      </c>
      <c r="AQ932" s="202">
        <v>0</v>
      </c>
      <c r="AR932" s="201">
        <f t="shared" si="285"/>
        <v>0</v>
      </c>
      <c r="AS932" s="202">
        <f t="shared" si="285"/>
        <v>0</v>
      </c>
      <c r="AT932" s="202"/>
      <c r="AU932" s="202"/>
      <c r="AV932" s="202"/>
      <c r="AW932" s="202"/>
      <c r="AX932" s="27">
        <f t="shared" si="286"/>
        <v>0</v>
      </c>
      <c r="AY932" s="39">
        <f t="shared" si="287"/>
        <v>0</v>
      </c>
      <c r="AZ932" s="202"/>
      <c r="BA932" s="27">
        <f t="shared" si="288"/>
        <v>0</v>
      </c>
      <c r="BB932" s="201"/>
      <c r="BC932" s="202"/>
      <c r="BD932" s="202"/>
    </row>
    <row r="933" spans="1:56" s="494" customFormat="1" ht="16.5">
      <c r="A933" s="614" t="s">
        <v>969</v>
      </c>
      <c r="B933" s="208" t="s">
        <v>213</v>
      </c>
      <c r="C933" s="154" t="s">
        <v>970</v>
      </c>
      <c r="D933" s="625" t="s">
        <v>1002</v>
      </c>
      <c r="E933" s="492">
        <v>25</v>
      </c>
      <c r="F933" s="491" t="s">
        <v>1003</v>
      </c>
      <c r="G933" s="242">
        <v>181</v>
      </c>
      <c r="H933" s="242">
        <v>766</v>
      </c>
      <c r="I933" s="201">
        <v>344</v>
      </c>
      <c r="J933" s="201">
        <v>3</v>
      </c>
      <c r="K933" s="201">
        <v>92</v>
      </c>
      <c r="L933" s="201">
        <v>0</v>
      </c>
      <c r="M933" s="201">
        <v>0</v>
      </c>
      <c r="N933" s="201">
        <v>0</v>
      </c>
      <c r="O933" s="25">
        <f t="shared" si="280"/>
        <v>344</v>
      </c>
      <c r="P933" s="25">
        <f t="shared" si="281"/>
        <v>3</v>
      </c>
      <c r="Q933" s="25">
        <f t="shared" si="281"/>
        <v>92</v>
      </c>
      <c r="R933" s="25">
        <f t="shared" si="282"/>
        <v>439</v>
      </c>
      <c r="S933" s="202">
        <v>9.1999999999999993</v>
      </c>
      <c r="T933" s="201">
        <v>270</v>
      </c>
      <c r="U933" s="202">
        <v>5.5</v>
      </c>
      <c r="V933" s="201">
        <v>74</v>
      </c>
      <c r="W933" s="202">
        <v>2.6</v>
      </c>
      <c r="X933" s="201">
        <v>0</v>
      </c>
      <c r="Y933" s="201">
        <v>0</v>
      </c>
      <c r="Z933" s="201">
        <v>327</v>
      </c>
      <c r="AA933" s="202">
        <v>50.15</v>
      </c>
      <c r="AB933" s="26">
        <f t="shared" si="283"/>
        <v>766</v>
      </c>
      <c r="AC933" s="71">
        <f t="shared" si="283"/>
        <v>59.349999999999994</v>
      </c>
      <c r="AD933" s="201">
        <v>181</v>
      </c>
      <c r="AE933" s="27">
        <f t="shared" si="284"/>
        <v>100</v>
      </c>
      <c r="AF933" s="243">
        <v>9</v>
      </c>
      <c r="AG933" s="201"/>
      <c r="AH933" s="201"/>
      <c r="AI933" s="201"/>
      <c r="AJ933" s="201">
        <v>4</v>
      </c>
      <c r="AK933" s="565">
        <v>0.04</v>
      </c>
      <c r="AL933" s="208"/>
      <c r="AM933" s="504"/>
      <c r="AN933" s="201">
        <v>1</v>
      </c>
      <c r="AO933" s="202">
        <v>0.1</v>
      </c>
      <c r="AP933" s="201">
        <v>43</v>
      </c>
      <c r="AQ933" s="202">
        <v>4.5999999999999996</v>
      </c>
      <c r="AR933" s="201">
        <f t="shared" si="285"/>
        <v>48</v>
      </c>
      <c r="AS933" s="202">
        <f t="shared" si="285"/>
        <v>4.7399999999999993</v>
      </c>
      <c r="AT933" s="202">
        <v>36</v>
      </c>
      <c r="AU933" s="202">
        <v>0</v>
      </c>
      <c r="AV933" s="202">
        <v>0</v>
      </c>
      <c r="AW933" s="202">
        <v>6</v>
      </c>
      <c r="AX933" s="27">
        <f t="shared" si="286"/>
        <v>42</v>
      </c>
      <c r="AY933" s="39">
        <f t="shared" si="287"/>
        <v>46.74</v>
      </c>
      <c r="AZ933" s="202">
        <v>13.2</v>
      </c>
      <c r="BA933" s="27">
        <f t="shared" si="288"/>
        <v>59.94</v>
      </c>
      <c r="BB933" s="201"/>
      <c r="BC933" s="202"/>
      <c r="BD933" s="202"/>
    </row>
    <row r="934" spans="1:56" s="494" customFormat="1" ht="16.5">
      <c r="A934" s="614" t="s">
        <v>969</v>
      </c>
      <c r="B934" s="208" t="s">
        <v>213</v>
      </c>
      <c r="C934" s="154" t="s">
        <v>970</v>
      </c>
      <c r="D934" s="625" t="s">
        <v>1004</v>
      </c>
      <c r="E934" s="492">
        <v>26</v>
      </c>
      <c r="F934" s="491" t="s">
        <v>1005</v>
      </c>
      <c r="G934" s="242">
        <v>275</v>
      </c>
      <c r="H934" s="242">
        <v>1176.2840000000001</v>
      </c>
      <c r="I934" s="243">
        <v>94</v>
      </c>
      <c r="J934" s="243">
        <v>2</v>
      </c>
      <c r="K934" s="243">
        <v>1</v>
      </c>
      <c r="L934" s="592"/>
      <c r="M934" s="592"/>
      <c r="N934" s="592"/>
      <c r="O934" s="25">
        <f t="shared" si="280"/>
        <v>94</v>
      </c>
      <c r="P934" s="25">
        <f t="shared" si="281"/>
        <v>2</v>
      </c>
      <c r="Q934" s="25">
        <f t="shared" si="281"/>
        <v>1</v>
      </c>
      <c r="R934" s="25">
        <f t="shared" si="282"/>
        <v>97</v>
      </c>
      <c r="S934" s="202">
        <v>1.4</v>
      </c>
      <c r="T934" s="201">
        <v>0</v>
      </c>
      <c r="U934" s="202">
        <v>0</v>
      </c>
      <c r="V934" s="201">
        <v>94</v>
      </c>
      <c r="W934" s="202">
        <v>1.23</v>
      </c>
      <c r="X934" s="201">
        <v>0</v>
      </c>
      <c r="Y934" s="201">
        <v>0</v>
      </c>
      <c r="Z934" s="243">
        <v>300</v>
      </c>
      <c r="AA934" s="202">
        <v>82.64</v>
      </c>
      <c r="AB934" s="26">
        <f t="shared" si="283"/>
        <v>397</v>
      </c>
      <c r="AC934" s="71">
        <f t="shared" si="283"/>
        <v>84.04</v>
      </c>
      <c r="AD934" s="243">
        <v>275</v>
      </c>
      <c r="AE934" s="27">
        <f t="shared" si="284"/>
        <v>100</v>
      </c>
      <c r="AF934" s="243">
        <v>10</v>
      </c>
      <c r="AG934" s="243"/>
      <c r="AH934" s="243"/>
      <c r="AI934" s="243"/>
      <c r="AJ934" s="243"/>
      <c r="AK934" s="565"/>
      <c r="AL934" s="208"/>
      <c r="AM934" s="504"/>
      <c r="AN934" s="243"/>
      <c r="AO934" s="202"/>
      <c r="AP934" s="243">
        <v>35</v>
      </c>
      <c r="AQ934" s="202">
        <v>2.1</v>
      </c>
      <c r="AR934" s="201">
        <f t="shared" si="285"/>
        <v>35</v>
      </c>
      <c r="AS934" s="202">
        <f t="shared" si="285"/>
        <v>2.1</v>
      </c>
      <c r="AT934" s="202"/>
      <c r="AU934" s="202"/>
      <c r="AV934" s="202"/>
      <c r="AW934" s="202">
        <v>9.69</v>
      </c>
      <c r="AX934" s="27">
        <f t="shared" si="286"/>
        <v>9.69</v>
      </c>
      <c r="AY934" s="39">
        <f t="shared" si="287"/>
        <v>11.79</v>
      </c>
      <c r="AZ934" s="202">
        <v>32.74</v>
      </c>
      <c r="BA934" s="27">
        <f t="shared" si="288"/>
        <v>44.53</v>
      </c>
      <c r="BB934" s="201"/>
      <c r="BC934" s="202"/>
      <c r="BD934" s="202"/>
    </row>
    <row r="935" spans="1:56" s="494" customFormat="1" ht="16.5">
      <c r="A935" s="614" t="s">
        <v>969</v>
      </c>
      <c r="B935" s="208" t="s">
        <v>213</v>
      </c>
      <c r="C935" s="154" t="s">
        <v>970</v>
      </c>
      <c r="D935" s="625" t="s">
        <v>1004</v>
      </c>
      <c r="E935" s="492">
        <v>27</v>
      </c>
      <c r="F935" s="491" t="s">
        <v>1006</v>
      </c>
      <c r="G935" s="242">
        <v>332</v>
      </c>
      <c r="H935" s="242">
        <v>1415</v>
      </c>
      <c r="I935" s="201">
        <v>23</v>
      </c>
      <c r="J935" s="201">
        <v>0</v>
      </c>
      <c r="K935" s="201">
        <v>0</v>
      </c>
      <c r="L935" s="592"/>
      <c r="M935" s="592"/>
      <c r="N935" s="592"/>
      <c r="O935" s="25">
        <f t="shared" si="280"/>
        <v>23</v>
      </c>
      <c r="P935" s="25">
        <f t="shared" si="281"/>
        <v>0</v>
      </c>
      <c r="Q935" s="25">
        <f t="shared" si="281"/>
        <v>0</v>
      </c>
      <c r="R935" s="25">
        <f t="shared" si="282"/>
        <v>23</v>
      </c>
      <c r="S935" s="202">
        <v>0.85</v>
      </c>
      <c r="T935" s="201">
        <v>18</v>
      </c>
      <c r="U935" s="202">
        <v>0</v>
      </c>
      <c r="V935" s="201">
        <v>5</v>
      </c>
      <c r="W935" s="202">
        <v>0.21</v>
      </c>
      <c r="X935" s="201">
        <v>0</v>
      </c>
      <c r="Y935" s="201">
        <v>0</v>
      </c>
      <c r="Z935" s="201">
        <v>374</v>
      </c>
      <c r="AA935" s="202">
        <v>120.74</v>
      </c>
      <c r="AB935" s="26">
        <f t="shared" si="283"/>
        <v>397</v>
      </c>
      <c r="AC935" s="71">
        <f t="shared" si="283"/>
        <v>121.58999999999999</v>
      </c>
      <c r="AD935" s="201">
        <v>332</v>
      </c>
      <c r="AE935" s="27">
        <f t="shared" si="284"/>
        <v>100</v>
      </c>
      <c r="AF935" s="243">
        <v>11</v>
      </c>
      <c r="AG935" s="201"/>
      <c r="AH935" s="201"/>
      <c r="AI935" s="201"/>
      <c r="AJ935" s="201"/>
      <c r="AK935" s="565"/>
      <c r="AL935" s="208"/>
      <c r="AM935" s="504"/>
      <c r="AN935" s="201"/>
      <c r="AO935" s="202"/>
      <c r="AP935" s="201">
        <v>9</v>
      </c>
      <c r="AQ935" s="202">
        <v>0.39</v>
      </c>
      <c r="AR935" s="201">
        <f t="shared" si="285"/>
        <v>9</v>
      </c>
      <c r="AS935" s="202">
        <f t="shared" si="285"/>
        <v>0.39</v>
      </c>
      <c r="AT935" s="202"/>
      <c r="AU935" s="202"/>
      <c r="AV935" s="202"/>
      <c r="AW935" s="202">
        <v>5</v>
      </c>
      <c r="AX935" s="27">
        <f t="shared" si="286"/>
        <v>5</v>
      </c>
      <c r="AY935" s="39">
        <f t="shared" si="287"/>
        <v>5.39</v>
      </c>
      <c r="AZ935" s="202">
        <v>17.760000000000002</v>
      </c>
      <c r="BA935" s="27">
        <f t="shared" si="288"/>
        <v>23.150000000000002</v>
      </c>
      <c r="BB935" s="201"/>
      <c r="BC935" s="202"/>
      <c r="BD935" s="202"/>
    </row>
    <row r="936" spans="1:56" s="494" customFormat="1" ht="16.5">
      <c r="A936" s="614" t="s">
        <v>969</v>
      </c>
      <c r="B936" s="208" t="s">
        <v>213</v>
      </c>
      <c r="C936" s="154" t="s">
        <v>970</v>
      </c>
      <c r="D936" s="625" t="s">
        <v>1004</v>
      </c>
      <c r="E936" s="492">
        <v>28</v>
      </c>
      <c r="F936" s="491" t="s">
        <v>1007</v>
      </c>
      <c r="G936" s="242">
        <v>246</v>
      </c>
      <c r="H936" s="242">
        <v>1052.6160000000002</v>
      </c>
      <c r="I936" s="201">
        <v>36</v>
      </c>
      <c r="J936" s="201">
        <v>2</v>
      </c>
      <c r="K936" s="201">
        <v>5</v>
      </c>
      <c r="L936" s="592"/>
      <c r="M936" s="592"/>
      <c r="N936" s="592"/>
      <c r="O936" s="25">
        <f t="shared" si="280"/>
        <v>36</v>
      </c>
      <c r="P936" s="25">
        <f t="shared" si="281"/>
        <v>2</v>
      </c>
      <c r="Q936" s="25">
        <f t="shared" si="281"/>
        <v>5</v>
      </c>
      <c r="R936" s="25">
        <f t="shared" si="282"/>
        <v>43</v>
      </c>
      <c r="S936" s="202">
        <v>1.84</v>
      </c>
      <c r="T936" s="201">
        <v>7</v>
      </c>
      <c r="U936" s="202">
        <v>0</v>
      </c>
      <c r="V936" s="201">
        <v>29</v>
      </c>
      <c r="W936" s="202">
        <v>0.75</v>
      </c>
      <c r="X936" s="201">
        <v>0</v>
      </c>
      <c r="Y936" s="201">
        <v>0</v>
      </c>
      <c r="Z936" s="201">
        <v>284</v>
      </c>
      <c r="AA936" s="202">
        <v>39.54</v>
      </c>
      <c r="AB936" s="26">
        <f t="shared" si="283"/>
        <v>327</v>
      </c>
      <c r="AC936" s="71">
        <f t="shared" si="283"/>
        <v>41.38</v>
      </c>
      <c r="AD936" s="201">
        <v>246</v>
      </c>
      <c r="AE936" s="27">
        <f t="shared" si="284"/>
        <v>100</v>
      </c>
      <c r="AF936" s="243">
        <v>12</v>
      </c>
      <c r="AG936" s="201"/>
      <c r="AH936" s="201"/>
      <c r="AI936" s="201"/>
      <c r="AJ936" s="201"/>
      <c r="AK936" s="565"/>
      <c r="AL936" s="208"/>
      <c r="AM936" s="504"/>
      <c r="AN936" s="201"/>
      <c r="AO936" s="202"/>
      <c r="AP936" s="201">
        <v>5</v>
      </c>
      <c r="AQ936" s="202">
        <v>0.2</v>
      </c>
      <c r="AR936" s="201">
        <f t="shared" si="285"/>
        <v>5</v>
      </c>
      <c r="AS936" s="202">
        <f t="shared" si="285"/>
        <v>0.2</v>
      </c>
      <c r="AT936" s="202"/>
      <c r="AU936" s="202"/>
      <c r="AV936" s="202"/>
      <c r="AW936" s="202">
        <v>2</v>
      </c>
      <c r="AX936" s="27">
        <f t="shared" si="286"/>
        <v>2</v>
      </c>
      <c r="AY936" s="39">
        <f t="shared" si="287"/>
        <v>2.2000000000000002</v>
      </c>
      <c r="AZ936" s="202">
        <v>35.32</v>
      </c>
      <c r="BA936" s="27">
        <f t="shared" si="288"/>
        <v>37.520000000000003</v>
      </c>
      <c r="BB936" s="201"/>
      <c r="BC936" s="202"/>
      <c r="BD936" s="202"/>
    </row>
    <row r="937" spans="1:56" s="494" customFormat="1" ht="16.5">
      <c r="A937" s="614" t="s">
        <v>969</v>
      </c>
      <c r="B937" s="208" t="s">
        <v>213</v>
      </c>
      <c r="C937" s="154" t="s">
        <v>970</v>
      </c>
      <c r="D937" s="625" t="s">
        <v>1004</v>
      </c>
      <c r="E937" s="492">
        <v>29</v>
      </c>
      <c r="F937" s="491" t="s">
        <v>1008</v>
      </c>
      <c r="G937" s="242">
        <v>190</v>
      </c>
      <c r="H937" s="242">
        <v>894.43600000000004</v>
      </c>
      <c r="I937" s="201">
        <v>77</v>
      </c>
      <c r="J937" s="201">
        <v>5</v>
      </c>
      <c r="K937" s="201">
        <v>5</v>
      </c>
      <c r="L937" s="592"/>
      <c r="M937" s="592"/>
      <c r="N937" s="592"/>
      <c r="O937" s="25">
        <f t="shared" si="280"/>
        <v>77</v>
      </c>
      <c r="P937" s="25">
        <f t="shared" si="281"/>
        <v>5</v>
      </c>
      <c r="Q937" s="25">
        <f t="shared" si="281"/>
        <v>5</v>
      </c>
      <c r="R937" s="25">
        <f t="shared" si="282"/>
        <v>87</v>
      </c>
      <c r="S937" s="202">
        <v>0.97</v>
      </c>
      <c r="T937" s="201">
        <v>23</v>
      </c>
      <c r="U937" s="202">
        <v>0</v>
      </c>
      <c r="V937" s="201">
        <v>54</v>
      </c>
      <c r="W937" s="202">
        <v>1.1399999999999999</v>
      </c>
      <c r="X937" s="201">
        <v>0</v>
      </c>
      <c r="Y937" s="201">
        <v>0</v>
      </c>
      <c r="Z937" s="201">
        <v>388</v>
      </c>
      <c r="AA937" s="202">
        <v>64.260000000000005</v>
      </c>
      <c r="AB937" s="26">
        <f t="shared" si="283"/>
        <v>475</v>
      </c>
      <c r="AC937" s="71">
        <f t="shared" si="283"/>
        <v>65.23</v>
      </c>
      <c r="AD937" s="201">
        <v>190</v>
      </c>
      <c r="AE937" s="27">
        <f t="shared" si="284"/>
        <v>100</v>
      </c>
      <c r="AF937" s="243">
        <v>13</v>
      </c>
      <c r="AG937" s="201"/>
      <c r="AH937" s="201"/>
      <c r="AI937" s="201"/>
      <c r="AJ937" s="201"/>
      <c r="AK937" s="565"/>
      <c r="AL937" s="208"/>
      <c r="AM937" s="504"/>
      <c r="AN937" s="201"/>
      <c r="AO937" s="202"/>
      <c r="AP937" s="201">
        <v>10</v>
      </c>
      <c r="AQ937" s="202">
        <v>1.04</v>
      </c>
      <c r="AR937" s="201">
        <f t="shared" si="285"/>
        <v>10</v>
      </c>
      <c r="AS937" s="202">
        <f t="shared" si="285"/>
        <v>1.04</v>
      </c>
      <c r="AT937" s="202"/>
      <c r="AU937" s="202"/>
      <c r="AV937" s="202"/>
      <c r="AW937" s="202">
        <v>2.5</v>
      </c>
      <c r="AX937" s="27">
        <f t="shared" si="286"/>
        <v>2.5</v>
      </c>
      <c r="AY937" s="39">
        <f t="shared" si="287"/>
        <v>3.54</v>
      </c>
      <c r="AZ937" s="202">
        <v>16.21</v>
      </c>
      <c r="BA937" s="27">
        <f t="shared" si="288"/>
        <v>19.75</v>
      </c>
      <c r="BB937" s="201"/>
      <c r="BC937" s="202"/>
      <c r="BD937" s="202"/>
    </row>
    <row r="938" spans="1:56" s="494" customFormat="1" ht="16.5">
      <c r="A938" s="614" t="s">
        <v>969</v>
      </c>
      <c r="B938" s="208" t="s">
        <v>213</v>
      </c>
      <c r="C938" s="154" t="s">
        <v>970</v>
      </c>
      <c r="D938" s="625" t="s">
        <v>1004</v>
      </c>
      <c r="E938" s="492">
        <v>30</v>
      </c>
      <c r="F938" s="491" t="s">
        <v>1009</v>
      </c>
      <c r="G938" s="242">
        <v>257</v>
      </c>
      <c r="H938" s="242">
        <v>1060.5250000000001</v>
      </c>
      <c r="I938" s="201">
        <v>62</v>
      </c>
      <c r="J938" s="201">
        <v>2</v>
      </c>
      <c r="K938" s="201">
        <v>1</v>
      </c>
      <c r="L938" s="592"/>
      <c r="M938" s="592"/>
      <c r="N938" s="592"/>
      <c r="O938" s="25">
        <f t="shared" si="280"/>
        <v>62</v>
      </c>
      <c r="P938" s="25">
        <f t="shared" si="281"/>
        <v>2</v>
      </c>
      <c r="Q938" s="25">
        <f t="shared" si="281"/>
        <v>1</v>
      </c>
      <c r="R938" s="25">
        <f t="shared" si="282"/>
        <v>65</v>
      </c>
      <c r="S938" s="202">
        <v>0.22</v>
      </c>
      <c r="T938" s="201">
        <v>0</v>
      </c>
      <c r="U938" s="202">
        <v>0</v>
      </c>
      <c r="V938" s="201">
        <v>62</v>
      </c>
      <c r="W938" s="202">
        <v>0.22</v>
      </c>
      <c r="X938" s="201">
        <v>0</v>
      </c>
      <c r="Y938" s="201">
        <v>0</v>
      </c>
      <c r="Z938" s="243">
        <v>308</v>
      </c>
      <c r="AA938" s="202">
        <v>56.39</v>
      </c>
      <c r="AB938" s="26">
        <f t="shared" si="283"/>
        <v>373</v>
      </c>
      <c r="AC938" s="71">
        <f t="shared" si="283"/>
        <v>56.61</v>
      </c>
      <c r="AD938" s="243">
        <v>257</v>
      </c>
      <c r="AE938" s="27">
        <f t="shared" si="284"/>
        <v>100</v>
      </c>
      <c r="AF938" s="243">
        <v>14</v>
      </c>
      <c r="AG938" s="243"/>
      <c r="AH938" s="243"/>
      <c r="AI938" s="243"/>
      <c r="AJ938" s="243"/>
      <c r="AK938" s="565"/>
      <c r="AL938" s="208"/>
      <c r="AM938" s="504"/>
      <c r="AN938" s="243"/>
      <c r="AO938" s="202"/>
      <c r="AP938" s="243">
        <v>2</v>
      </c>
      <c r="AQ938" s="202">
        <v>0</v>
      </c>
      <c r="AR938" s="201">
        <f t="shared" si="285"/>
        <v>2</v>
      </c>
      <c r="AS938" s="202">
        <f t="shared" si="285"/>
        <v>0</v>
      </c>
      <c r="AT938" s="202"/>
      <c r="AU938" s="202"/>
      <c r="AV938" s="202"/>
      <c r="AW938" s="202">
        <v>0</v>
      </c>
      <c r="AX938" s="27">
        <f t="shared" si="286"/>
        <v>0</v>
      </c>
      <c r="AY938" s="39">
        <f t="shared" si="287"/>
        <v>0</v>
      </c>
      <c r="AZ938" s="202">
        <v>20.48</v>
      </c>
      <c r="BA938" s="27">
        <f t="shared" si="288"/>
        <v>20.48</v>
      </c>
      <c r="BB938" s="201"/>
      <c r="BC938" s="202"/>
      <c r="BD938" s="202"/>
    </row>
    <row r="939" spans="1:56" s="494" customFormat="1" ht="16.5">
      <c r="A939" s="614" t="s">
        <v>969</v>
      </c>
      <c r="B939" s="208" t="s">
        <v>213</v>
      </c>
      <c r="C939" s="154" t="s">
        <v>970</v>
      </c>
      <c r="D939" s="625" t="s">
        <v>1004</v>
      </c>
      <c r="E939" s="492">
        <v>31</v>
      </c>
      <c r="F939" s="491" t="s">
        <v>1010</v>
      </c>
      <c r="G939" s="242">
        <v>158</v>
      </c>
      <c r="H939" s="242">
        <v>731.94200000000001</v>
      </c>
      <c r="I939" s="201">
        <v>32</v>
      </c>
      <c r="J939" s="201">
        <v>0</v>
      </c>
      <c r="K939" s="201">
        <v>30</v>
      </c>
      <c r="L939" s="592"/>
      <c r="M939" s="592"/>
      <c r="N939" s="592"/>
      <c r="O939" s="25">
        <f t="shared" si="280"/>
        <v>32</v>
      </c>
      <c r="P939" s="25">
        <f t="shared" si="281"/>
        <v>0</v>
      </c>
      <c r="Q939" s="25">
        <f t="shared" si="281"/>
        <v>30</v>
      </c>
      <c r="R939" s="25">
        <f t="shared" si="282"/>
        <v>62</v>
      </c>
      <c r="S939" s="202">
        <v>0.3</v>
      </c>
      <c r="T939" s="201">
        <v>0</v>
      </c>
      <c r="U939" s="202">
        <v>0</v>
      </c>
      <c r="V939" s="201">
        <v>32</v>
      </c>
      <c r="W939" s="202">
        <v>0.18</v>
      </c>
      <c r="X939" s="201">
        <v>0</v>
      </c>
      <c r="Y939" s="201">
        <v>0</v>
      </c>
      <c r="Z939" s="243">
        <v>140</v>
      </c>
      <c r="AA939" s="202">
        <v>6.21</v>
      </c>
      <c r="AB939" s="26">
        <f t="shared" si="283"/>
        <v>202</v>
      </c>
      <c r="AC939" s="71">
        <f t="shared" si="283"/>
        <v>6.51</v>
      </c>
      <c r="AD939" s="243">
        <v>158</v>
      </c>
      <c r="AE939" s="27">
        <f t="shared" si="284"/>
        <v>100</v>
      </c>
      <c r="AF939" s="243">
        <v>15</v>
      </c>
      <c r="AG939" s="243"/>
      <c r="AH939" s="243"/>
      <c r="AI939" s="243"/>
      <c r="AJ939" s="243"/>
      <c r="AK939" s="565"/>
      <c r="AL939" s="208"/>
      <c r="AM939" s="504"/>
      <c r="AN939" s="243"/>
      <c r="AO939" s="202"/>
      <c r="AP939" s="243">
        <v>1</v>
      </c>
      <c r="AQ939" s="202">
        <v>0</v>
      </c>
      <c r="AR939" s="201">
        <f t="shared" si="285"/>
        <v>1</v>
      </c>
      <c r="AS939" s="202">
        <f t="shared" si="285"/>
        <v>0</v>
      </c>
      <c r="AT939" s="202"/>
      <c r="AU939" s="202"/>
      <c r="AV939" s="202"/>
      <c r="AW939" s="202">
        <v>0</v>
      </c>
      <c r="AX939" s="27">
        <f t="shared" si="286"/>
        <v>0</v>
      </c>
      <c r="AY939" s="39">
        <f t="shared" si="287"/>
        <v>0</v>
      </c>
      <c r="AZ939" s="202">
        <v>0</v>
      </c>
      <c r="BA939" s="27">
        <f t="shared" si="288"/>
        <v>0</v>
      </c>
      <c r="BB939" s="201"/>
      <c r="BC939" s="202"/>
      <c r="BD939" s="202"/>
    </row>
    <row r="940" spans="1:56" s="494" customFormat="1" ht="16.5">
      <c r="A940" s="614" t="s">
        <v>969</v>
      </c>
      <c r="B940" s="208" t="s">
        <v>213</v>
      </c>
      <c r="C940" s="154" t="s">
        <v>970</v>
      </c>
      <c r="D940" s="625" t="s">
        <v>1004</v>
      </c>
      <c r="E940" s="492">
        <v>32</v>
      </c>
      <c r="F940" s="491" t="s">
        <v>1011</v>
      </c>
      <c r="G940" s="242">
        <v>293</v>
      </c>
      <c r="H940" s="242">
        <v>1198.5730000000003</v>
      </c>
      <c r="I940" s="201">
        <v>50</v>
      </c>
      <c r="J940" s="201">
        <v>4</v>
      </c>
      <c r="K940" s="201">
        <v>4</v>
      </c>
      <c r="L940" s="592"/>
      <c r="M940" s="592"/>
      <c r="N940" s="592"/>
      <c r="O940" s="25">
        <f t="shared" si="280"/>
        <v>50</v>
      </c>
      <c r="P940" s="25">
        <f t="shared" si="281"/>
        <v>4</v>
      </c>
      <c r="Q940" s="25">
        <f t="shared" si="281"/>
        <v>4</v>
      </c>
      <c r="R940" s="25">
        <f t="shared" si="282"/>
        <v>58</v>
      </c>
      <c r="S940" s="202">
        <v>0.3</v>
      </c>
      <c r="T940" s="201">
        <v>0</v>
      </c>
      <c r="U940" s="202">
        <v>0</v>
      </c>
      <c r="V940" s="201">
        <v>50</v>
      </c>
      <c r="W940" s="202">
        <v>0.38</v>
      </c>
      <c r="X940" s="201">
        <v>0</v>
      </c>
      <c r="Y940" s="201">
        <v>0</v>
      </c>
      <c r="Z940" s="243">
        <v>396</v>
      </c>
      <c r="AA940" s="202">
        <v>53.48</v>
      </c>
      <c r="AB940" s="26">
        <f t="shared" si="283"/>
        <v>454</v>
      </c>
      <c r="AC940" s="71">
        <f t="shared" si="283"/>
        <v>53.779999999999994</v>
      </c>
      <c r="AD940" s="243">
        <v>293</v>
      </c>
      <c r="AE940" s="27">
        <f t="shared" si="284"/>
        <v>100</v>
      </c>
      <c r="AF940" s="243">
        <v>16</v>
      </c>
      <c r="AG940" s="243"/>
      <c r="AH940" s="243"/>
      <c r="AI940" s="243"/>
      <c r="AJ940" s="243"/>
      <c r="AK940" s="565"/>
      <c r="AL940" s="156"/>
      <c r="AM940" s="600"/>
      <c r="AN940" s="243"/>
      <c r="AO940" s="202"/>
      <c r="AP940" s="243">
        <v>1</v>
      </c>
      <c r="AQ940" s="202">
        <v>0.1</v>
      </c>
      <c r="AR940" s="201">
        <f t="shared" si="285"/>
        <v>1</v>
      </c>
      <c r="AS940" s="202">
        <f t="shared" si="285"/>
        <v>0.1</v>
      </c>
      <c r="AT940" s="202"/>
      <c r="AU940" s="202"/>
      <c r="AV940" s="202"/>
      <c r="AW940" s="202">
        <v>0.4</v>
      </c>
      <c r="AX940" s="27">
        <f t="shared" si="286"/>
        <v>0.4</v>
      </c>
      <c r="AY940" s="39">
        <f t="shared" si="287"/>
        <v>0.5</v>
      </c>
      <c r="AZ940" s="202">
        <v>19.37</v>
      </c>
      <c r="BA940" s="27">
        <f t="shared" si="288"/>
        <v>19.87</v>
      </c>
      <c r="BB940" s="201"/>
      <c r="BC940" s="202"/>
      <c r="BD940" s="202"/>
    </row>
    <row r="941" spans="1:56" s="494" customFormat="1" ht="16.5">
      <c r="A941" s="614" t="s">
        <v>969</v>
      </c>
      <c r="B941" s="208" t="s">
        <v>213</v>
      </c>
      <c r="C941" s="154" t="s">
        <v>970</v>
      </c>
      <c r="D941" s="625" t="s">
        <v>1013</v>
      </c>
      <c r="E941" s="492">
        <v>33</v>
      </c>
      <c r="F941" s="491" t="s">
        <v>1013</v>
      </c>
      <c r="G941" s="242">
        <v>198</v>
      </c>
      <c r="H941" s="242">
        <v>768.61099999999999</v>
      </c>
      <c r="I941" s="201">
        <v>23</v>
      </c>
      <c r="J941" s="201">
        <v>6</v>
      </c>
      <c r="K941" s="201">
        <v>120</v>
      </c>
      <c r="L941" s="589"/>
      <c r="M941" s="592"/>
      <c r="N941" s="592"/>
      <c r="O941" s="25">
        <f t="shared" si="280"/>
        <v>23</v>
      </c>
      <c r="P941" s="25">
        <f t="shared" si="281"/>
        <v>6</v>
      </c>
      <c r="Q941" s="25">
        <f t="shared" si="281"/>
        <v>120</v>
      </c>
      <c r="R941" s="25">
        <f t="shared" si="282"/>
        <v>149</v>
      </c>
      <c r="S941" s="202">
        <v>2.36</v>
      </c>
      <c r="T941" s="201">
        <v>0</v>
      </c>
      <c r="U941" s="202">
        <v>0</v>
      </c>
      <c r="V941" s="201">
        <v>23</v>
      </c>
      <c r="W941" s="202">
        <v>0.57999999999999996</v>
      </c>
      <c r="X941" s="201">
        <v>0</v>
      </c>
      <c r="Y941" s="201">
        <v>0</v>
      </c>
      <c r="Z941" s="243">
        <v>312</v>
      </c>
      <c r="AA941" s="202">
        <v>61.33</v>
      </c>
      <c r="AB941" s="26">
        <f t="shared" si="283"/>
        <v>461</v>
      </c>
      <c r="AC941" s="71">
        <f t="shared" si="283"/>
        <v>63.69</v>
      </c>
      <c r="AD941" s="243">
        <v>198</v>
      </c>
      <c r="AE941" s="27">
        <f t="shared" si="284"/>
        <v>100</v>
      </c>
      <c r="AF941" s="243">
        <v>17</v>
      </c>
      <c r="AG941" s="243"/>
      <c r="AH941" s="243"/>
      <c r="AI941" s="243"/>
      <c r="AJ941" s="243">
        <v>19</v>
      </c>
      <c r="AK941" s="565">
        <v>9.5000000000000001E-2</v>
      </c>
      <c r="AL941" s="208"/>
      <c r="AM941" s="504"/>
      <c r="AN941" s="243"/>
      <c r="AO941" s="202"/>
      <c r="AP941" s="243">
        <v>36</v>
      </c>
      <c r="AQ941" s="202">
        <v>3.6</v>
      </c>
      <c r="AR941" s="201">
        <f t="shared" si="285"/>
        <v>55</v>
      </c>
      <c r="AS941" s="202">
        <f t="shared" si="285"/>
        <v>3.6950000000000003</v>
      </c>
      <c r="AT941" s="202">
        <v>6.56</v>
      </c>
      <c r="AU941" s="202">
        <v>3.42</v>
      </c>
      <c r="AV941" s="202">
        <v>0</v>
      </c>
      <c r="AW941" s="202">
        <v>1.49</v>
      </c>
      <c r="AX941" s="27">
        <f t="shared" si="286"/>
        <v>11.47</v>
      </c>
      <c r="AY941" s="39">
        <f t="shared" si="287"/>
        <v>15.165000000000001</v>
      </c>
      <c r="AZ941" s="202">
        <v>1.17</v>
      </c>
      <c r="BA941" s="27">
        <f t="shared" si="288"/>
        <v>16.335000000000001</v>
      </c>
      <c r="BB941" s="201">
        <v>0</v>
      </c>
      <c r="BC941" s="202">
        <v>0</v>
      </c>
      <c r="BD941" s="202">
        <v>0</v>
      </c>
    </row>
    <row r="942" spans="1:56" s="494" customFormat="1" ht="16.5">
      <c r="A942" s="613" t="s">
        <v>969</v>
      </c>
      <c r="B942" s="208" t="s">
        <v>213</v>
      </c>
      <c r="C942" s="244" t="s">
        <v>970</v>
      </c>
      <c r="D942" s="625" t="s">
        <v>1519</v>
      </c>
      <c r="E942" s="492">
        <v>34</v>
      </c>
      <c r="F942" s="244" t="s">
        <v>973</v>
      </c>
      <c r="G942" s="242">
        <v>337</v>
      </c>
      <c r="H942" s="242">
        <v>1183.4740000000002</v>
      </c>
      <c r="I942" s="201">
        <v>23</v>
      </c>
      <c r="J942" s="201">
        <v>74</v>
      </c>
      <c r="K942" s="201">
        <v>30</v>
      </c>
      <c r="L942" s="243"/>
      <c r="M942" s="243"/>
      <c r="N942" s="243"/>
      <c r="O942" s="25">
        <f t="shared" si="280"/>
        <v>23</v>
      </c>
      <c r="P942" s="25">
        <f t="shared" si="281"/>
        <v>74</v>
      </c>
      <c r="Q942" s="25">
        <f t="shared" si="281"/>
        <v>30</v>
      </c>
      <c r="R942" s="25">
        <f t="shared" si="282"/>
        <v>127</v>
      </c>
      <c r="S942" s="202">
        <v>1.95</v>
      </c>
      <c r="T942" s="201"/>
      <c r="U942" s="202"/>
      <c r="V942" s="201">
        <v>23</v>
      </c>
      <c r="W942" s="202">
        <v>0.12</v>
      </c>
      <c r="X942" s="201"/>
      <c r="Y942" s="201"/>
      <c r="Z942" s="201">
        <v>280</v>
      </c>
      <c r="AA942" s="202">
        <v>35.299999999999997</v>
      </c>
      <c r="AB942" s="26">
        <f t="shared" si="283"/>
        <v>407</v>
      </c>
      <c r="AC942" s="71">
        <f t="shared" si="283"/>
        <v>37.25</v>
      </c>
      <c r="AD942" s="201">
        <v>337</v>
      </c>
      <c r="AE942" s="27">
        <f t="shared" si="284"/>
        <v>100</v>
      </c>
      <c r="AF942" s="201">
        <v>18</v>
      </c>
      <c r="AG942" s="201"/>
      <c r="AH942" s="201"/>
      <c r="AI942" s="201"/>
      <c r="AJ942" s="208"/>
      <c r="AK942" s="631"/>
      <c r="AL942" s="208"/>
      <c r="AM942" s="504"/>
      <c r="AN942" s="208"/>
      <c r="AO942" s="504"/>
      <c r="AP942" s="208">
        <v>28</v>
      </c>
      <c r="AQ942" s="504">
        <v>13.98</v>
      </c>
      <c r="AR942" s="201">
        <f t="shared" si="285"/>
        <v>28</v>
      </c>
      <c r="AS942" s="202">
        <f t="shared" si="285"/>
        <v>13.98</v>
      </c>
      <c r="AT942" s="202">
        <v>0</v>
      </c>
      <c r="AU942" s="202">
        <v>20.16</v>
      </c>
      <c r="AV942" s="202">
        <v>0</v>
      </c>
      <c r="AW942" s="202">
        <v>6.8</v>
      </c>
      <c r="AX942" s="27">
        <f t="shared" si="286"/>
        <v>26.96</v>
      </c>
      <c r="AY942" s="39">
        <f t="shared" si="287"/>
        <v>40.94</v>
      </c>
      <c r="AZ942" s="202">
        <v>18.3</v>
      </c>
      <c r="BA942" s="27">
        <f t="shared" si="288"/>
        <v>59.239999999999995</v>
      </c>
      <c r="BB942" s="201">
        <v>0</v>
      </c>
      <c r="BC942" s="202">
        <v>0</v>
      </c>
      <c r="BD942" s="202">
        <v>0</v>
      </c>
    </row>
    <row r="943" spans="1:56" s="494" customFormat="1" ht="16.5">
      <c r="A943" s="613" t="s">
        <v>969</v>
      </c>
      <c r="B943" s="208" t="s">
        <v>213</v>
      </c>
      <c r="C943" s="244" t="s">
        <v>970</v>
      </c>
      <c r="D943" s="625" t="s">
        <v>1519</v>
      </c>
      <c r="E943" s="492">
        <v>35</v>
      </c>
      <c r="F943" s="244" t="s">
        <v>975</v>
      </c>
      <c r="G943" s="242">
        <v>260</v>
      </c>
      <c r="H943" s="242">
        <v>912.41100000000006</v>
      </c>
      <c r="I943" s="201">
        <v>1</v>
      </c>
      <c r="J943" s="201">
        <v>2</v>
      </c>
      <c r="K943" s="201">
        <v>149</v>
      </c>
      <c r="L943" s="243"/>
      <c r="M943" s="243"/>
      <c r="N943" s="584"/>
      <c r="O943" s="25">
        <f t="shared" si="280"/>
        <v>1</v>
      </c>
      <c r="P943" s="25">
        <f t="shared" si="281"/>
        <v>2</v>
      </c>
      <c r="Q943" s="25">
        <f t="shared" si="281"/>
        <v>149</v>
      </c>
      <c r="R943" s="25">
        <f t="shared" si="282"/>
        <v>152</v>
      </c>
      <c r="S943" s="202">
        <v>3.13</v>
      </c>
      <c r="T943" s="201"/>
      <c r="U943" s="202"/>
      <c r="V943" s="201">
        <v>1</v>
      </c>
      <c r="W943" s="202"/>
      <c r="X943" s="201"/>
      <c r="Y943" s="201"/>
      <c r="Z943" s="201">
        <v>197</v>
      </c>
      <c r="AA943" s="202">
        <v>4.78</v>
      </c>
      <c r="AB943" s="26">
        <f t="shared" si="283"/>
        <v>349</v>
      </c>
      <c r="AC943" s="71">
        <f t="shared" si="283"/>
        <v>7.91</v>
      </c>
      <c r="AD943" s="201">
        <v>260</v>
      </c>
      <c r="AE943" s="27">
        <f t="shared" si="284"/>
        <v>100</v>
      </c>
      <c r="AF943" s="201">
        <v>19</v>
      </c>
      <c r="AG943" s="201"/>
      <c r="AH943" s="201"/>
      <c r="AI943" s="201"/>
      <c r="AJ943" s="156"/>
      <c r="AK943" s="635"/>
      <c r="AL943" s="156"/>
      <c r="AM943" s="600"/>
      <c r="AN943" s="156"/>
      <c r="AO943" s="600"/>
      <c r="AP943" s="156">
        <v>4</v>
      </c>
      <c r="AQ943" s="600">
        <v>1.8</v>
      </c>
      <c r="AR943" s="201">
        <f t="shared" si="285"/>
        <v>4</v>
      </c>
      <c r="AS943" s="202">
        <f t="shared" si="285"/>
        <v>1.8</v>
      </c>
      <c r="AT943" s="202">
        <v>0</v>
      </c>
      <c r="AU943" s="202">
        <v>20.84</v>
      </c>
      <c r="AV943" s="202">
        <v>0</v>
      </c>
      <c r="AW943" s="202">
        <v>0</v>
      </c>
      <c r="AX943" s="27">
        <f t="shared" si="286"/>
        <v>20.84</v>
      </c>
      <c r="AY943" s="39">
        <f t="shared" si="287"/>
        <v>22.64</v>
      </c>
      <c r="AZ943" s="202">
        <v>0</v>
      </c>
      <c r="BA943" s="27">
        <f t="shared" si="288"/>
        <v>22.64</v>
      </c>
      <c r="BB943" s="201">
        <v>0</v>
      </c>
      <c r="BC943" s="202">
        <v>0</v>
      </c>
      <c r="BD943" s="202">
        <v>0</v>
      </c>
    </row>
    <row r="944" spans="1:56" s="494" customFormat="1" ht="16.5">
      <c r="A944" s="614" t="s">
        <v>969</v>
      </c>
      <c r="B944" s="208" t="s">
        <v>213</v>
      </c>
      <c r="C944" s="154" t="s">
        <v>970</v>
      </c>
      <c r="D944" s="625" t="s">
        <v>1004</v>
      </c>
      <c r="E944" s="492">
        <v>36</v>
      </c>
      <c r="F944" s="491" t="s">
        <v>1012</v>
      </c>
      <c r="G944" s="242">
        <v>152</v>
      </c>
      <c r="H944" s="242">
        <v>749.91700000000003</v>
      </c>
      <c r="I944" s="201">
        <v>0</v>
      </c>
      <c r="J944" s="201">
        <v>0</v>
      </c>
      <c r="K944" s="201">
        <v>0</v>
      </c>
      <c r="L944" s="243"/>
      <c r="M944" s="243"/>
      <c r="N944" s="243"/>
      <c r="O944" s="25">
        <f t="shared" si="280"/>
        <v>0</v>
      </c>
      <c r="P944" s="25">
        <f t="shared" si="281"/>
        <v>0</v>
      </c>
      <c r="Q944" s="25">
        <f t="shared" si="281"/>
        <v>0</v>
      </c>
      <c r="R944" s="25">
        <f t="shared" si="282"/>
        <v>0</v>
      </c>
      <c r="S944" s="202">
        <v>0</v>
      </c>
      <c r="T944" s="201"/>
      <c r="U944" s="202"/>
      <c r="V944" s="201"/>
      <c r="W944" s="202"/>
      <c r="X944" s="201"/>
      <c r="Y944" s="201"/>
      <c r="Z944" s="243">
        <v>0</v>
      </c>
      <c r="AA944" s="202">
        <v>0</v>
      </c>
      <c r="AB944" s="26">
        <f t="shared" si="283"/>
        <v>0</v>
      </c>
      <c r="AC944" s="71">
        <f t="shared" si="283"/>
        <v>0</v>
      </c>
      <c r="AD944" s="243"/>
      <c r="AE944" s="27">
        <f t="shared" si="284"/>
        <v>0</v>
      </c>
      <c r="AF944" s="243"/>
      <c r="AG944" s="243"/>
      <c r="AH944" s="243"/>
      <c r="AI944" s="243"/>
      <c r="AJ944" s="496"/>
      <c r="AK944" s="631"/>
      <c r="AL944" s="496"/>
      <c r="AM944" s="504"/>
      <c r="AN944" s="496"/>
      <c r="AO944" s="504"/>
      <c r="AP944" s="496"/>
      <c r="AQ944" s="504"/>
      <c r="AR944" s="201">
        <f t="shared" si="285"/>
        <v>0</v>
      </c>
      <c r="AS944" s="202">
        <f t="shared" si="285"/>
        <v>0</v>
      </c>
      <c r="AT944" s="202"/>
      <c r="AU944" s="202"/>
      <c r="AV944" s="202"/>
      <c r="AW944" s="202"/>
      <c r="AX944" s="27">
        <f t="shared" si="286"/>
        <v>0</v>
      </c>
      <c r="AY944" s="39">
        <f t="shared" si="287"/>
        <v>0</v>
      </c>
      <c r="AZ944" s="202"/>
      <c r="BA944" s="27">
        <f t="shared" si="288"/>
        <v>0</v>
      </c>
      <c r="BB944" s="201"/>
      <c r="BC944" s="202"/>
      <c r="BD944" s="202"/>
    </row>
    <row r="945" spans="1:56" s="494" customFormat="1" ht="16.5">
      <c r="A945" s="614" t="s">
        <v>969</v>
      </c>
      <c r="B945" s="208" t="s">
        <v>213</v>
      </c>
      <c r="C945" s="154" t="s">
        <v>970</v>
      </c>
      <c r="D945" s="625" t="s">
        <v>1014</v>
      </c>
      <c r="E945" s="492">
        <v>37</v>
      </c>
      <c r="F945" s="491" t="s">
        <v>1015</v>
      </c>
      <c r="G945" s="242">
        <v>281</v>
      </c>
      <c r="H945" s="242">
        <v>1219.4240000000002</v>
      </c>
      <c r="I945" s="201">
        <v>24</v>
      </c>
      <c r="J945" s="201">
        <v>8</v>
      </c>
      <c r="K945" s="201">
        <v>107</v>
      </c>
      <c r="L945" s="243">
        <v>0</v>
      </c>
      <c r="M945" s="243">
        <v>0</v>
      </c>
      <c r="N945" s="243">
        <v>0</v>
      </c>
      <c r="O945" s="25">
        <f t="shared" si="280"/>
        <v>24</v>
      </c>
      <c r="P945" s="25">
        <f t="shared" si="281"/>
        <v>8</v>
      </c>
      <c r="Q945" s="25">
        <f t="shared" si="281"/>
        <v>107</v>
      </c>
      <c r="R945" s="25">
        <f t="shared" si="282"/>
        <v>139</v>
      </c>
      <c r="S945" s="202">
        <v>0.21</v>
      </c>
      <c r="T945" s="201">
        <v>13</v>
      </c>
      <c r="U945" s="202">
        <v>0.06</v>
      </c>
      <c r="V945" s="201">
        <v>11</v>
      </c>
      <c r="W945" s="202">
        <v>0.08</v>
      </c>
      <c r="X945" s="201">
        <v>0</v>
      </c>
      <c r="Y945" s="201">
        <v>0</v>
      </c>
      <c r="Z945" s="243">
        <v>437</v>
      </c>
      <c r="AA945" s="202">
        <v>18.27</v>
      </c>
      <c r="AB945" s="26">
        <f t="shared" si="283"/>
        <v>576</v>
      </c>
      <c r="AC945" s="71">
        <f t="shared" si="283"/>
        <v>18.48</v>
      </c>
      <c r="AD945" s="243">
        <v>264</v>
      </c>
      <c r="AE945" s="27">
        <f t="shared" si="284"/>
        <v>93.95017793594306</v>
      </c>
      <c r="AF945" s="243"/>
      <c r="AG945" s="243"/>
      <c r="AH945" s="243"/>
      <c r="AI945" s="243"/>
      <c r="AJ945" s="208"/>
      <c r="AK945" s="631"/>
      <c r="AL945" s="208"/>
      <c r="AM945" s="504"/>
      <c r="AN945" s="243">
        <v>3</v>
      </c>
      <c r="AO945" s="202">
        <v>0.38</v>
      </c>
      <c r="AP945" s="243">
        <v>12</v>
      </c>
      <c r="AQ945" s="202">
        <v>5.38</v>
      </c>
      <c r="AR945" s="201">
        <f t="shared" si="285"/>
        <v>15</v>
      </c>
      <c r="AS945" s="202">
        <f t="shared" si="285"/>
        <v>5.76</v>
      </c>
      <c r="AT945" s="202"/>
      <c r="AU945" s="202"/>
      <c r="AV945" s="202"/>
      <c r="AW945" s="202"/>
      <c r="AX945" s="27">
        <f t="shared" si="286"/>
        <v>0</v>
      </c>
      <c r="AY945" s="39">
        <f t="shared" si="287"/>
        <v>5.76</v>
      </c>
      <c r="AZ945" s="202"/>
      <c r="BA945" s="27">
        <f t="shared" si="288"/>
        <v>5.76</v>
      </c>
      <c r="BB945" s="201"/>
      <c r="BC945" s="202"/>
      <c r="BD945" s="202"/>
    </row>
    <row r="946" spans="1:56" s="494" customFormat="1" ht="17.25" thickBot="1">
      <c r="A946" s="626" t="s">
        <v>969</v>
      </c>
      <c r="B946" s="208" t="s">
        <v>213</v>
      </c>
      <c r="C946" s="616" t="s">
        <v>970</v>
      </c>
      <c r="D946" s="636" t="s">
        <v>1016</v>
      </c>
      <c r="E946" s="492">
        <v>38</v>
      </c>
      <c r="F946" s="618" t="s">
        <v>1017</v>
      </c>
      <c r="G946" s="497">
        <v>228</v>
      </c>
      <c r="H946" s="497">
        <v>988.62500000000011</v>
      </c>
      <c r="I946" s="201">
        <v>17</v>
      </c>
      <c r="J946" s="201">
        <v>1</v>
      </c>
      <c r="K946" s="201">
        <v>2</v>
      </c>
      <c r="L946" s="243">
        <v>0</v>
      </c>
      <c r="M946" s="243">
        <v>0</v>
      </c>
      <c r="N946" s="243">
        <v>0</v>
      </c>
      <c r="O946" s="25">
        <f t="shared" si="280"/>
        <v>17</v>
      </c>
      <c r="P946" s="25">
        <f t="shared" si="281"/>
        <v>1</v>
      </c>
      <c r="Q946" s="25">
        <f t="shared" si="281"/>
        <v>2</v>
      </c>
      <c r="R946" s="25">
        <f t="shared" si="282"/>
        <v>20</v>
      </c>
      <c r="S946" s="202">
        <v>0.02</v>
      </c>
      <c r="T946" s="201">
        <v>4</v>
      </c>
      <c r="U946" s="202">
        <v>0.01</v>
      </c>
      <c r="V946" s="201">
        <v>13</v>
      </c>
      <c r="W946" s="202">
        <v>0.02</v>
      </c>
      <c r="X946" s="201">
        <v>0</v>
      </c>
      <c r="Y946" s="201">
        <v>0</v>
      </c>
      <c r="Z946" s="243">
        <v>150</v>
      </c>
      <c r="AA946" s="202">
        <v>14.59</v>
      </c>
      <c r="AB946" s="26">
        <f t="shared" si="283"/>
        <v>170</v>
      </c>
      <c r="AC946" s="71">
        <f t="shared" si="283"/>
        <v>14.61</v>
      </c>
      <c r="AD946" s="243">
        <v>168</v>
      </c>
      <c r="AE946" s="27">
        <f t="shared" si="284"/>
        <v>73.68421052631578</v>
      </c>
      <c r="AF946" s="568"/>
      <c r="AG946" s="243"/>
      <c r="AH946" s="243"/>
      <c r="AI946" s="243"/>
      <c r="AJ946" s="208"/>
      <c r="AK946" s="631"/>
      <c r="AL946" s="208"/>
      <c r="AM946" s="504"/>
      <c r="AN946" s="243">
        <v>0</v>
      </c>
      <c r="AO946" s="202">
        <v>0</v>
      </c>
      <c r="AP946" s="243">
        <v>1</v>
      </c>
      <c r="AQ946" s="202">
        <v>0</v>
      </c>
      <c r="AR946" s="201">
        <f t="shared" si="285"/>
        <v>1</v>
      </c>
      <c r="AS946" s="202">
        <f t="shared" si="285"/>
        <v>0</v>
      </c>
      <c r="AT946" s="202"/>
      <c r="AU946" s="202"/>
      <c r="AV946" s="202"/>
      <c r="AW946" s="202"/>
      <c r="AX946" s="27">
        <f t="shared" si="286"/>
        <v>0</v>
      </c>
      <c r="AY946" s="39">
        <f t="shared" si="287"/>
        <v>0</v>
      </c>
      <c r="AZ946" s="202"/>
      <c r="BA946" s="27">
        <f t="shared" si="288"/>
        <v>0</v>
      </c>
      <c r="BB946" s="201"/>
      <c r="BC946" s="202"/>
      <c r="BD946" s="202"/>
    </row>
    <row r="947" spans="1:56" s="373" customFormat="1" ht="18" customHeight="1" thickBot="1">
      <c r="A947" s="706" t="s">
        <v>316</v>
      </c>
      <c r="B947" s="707"/>
      <c r="C947" s="708"/>
      <c r="D947" s="264"/>
      <c r="E947" s="248">
        <v>38</v>
      </c>
      <c r="F947" s="264"/>
      <c r="G947" s="265">
        <f t="shared" ref="G947:AD947" si="289">SUM(G909:G946)</f>
        <v>8838</v>
      </c>
      <c r="H947" s="265">
        <f t="shared" si="289"/>
        <v>39750.863000000005</v>
      </c>
      <c r="I947" s="266">
        <f t="shared" si="289"/>
        <v>3178</v>
      </c>
      <c r="J947" s="266">
        <f t="shared" si="289"/>
        <v>253</v>
      </c>
      <c r="K947" s="266">
        <f t="shared" si="289"/>
        <v>1601</v>
      </c>
      <c r="L947" s="478">
        <f t="shared" si="289"/>
        <v>65</v>
      </c>
      <c r="M947" s="478">
        <f t="shared" si="289"/>
        <v>7</v>
      </c>
      <c r="N947" s="478">
        <f t="shared" si="289"/>
        <v>4</v>
      </c>
      <c r="O947" s="478">
        <f t="shared" si="289"/>
        <v>3243</v>
      </c>
      <c r="P947" s="478">
        <f t="shared" si="289"/>
        <v>260</v>
      </c>
      <c r="Q947" s="478">
        <f t="shared" si="289"/>
        <v>1605</v>
      </c>
      <c r="R947" s="478">
        <f t="shared" si="289"/>
        <v>5108</v>
      </c>
      <c r="S947" s="267">
        <f t="shared" si="289"/>
        <v>67.569999999999979</v>
      </c>
      <c r="T947" s="266">
        <f t="shared" si="289"/>
        <v>2179</v>
      </c>
      <c r="U947" s="267">
        <f t="shared" si="289"/>
        <v>16.963000000000001</v>
      </c>
      <c r="V947" s="266">
        <f t="shared" si="289"/>
        <v>1062</v>
      </c>
      <c r="W947" s="267">
        <f t="shared" si="289"/>
        <v>12.920000000000002</v>
      </c>
      <c r="X947" s="266">
        <f t="shared" si="289"/>
        <v>0</v>
      </c>
      <c r="Y947" s="266">
        <f t="shared" si="289"/>
        <v>0</v>
      </c>
      <c r="Z947" s="266">
        <f t="shared" si="289"/>
        <v>7549</v>
      </c>
      <c r="AA947" s="267">
        <f t="shared" si="289"/>
        <v>1020.45</v>
      </c>
      <c r="AB947" s="266">
        <f t="shared" si="289"/>
        <v>12657</v>
      </c>
      <c r="AC947" s="267">
        <f t="shared" si="289"/>
        <v>1088.02</v>
      </c>
      <c r="AD947" s="266">
        <f t="shared" si="289"/>
        <v>6439</v>
      </c>
      <c r="AE947" s="283">
        <f>AD947/G947*100</f>
        <v>72.855849739760131</v>
      </c>
      <c r="AF947" s="266">
        <v>19</v>
      </c>
      <c r="AG947" s="266">
        <f t="shared" ref="AG947:BD947" si="290">SUM(AG909:AG946)</f>
        <v>207</v>
      </c>
      <c r="AH947" s="266">
        <f t="shared" si="290"/>
        <v>202</v>
      </c>
      <c r="AI947" s="266">
        <f t="shared" si="290"/>
        <v>21</v>
      </c>
      <c r="AJ947" s="266">
        <f t="shared" si="290"/>
        <v>23</v>
      </c>
      <c r="AK947" s="266">
        <f t="shared" si="290"/>
        <v>0.13500000000000001</v>
      </c>
      <c r="AL947" s="266">
        <f t="shared" si="290"/>
        <v>0</v>
      </c>
      <c r="AM947" s="266">
        <f t="shared" si="290"/>
        <v>0</v>
      </c>
      <c r="AN947" s="266">
        <f t="shared" si="290"/>
        <v>9</v>
      </c>
      <c r="AO947" s="266">
        <f t="shared" si="290"/>
        <v>1.23</v>
      </c>
      <c r="AP947" s="266">
        <f t="shared" si="290"/>
        <v>330</v>
      </c>
      <c r="AQ947" s="267">
        <f t="shared" si="290"/>
        <v>66.69</v>
      </c>
      <c r="AR947" s="478">
        <f t="shared" si="290"/>
        <v>362</v>
      </c>
      <c r="AS947" s="267">
        <f t="shared" si="290"/>
        <v>68.055000000000007</v>
      </c>
      <c r="AT947" s="267">
        <f t="shared" si="290"/>
        <v>132.43</v>
      </c>
      <c r="AU947" s="267">
        <f t="shared" si="290"/>
        <v>59.290000000000006</v>
      </c>
      <c r="AV947" s="267">
        <f t="shared" si="290"/>
        <v>0</v>
      </c>
      <c r="AW947" s="267">
        <f t="shared" si="290"/>
        <v>92.1</v>
      </c>
      <c r="AX947" s="267">
        <f t="shared" si="290"/>
        <v>283.81999999999994</v>
      </c>
      <c r="AY947" s="267">
        <f t="shared" si="290"/>
        <v>351.875</v>
      </c>
      <c r="AZ947" s="267">
        <f t="shared" si="290"/>
        <v>420.18</v>
      </c>
      <c r="BA947" s="267">
        <f t="shared" si="290"/>
        <v>772.05499999999995</v>
      </c>
      <c r="BB947" s="266">
        <f t="shared" si="290"/>
        <v>6</v>
      </c>
      <c r="BC947" s="267">
        <f t="shared" si="290"/>
        <v>3.141</v>
      </c>
      <c r="BD947" s="268">
        <f t="shared" si="290"/>
        <v>0.3</v>
      </c>
    </row>
    <row r="948" spans="1:56" s="494" customFormat="1" ht="16.5">
      <c r="A948" s="542" t="s">
        <v>969</v>
      </c>
      <c r="B948" s="637" t="s">
        <v>578</v>
      </c>
      <c r="C948" s="154" t="s">
        <v>1018</v>
      </c>
      <c r="D948" s="625" t="s">
        <v>1019</v>
      </c>
      <c r="E948" s="208">
        <v>1</v>
      </c>
      <c r="F948" s="491" t="s">
        <v>1020</v>
      </c>
      <c r="G948" s="242">
        <v>258</v>
      </c>
      <c r="H948" s="242">
        <v>1048.3020000000001</v>
      </c>
      <c r="I948" s="243">
        <v>6</v>
      </c>
      <c r="J948" s="243">
        <v>4</v>
      </c>
      <c r="K948" s="243">
        <v>27</v>
      </c>
      <c r="L948" s="243">
        <v>4</v>
      </c>
      <c r="M948" s="243">
        <v>1</v>
      </c>
      <c r="N948" s="243">
        <v>1</v>
      </c>
      <c r="O948" s="25">
        <f t="shared" ref="O948:O976" si="291">I948+L948</f>
        <v>10</v>
      </c>
      <c r="P948" s="25">
        <f t="shared" ref="P948:Q976" si="292">M948+J948</f>
        <v>5</v>
      </c>
      <c r="Q948" s="25">
        <f t="shared" si="292"/>
        <v>28</v>
      </c>
      <c r="R948" s="25">
        <f t="shared" ref="R948:R976" si="293">SUM(O948:Q948)</f>
        <v>43</v>
      </c>
      <c r="S948" s="202">
        <v>0.26</v>
      </c>
      <c r="T948" s="201">
        <v>7</v>
      </c>
      <c r="U948" s="202"/>
      <c r="V948" s="201">
        <v>3</v>
      </c>
      <c r="W948" s="202"/>
      <c r="X948" s="201">
        <v>0</v>
      </c>
      <c r="Y948" s="201">
        <v>0</v>
      </c>
      <c r="Z948" s="243">
        <v>140</v>
      </c>
      <c r="AA948" s="202">
        <v>2.35</v>
      </c>
      <c r="AB948" s="26">
        <f t="shared" ref="AB948:AC976" si="294">Z948+R948</f>
        <v>183</v>
      </c>
      <c r="AC948" s="71">
        <f t="shared" si="294"/>
        <v>2.6100000000000003</v>
      </c>
      <c r="AD948" s="243">
        <v>82</v>
      </c>
      <c r="AE948" s="27">
        <f t="shared" ref="AE948:AE976" si="295">AD948/G948*100</f>
        <v>31.782945736434108</v>
      </c>
      <c r="AF948" s="243"/>
      <c r="AG948" s="243"/>
      <c r="AH948" s="243"/>
      <c r="AI948" s="243"/>
      <c r="AJ948" s="243"/>
      <c r="AK948" s="565"/>
      <c r="AL948" s="243"/>
      <c r="AM948" s="202"/>
      <c r="AN948" s="243"/>
      <c r="AO948" s="202"/>
      <c r="AP948" s="243"/>
      <c r="AQ948" s="202"/>
      <c r="AR948" s="201">
        <f t="shared" ref="AR948:AS976" si="296">AP948+AN948+AL948+AJ948</f>
        <v>0</v>
      </c>
      <c r="AS948" s="202">
        <f t="shared" si="296"/>
        <v>0</v>
      </c>
      <c r="AT948" s="202"/>
      <c r="AU948" s="202"/>
      <c r="AV948" s="202"/>
      <c r="AW948" s="202"/>
      <c r="AX948" s="27">
        <f t="shared" ref="AX948:AX976" si="297">SUM(AT948:AW948)</f>
        <v>0</v>
      </c>
      <c r="AY948" s="39">
        <f t="shared" ref="AY948:AY976" si="298">AX948+AS948</f>
        <v>0</v>
      </c>
      <c r="AZ948" s="202"/>
      <c r="BA948" s="27">
        <f t="shared" ref="BA948:BA976" si="299">AZ948+AY948</f>
        <v>0</v>
      </c>
      <c r="BB948" s="201"/>
      <c r="BC948" s="202"/>
      <c r="BD948" s="202"/>
    </row>
    <row r="949" spans="1:56" s="494" customFormat="1" ht="16.5">
      <c r="A949" s="542" t="s">
        <v>969</v>
      </c>
      <c r="B949" s="637" t="s">
        <v>578</v>
      </c>
      <c r="C949" s="154" t="s">
        <v>1018</v>
      </c>
      <c r="D949" s="625" t="s">
        <v>1019</v>
      </c>
      <c r="E949" s="208">
        <v>2</v>
      </c>
      <c r="F949" s="491" t="s">
        <v>1021</v>
      </c>
      <c r="G949" s="242">
        <v>290</v>
      </c>
      <c r="H949" s="242">
        <v>1250.3410000000001</v>
      </c>
      <c r="I949" s="243">
        <v>4</v>
      </c>
      <c r="J949" s="243">
        <v>7</v>
      </c>
      <c r="K949" s="243">
        <v>24</v>
      </c>
      <c r="L949" s="243">
        <v>4</v>
      </c>
      <c r="M949" s="243">
        <v>1</v>
      </c>
      <c r="N949" s="243">
        <v>1</v>
      </c>
      <c r="O949" s="25">
        <f t="shared" si="291"/>
        <v>8</v>
      </c>
      <c r="P949" s="25">
        <f t="shared" si="292"/>
        <v>8</v>
      </c>
      <c r="Q949" s="25">
        <f t="shared" si="292"/>
        <v>25</v>
      </c>
      <c r="R949" s="25">
        <f t="shared" si="293"/>
        <v>41</v>
      </c>
      <c r="S949" s="202">
        <v>0.24</v>
      </c>
      <c r="T949" s="201">
        <v>7</v>
      </c>
      <c r="U949" s="202"/>
      <c r="V949" s="201">
        <v>1</v>
      </c>
      <c r="W949" s="202"/>
      <c r="X949" s="201">
        <v>0</v>
      </c>
      <c r="Y949" s="201">
        <v>0</v>
      </c>
      <c r="Z949" s="243">
        <v>138</v>
      </c>
      <c r="AA949" s="202">
        <v>2.2999999999999998</v>
      </c>
      <c r="AB949" s="26">
        <f t="shared" si="294"/>
        <v>179</v>
      </c>
      <c r="AC949" s="71">
        <f t="shared" si="294"/>
        <v>2.54</v>
      </c>
      <c r="AD949" s="243">
        <v>75</v>
      </c>
      <c r="AE949" s="27">
        <f t="shared" si="295"/>
        <v>25.862068965517242</v>
      </c>
      <c r="AF949" s="243"/>
      <c r="AG949" s="243"/>
      <c r="AH949" s="243"/>
      <c r="AI949" s="243"/>
      <c r="AJ949" s="243"/>
      <c r="AK949" s="565"/>
      <c r="AL949" s="243"/>
      <c r="AM949" s="202"/>
      <c r="AN949" s="243"/>
      <c r="AO949" s="202"/>
      <c r="AP949" s="243"/>
      <c r="AQ949" s="202"/>
      <c r="AR949" s="201">
        <f t="shared" si="296"/>
        <v>0</v>
      </c>
      <c r="AS949" s="202">
        <f t="shared" si="296"/>
        <v>0</v>
      </c>
      <c r="AT949" s="202"/>
      <c r="AU949" s="202"/>
      <c r="AV949" s="202"/>
      <c r="AW949" s="202"/>
      <c r="AX949" s="27">
        <f t="shared" si="297"/>
        <v>0</v>
      </c>
      <c r="AY949" s="39">
        <f t="shared" si="298"/>
        <v>0</v>
      </c>
      <c r="AZ949" s="202"/>
      <c r="BA949" s="27">
        <f t="shared" si="299"/>
        <v>0</v>
      </c>
      <c r="BB949" s="201"/>
      <c r="BC949" s="202"/>
      <c r="BD949" s="202"/>
    </row>
    <row r="950" spans="1:56" s="494" customFormat="1" ht="16.5">
      <c r="A950" s="542" t="s">
        <v>969</v>
      </c>
      <c r="B950" s="637" t="s">
        <v>578</v>
      </c>
      <c r="C950" s="154" t="s">
        <v>1018</v>
      </c>
      <c r="D950" s="625" t="s">
        <v>1022</v>
      </c>
      <c r="E950" s="208">
        <v>3</v>
      </c>
      <c r="F950" s="491" t="s">
        <v>1023</v>
      </c>
      <c r="G950" s="242">
        <v>151</v>
      </c>
      <c r="H950" s="242">
        <v>729.78500000000008</v>
      </c>
      <c r="I950" s="243">
        <v>21</v>
      </c>
      <c r="J950" s="243">
        <v>0</v>
      </c>
      <c r="K950" s="243">
        <v>565</v>
      </c>
      <c r="L950" s="243"/>
      <c r="M950" s="243"/>
      <c r="N950" s="243"/>
      <c r="O950" s="25">
        <f t="shared" si="291"/>
        <v>21</v>
      </c>
      <c r="P950" s="25">
        <f t="shared" si="292"/>
        <v>0</v>
      </c>
      <c r="Q950" s="25">
        <f t="shared" si="292"/>
        <v>565</v>
      </c>
      <c r="R950" s="25">
        <f t="shared" si="293"/>
        <v>586</v>
      </c>
      <c r="S950" s="202">
        <v>1.6</v>
      </c>
      <c r="T950" s="201">
        <v>21</v>
      </c>
      <c r="U950" s="202"/>
      <c r="V950" s="201">
        <v>0</v>
      </c>
      <c r="W950" s="202">
        <v>0</v>
      </c>
      <c r="X950" s="201"/>
      <c r="Y950" s="201"/>
      <c r="Z950" s="243">
        <v>73</v>
      </c>
      <c r="AA950" s="202">
        <v>3.8</v>
      </c>
      <c r="AB950" s="26">
        <f t="shared" si="294"/>
        <v>659</v>
      </c>
      <c r="AC950" s="71">
        <f t="shared" si="294"/>
        <v>5.4</v>
      </c>
      <c r="AD950" s="243">
        <v>151</v>
      </c>
      <c r="AE950" s="27">
        <f t="shared" si="295"/>
        <v>100</v>
      </c>
      <c r="AF950" s="243">
        <v>1</v>
      </c>
      <c r="AG950" s="243">
        <v>99</v>
      </c>
      <c r="AH950" s="243">
        <v>99</v>
      </c>
      <c r="AI950" s="243"/>
      <c r="AJ950" s="243">
        <v>4</v>
      </c>
      <c r="AK950" s="565">
        <v>0.04</v>
      </c>
      <c r="AL950" s="243"/>
      <c r="AM950" s="202"/>
      <c r="AN950" s="243">
        <v>7</v>
      </c>
      <c r="AO950" s="202">
        <v>1.05</v>
      </c>
      <c r="AP950" s="243">
        <v>17</v>
      </c>
      <c r="AQ950" s="202">
        <v>8.4</v>
      </c>
      <c r="AR950" s="201">
        <f t="shared" si="296"/>
        <v>28</v>
      </c>
      <c r="AS950" s="202">
        <f t="shared" si="296"/>
        <v>9.49</v>
      </c>
      <c r="AT950" s="202">
        <v>1</v>
      </c>
      <c r="AU950" s="202"/>
      <c r="AV950" s="202"/>
      <c r="AW950" s="202">
        <v>14.57</v>
      </c>
      <c r="AX950" s="27">
        <f t="shared" si="297"/>
        <v>15.57</v>
      </c>
      <c r="AY950" s="39">
        <f t="shared" si="298"/>
        <v>25.060000000000002</v>
      </c>
      <c r="AZ950" s="202">
        <v>3</v>
      </c>
      <c r="BA950" s="27">
        <f t="shared" si="299"/>
        <v>28.060000000000002</v>
      </c>
      <c r="BB950" s="201"/>
      <c r="BC950" s="202"/>
      <c r="BD950" s="202"/>
    </row>
    <row r="951" spans="1:56" s="494" customFormat="1" ht="16.5">
      <c r="A951" s="542" t="s">
        <v>969</v>
      </c>
      <c r="B951" s="637" t="s">
        <v>578</v>
      </c>
      <c r="C951" s="154" t="s">
        <v>1018</v>
      </c>
      <c r="D951" s="625" t="s">
        <v>1022</v>
      </c>
      <c r="E951" s="208">
        <v>4</v>
      </c>
      <c r="F951" s="491" t="s">
        <v>1024</v>
      </c>
      <c r="G951" s="242">
        <v>241</v>
      </c>
      <c r="H951" s="242">
        <v>1027.451</v>
      </c>
      <c r="I951" s="243">
        <v>28</v>
      </c>
      <c r="J951" s="243">
        <v>0</v>
      </c>
      <c r="K951" s="243">
        <v>690</v>
      </c>
      <c r="L951" s="243"/>
      <c r="M951" s="243"/>
      <c r="N951" s="243"/>
      <c r="O951" s="25">
        <f t="shared" si="291"/>
        <v>28</v>
      </c>
      <c r="P951" s="25">
        <f t="shared" si="292"/>
        <v>0</v>
      </c>
      <c r="Q951" s="25">
        <f t="shared" si="292"/>
        <v>690</v>
      </c>
      <c r="R951" s="25">
        <f t="shared" si="293"/>
        <v>718</v>
      </c>
      <c r="S951" s="202">
        <v>1.4</v>
      </c>
      <c r="T951" s="201">
        <v>28</v>
      </c>
      <c r="U951" s="202"/>
      <c r="V951" s="201">
        <v>0</v>
      </c>
      <c r="W951" s="202">
        <v>0</v>
      </c>
      <c r="X951" s="201"/>
      <c r="Y951" s="201"/>
      <c r="Z951" s="243">
        <v>100</v>
      </c>
      <c r="AA951" s="202">
        <v>13.5</v>
      </c>
      <c r="AB951" s="26">
        <f t="shared" si="294"/>
        <v>818</v>
      </c>
      <c r="AC951" s="71">
        <f t="shared" si="294"/>
        <v>14.9</v>
      </c>
      <c r="AD951" s="243">
        <v>241</v>
      </c>
      <c r="AE951" s="27">
        <f t="shared" si="295"/>
        <v>100</v>
      </c>
      <c r="AF951" s="243">
        <v>2</v>
      </c>
      <c r="AG951" s="243">
        <v>185</v>
      </c>
      <c r="AH951" s="243">
        <v>185</v>
      </c>
      <c r="AI951" s="243"/>
      <c r="AJ951" s="243">
        <v>5</v>
      </c>
      <c r="AK951" s="565">
        <v>0.05</v>
      </c>
      <c r="AL951" s="243"/>
      <c r="AM951" s="202"/>
      <c r="AN951" s="243"/>
      <c r="AO951" s="202"/>
      <c r="AP951" s="243">
        <v>10</v>
      </c>
      <c r="AQ951" s="202">
        <v>4.1500000000000004</v>
      </c>
      <c r="AR951" s="201">
        <f t="shared" si="296"/>
        <v>15</v>
      </c>
      <c r="AS951" s="202">
        <f t="shared" si="296"/>
        <v>4.2</v>
      </c>
      <c r="AT951" s="202">
        <v>0.5</v>
      </c>
      <c r="AU951" s="202"/>
      <c r="AV951" s="202"/>
      <c r="AW951" s="202">
        <v>8.5</v>
      </c>
      <c r="AX951" s="27">
        <f t="shared" si="297"/>
        <v>9</v>
      </c>
      <c r="AY951" s="39">
        <f t="shared" si="298"/>
        <v>13.2</v>
      </c>
      <c r="AZ951" s="202">
        <v>6</v>
      </c>
      <c r="BA951" s="27">
        <f t="shared" si="299"/>
        <v>19.2</v>
      </c>
      <c r="BB951" s="201"/>
      <c r="BC951" s="202"/>
      <c r="BD951" s="202"/>
    </row>
    <row r="952" spans="1:56" s="494" customFormat="1" ht="16.5">
      <c r="A952" s="542" t="s">
        <v>969</v>
      </c>
      <c r="B952" s="637" t="s">
        <v>578</v>
      </c>
      <c r="C952" s="154" t="s">
        <v>1018</v>
      </c>
      <c r="D952" s="625" t="s">
        <v>1025</v>
      </c>
      <c r="E952" s="208">
        <v>5</v>
      </c>
      <c r="F952" s="491" t="s">
        <v>1026</v>
      </c>
      <c r="G952" s="242">
        <v>181</v>
      </c>
      <c r="H952" s="242">
        <v>759.98300000000006</v>
      </c>
      <c r="I952" s="243">
        <v>82</v>
      </c>
      <c r="J952" s="243">
        <v>45</v>
      </c>
      <c r="K952" s="243">
        <v>157</v>
      </c>
      <c r="L952" s="243"/>
      <c r="M952" s="243">
        <v>5</v>
      </c>
      <c r="N952" s="243">
        <v>11</v>
      </c>
      <c r="O952" s="25">
        <f t="shared" si="291"/>
        <v>82</v>
      </c>
      <c r="P952" s="25">
        <f t="shared" si="292"/>
        <v>50</v>
      </c>
      <c r="Q952" s="25">
        <f t="shared" si="292"/>
        <v>168</v>
      </c>
      <c r="R952" s="25">
        <f t="shared" si="293"/>
        <v>300</v>
      </c>
      <c r="S952" s="202">
        <v>0.48</v>
      </c>
      <c r="T952" s="201">
        <v>63</v>
      </c>
      <c r="U952" s="202">
        <v>0.18</v>
      </c>
      <c r="V952" s="201">
        <v>19</v>
      </c>
      <c r="W952" s="202">
        <v>0.15</v>
      </c>
      <c r="X952" s="201">
        <v>0</v>
      </c>
      <c r="Y952" s="201">
        <v>0</v>
      </c>
      <c r="Z952" s="243">
        <v>143</v>
      </c>
      <c r="AA952" s="202">
        <v>0.4</v>
      </c>
      <c r="AB952" s="26">
        <f t="shared" si="294"/>
        <v>443</v>
      </c>
      <c r="AC952" s="71">
        <f t="shared" si="294"/>
        <v>0.88</v>
      </c>
      <c r="AD952" s="243">
        <v>181</v>
      </c>
      <c r="AE952" s="27">
        <f t="shared" si="295"/>
        <v>100</v>
      </c>
      <c r="AF952" s="243">
        <v>3</v>
      </c>
      <c r="AG952" s="243">
        <v>133</v>
      </c>
      <c r="AH952" s="243">
        <v>105</v>
      </c>
      <c r="AI952" s="243">
        <v>23</v>
      </c>
      <c r="AJ952" s="243"/>
      <c r="AK952" s="565"/>
      <c r="AL952" s="243"/>
      <c r="AM952" s="202"/>
      <c r="AN952" s="243">
        <v>0</v>
      </c>
      <c r="AO952" s="202">
        <v>0</v>
      </c>
      <c r="AP952" s="243">
        <v>6</v>
      </c>
      <c r="AQ952" s="202">
        <v>2.5499999999999998</v>
      </c>
      <c r="AR952" s="201">
        <f t="shared" si="296"/>
        <v>6</v>
      </c>
      <c r="AS952" s="202">
        <f t="shared" si="296"/>
        <v>2.5499999999999998</v>
      </c>
      <c r="AT952" s="202">
        <v>4.3499999999999996</v>
      </c>
      <c r="AU952" s="202">
        <v>0</v>
      </c>
      <c r="AV952" s="202">
        <v>0</v>
      </c>
      <c r="AW952" s="202">
        <v>0</v>
      </c>
      <c r="AX952" s="27">
        <f t="shared" si="297"/>
        <v>4.3499999999999996</v>
      </c>
      <c r="AY952" s="39">
        <f t="shared" si="298"/>
        <v>6.8999999999999995</v>
      </c>
      <c r="AZ952" s="202">
        <v>0</v>
      </c>
      <c r="BA952" s="27">
        <f t="shared" si="299"/>
        <v>6.8999999999999995</v>
      </c>
      <c r="BB952" s="201"/>
      <c r="BC952" s="202"/>
      <c r="BD952" s="202"/>
    </row>
    <row r="953" spans="1:56" s="494" customFormat="1" ht="16.5">
      <c r="A953" s="542" t="s">
        <v>969</v>
      </c>
      <c r="B953" s="637" t="s">
        <v>578</v>
      </c>
      <c r="C953" s="154" t="s">
        <v>1018</v>
      </c>
      <c r="D953" s="625" t="s">
        <v>1027</v>
      </c>
      <c r="E953" s="208">
        <v>6</v>
      </c>
      <c r="F953" s="491" t="s">
        <v>1028</v>
      </c>
      <c r="G953" s="242">
        <v>293</v>
      </c>
      <c r="H953" s="242">
        <v>1229.4900000000002</v>
      </c>
      <c r="I953" s="243">
        <v>143</v>
      </c>
      <c r="J953" s="243">
        <v>0</v>
      </c>
      <c r="K953" s="243">
        <v>0</v>
      </c>
      <c r="L953" s="243"/>
      <c r="M953" s="243"/>
      <c r="N953" s="243"/>
      <c r="O953" s="25">
        <f t="shared" si="291"/>
        <v>143</v>
      </c>
      <c r="P953" s="25">
        <f t="shared" si="292"/>
        <v>0</v>
      </c>
      <c r="Q953" s="25">
        <f t="shared" si="292"/>
        <v>0</v>
      </c>
      <c r="R953" s="25">
        <f t="shared" si="293"/>
        <v>143</v>
      </c>
      <c r="S953" s="202">
        <v>1.3</v>
      </c>
      <c r="T953" s="201">
        <v>89</v>
      </c>
      <c r="U953" s="202">
        <v>0.3</v>
      </c>
      <c r="V953" s="201">
        <v>54</v>
      </c>
      <c r="W953" s="202">
        <v>1</v>
      </c>
      <c r="X953" s="201">
        <v>0</v>
      </c>
      <c r="Y953" s="201">
        <v>0</v>
      </c>
      <c r="Z953" s="243">
        <v>275</v>
      </c>
      <c r="AA953" s="202">
        <v>4.59</v>
      </c>
      <c r="AB953" s="26">
        <f t="shared" si="294"/>
        <v>418</v>
      </c>
      <c r="AC953" s="71">
        <f t="shared" si="294"/>
        <v>5.89</v>
      </c>
      <c r="AD953" s="243">
        <v>227</v>
      </c>
      <c r="AE953" s="27">
        <f t="shared" si="295"/>
        <v>77.474402730375431</v>
      </c>
      <c r="AF953" s="243"/>
      <c r="AG953" s="243"/>
      <c r="AH953" s="243"/>
      <c r="AI953" s="243"/>
      <c r="AJ953" s="243"/>
      <c r="AK953" s="565"/>
      <c r="AL953" s="243"/>
      <c r="AM953" s="202"/>
      <c r="AN953" s="243">
        <v>0</v>
      </c>
      <c r="AO953" s="202">
        <v>0</v>
      </c>
      <c r="AP953" s="243">
        <v>7</v>
      </c>
      <c r="AQ953" s="202">
        <v>1.4</v>
      </c>
      <c r="AR953" s="201">
        <f t="shared" si="296"/>
        <v>7</v>
      </c>
      <c r="AS953" s="202">
        <f t="shared" si="296"/>
        <v>1.4</v>
      </c>
      <c r="AT953" s="202">
        <v>0</v>
      </c>
      <c r="AU953" s="202">
        <v>0</v>
      </c>
      <c r="AV953" s="202">
        <v>0</v>
      </c>
      <c r="AW953" s="202">
        <v>0</v>
      </c>
      <c r="AX953" s="27">
        <f t="shared" si="297"/>
        <v>0</v>
      </c>
      <c r="AY953" s="39">
        <f t="shared" si="298"/>
        <v>1.4</v>
      </c>
      <c r="AZ953" s="202">
        <v>0</v>
      </c>
      <c r="BA953" s="27">
        <f t="shared" si="299"/>
        <v>1.4</v>
      </c>
      <c r="BB953" s="201">
        <v>0</v>
      </c>
      <c r="BC953" s="202">
        <v>0</v>
      </c>
      <c r="BD953" s="202">
        <v>0</v>
      </c>
    </row>
    <row r="954" spans="1:56" s="494" customFormat="1" ht="16.5">
      <c r="A954" s="542" t="s">
        <v>969</v>
      </c>
      <c r="B954" s="637" t="s">
        <v>578</v>
      </c>
      <c r="C954" s="154" t="s">
        <v>1018</v>
      </c>
      <c r="D954" s="625" t="s">
        <v>1018</v>
      </c>
      <c r="E954" s="208">
        <v>7</v>
      </c>
      <c r="F954" s="491" t="s">
        <v>1029</v>
      </c>
      <c r="G954" s="242">
        <v>282</v>
      </c>
      <c r="H954" s="242">
        <v>1157.5900000000001</v>
      </c>
      <c r="I954" s="243">
        <v>0</v>
      </c>
      <c r="J954" s="243">
        <v>0</v>
      </c>
      <c r="K954" s="243">
        <v>0</v>
      </c>
      <c r="L954" s="243"/>
      <c r="M954" s="243"/>
      <c r="N954" s="243"/>
      <c r="O954" s="25">
        <f t="shared" si="291"/>
        <v>0</v>
      </c>
      <c r="P954" s="25">
        <f t="shared" si="292"/>
        <v>0</v>
      </c>
      <c r="Q954" s="25">
        <f t="shared" si="292"/>
        <v>0</v>
      </c>
      <c r="R954" s="25">
        <f t="shared" si="293"/>
        <v>0</v>
      </c>
      <c r="S954" s="202">
        <v>0</v>
      </c>
      <c r="T954" s="201">
        <v>0</v>
      </c>
      <c r="U954" s="202">
        <v>0</v>
      </c>
      <c r="V954" s="201">
        <v>0</v>
      </c>
      <c r="W954" s="202">
        <v>0</v>
      </c>
      <c r="X954" s="201"/>
      <c r="Y954" s="201"/>
      <c r="Z954" s="243">
        <v>0</v>
      </c>
      <c r="AA954" s="202">
        <v>0</v>
      </c>
      <c r="AB954" s="26">
        <f t="shared" si="294"/>
        <v>0</v>
      </c>
      <c r="AC954" s="71">
        <f t="shared" si="294"/>
        <v>0</v>
      </c>
      <c r="AD954" s="243">
        <v>0</v>
      </c>
      <c r="AE954" s="27">
        <f t="shared" si="295"/>
        <v>0</v>
      </c>
      <c r="AF954" s="243"/>
      <c r="AG954" s="243"/>
      <c r="AH954" s="243"/>
      <c r="AI954" s="243"/>
      <c r="AJ954" s="243"/>
      <c r="AK954" s="565"/>
      <c r="AL954" s="243"/>
      <c r="AM954" s="202"/>
      <c r="AN954" s="243"/>
      <c r="AO954" s="202"/>
      <c r="AP954" s="243"/>
      <c r="AQ954" s="202"/>
      <c r="AR954" s="201">
        <f t="shared" si="296"/>
        <v>0</v>
      </c>
      <c r="AS954" s="202">
        <f t="shared" si="296"/>
        <v>0</v>
      </c>
      <c r="AT954" s="202">
        <v>0</v>
      </c>
      <c r="AU954" s="202">
        <v>0</v>
      </c>
      <c r="AV954" s="202">
        <v>0</v>
      </c>
      <c r="AW954" s="202"/>
      <c r="AX954" s="27">
        <f t="shared" si="297"/>
        <v>0</v>
      </c>
      <c r="AY954" s="39">
        <f t="shared" si="298"/>
        <v>0</v>
      </c>
      <c r="AZ954" s="202"/>
      <c r="BA954" s="27">
        <f t="shared" si="299"/>
        <v>0</v>
      </c>
      <c r="BB954" s="201">
        <v>0</v>
      </c>
      <c r="BC954" s="202">
        <v>0</v>
      </c>
      <c r="BD954" s="202">
        <v>0</v>
      </c>
    </row>
    <row r="955" spans="1:56" s="494" customFormat="1" ht="16.5">
      <c r="A955" s="542" t="s">
        <v>969</v>
      </c>
      <c r="B955" s="637" t="s">
        <v>578</v>
      </c>
      <c r="C955" s="154" t="s">
        <v>1018</v>
      </c>
      <c r="D955" s="625" t="s">
        <v>1018</v>
      </c>
      <c r="E955" s="208">
        <v>8</v>
      </c>
      <c r="F955" s="491" t="s">
        <v>1030</v>
      </c>
      <c r="G955" s="242">
        <v>219</v>
      </c>
      <c r="H955" s="242">
        <v>984.31100000000004</v>
      </c>
      <c r="I955" s="243">
        <v>28</v>
      </c>
      <c r="J955" s="243">
        <v>0</v>
      </c>
      <c r="K955" s="243">
        <v>82</v>
      </c>
      <c r="L955" s="243"/>
      <c r="M955" s="243"/>
      <c r="N955" s="243"/>
      <c r="O955" s="25">
        <f t="shared" si="291"/>
        <v>28</v>
      </c>
      <c r="P955" s="25">
        <f t="shared" si="292"/>
        <v>0</v>
      </c>
      <c r="Q955" s="25">
        <f t="shared" si="292"/>
        <v>82</v>
      </c>
      <c r="R955" s="25">
        <f t="shared" si="293"/>
        <v>110</v>
      </c>
      <c r="S955" s="202">
        <v>0.79</v>
      </c>
      <c r="T955" s="201">
        <v>0</v>
      </c>
      <c r="U955" s="202">
        <v>0</v>
      </c>
      <c r="V955" s="201">
        <v>28</v>
      </c>
      <c r="W955" s="202">
        <v>0.84</v>
      </c>
      <c r="X955" s="201"/>
      <c r="Y955" s="201"/>
      <c r="Z955" s="243">
        <v>123</v>
      </c>
      <c r="AA955" s="202">
        <v>4.47</v>
      </c>
      <c r="AB955" s="26">
        <f t="shared" si="294"/>
        <v>233</v>
      </c>
      <c r="AC955" s="71">
        <f t="shared" si="294"/>
        <v>5.26</v>
      </c>
      <c r="AD955" s="243">
        <v>219</v>
      </c>
      <c r="AE955" s="27">
        <f t="shared" si="295"/>
        <v>100</v>
      </c>
      <c r="AF955" s="243">
        <v>4</v>
      </c>
      <c r="AG955" s="243"/>
      <c r="AH955" s="243"/>
      <c r="AI955" s="243"/>
      <c r="AJ955" s="243"/>
      <c r="AK955" s="565"/>
      <c r="AL955" s="243"/>
      <c r="AM955" s="202"/>
      <c r="AN955" s="243"/>
      <c r="AO955" s="202"/>
      <c r="AP955" s="243"/>
      <c r="AQ955" s="202"/>
      <c r="AR955" s="201">
        <f t="shared" si="296"/>
        <v>0</v>
      </c>
      <c r="AS955" s="202">
        <f t="shared" si="296"/>
        <v>0</v>
      </c>
      <c r="AT955" s="202">
        <v>8</v>
      </c>
      <c r="AU955" s="202">
        <v>0</v>
      </c>
      <c r="AV955" s="202">
        <v>0</v>
      </c>
      <c r="AW955" s="202"/>
      <c r="AX955" s="27">
        <f t="shared" si="297"/>
        <v>8</v>
      </c>
      <c r="AY955" s="39">
        <f t="shared" si="298"/>
        <v>8</v>
      </c>
      <c r="AZ955" s="202"/>
      <c r="BA955" s="27">
        <f t="shared" si="299"/>
        <v>8</v>
      </c>
      <c r="BB955" s="201">
        <v>0</v>
      </c>
      <c r="BC955" s="202">
        <v>0</v>
      </c>
      <c r="BD955" s="202">
        <v>0</v>
      </c>
    </row>
    <row r="956" spans="1:56" s="494" customFormat="1" ht="16.5">
      <c r="A956" s="542" t="s">
        <v>969</v>
      </c>
      <c r="B956" s="637" t="s">
        <v>578</v>
      </c>
      <c r="C956" s="154" t="s">
        <v>1018</v>
      </c>
      <c r="D956" s="625" t="s">
        <v>1018</v>
      </c>
      <c r="E956" s="208">
        <v>9</v>
      </c>
      <c r="F956" s="491" t="s">
        <v>1031</v>
      </c>
      <c r="G956" s="242">
        <v>184</v>
      </c>
      <c r="H956" s="242">
        <v>795.93300000000011</v>
      </c>
      <c r="I956" s="243">
        <v>14</v>
      </c>
      <c r="J956" s="243">
        <v>0</v>
      </c>
      <c r="K956" s="243">
        <v>164</v>
      </c>
      <c r="L956" s="243"/>
      <c r="M956" s="243"/>
      <c r="N956" s="243"/>
      <c r="O956" s="25">
        <f t="shared" si="291"/>
        <v>14</v>
      </c>
      <c r="P956" s="25">
        <f t="shared" si="292"/>
        <v>0</v>
      </c>
      <c r="Q956" s="25">
        <f t="shared" si="292"/>
        <v>164</v>
      </c>
      <c r="R956" s="25">
        <f t="shared" si="293"/>
        <v>178</v>
      </c>
      <c r="S956" s="202">
        <v>1.24</v>
      </c>
      <c r="T956" s="201">
        <v>1</v>
      </c>
      <c r="U956" s="202">
        <v>0</v>
      </c>
      <c r="V956" s="201">
        <v>13</v>
      </c>
      <c r="W956" s="202">
        <v>1.1200000000000001</v>
      </c>
      <c r="X956" s="201"/>
      <c r="Y956" s="201"/>
      <c r="Z956" s="243">
        <v>69</v>
      </c>
      <c r="AA956" s="202">
        <v>10.93</v>
      </c>
      <c r="AB956" s="26">
        <f t="shared" si="294"/>
        <v>247</v>
      </c>
      <c r="AC956" s="71">
        <f t="shared" si="294"/>
        <v>12.17</v>
      </c>
      <c r="AD956" s="243">
        <v>177</v>
      </c>
      <c r="AE956" s="27">
        <f t="shared" si="295"/>
        <v>96.195652173913047</v>
      </c>
      <c r="AF956" s="243"/>
      <c r="AG956" s="243"/>
      <c r="AH956" s="243"/>
      <c r="AI956" s="243"/>
      <c r="AJ956" s="243"/>
      <c r="AK956" s="565"/>
      <c r="AL956" s="243"/>
      <c r="AM956" s="202"/>
      <c r="AN956" s="243"/>
      <c r="AO956" s="202"/>
      <c r="AP956" s="243"/>
      <c r="AQ956" s="202"/>
      <c r="AR956" s="201">
        <f t="shared" si="296"/>
        <v>0</v>
      </c>
      <c r="AS956" s="202">
        <f t="shared" si="296"/>
        <v>0</v>
      </c>
      <c r="AT956" s="202">
        <v>12</v>
      </c>
      <c r="AU956" s="202">
        <v>0</v>
      </c>
      <c r="AV956" s="202">
        <v>0</v>
      </c>
      <c r="AW956" s="202"/>
      <c r="AX956" s="27">
        <f t="shared" si="297"/>
        <v>12</v>
      </c>
      <c r="AY956" s="39">
        <f t="shared" si="298"/>
        <v>12</v>
      </c>
      <c r="AZ956" s="202"/>
      <c r="BA956" s="27">
        <f t="shared" si="299"/>
        <v>12</v>
      </c>
      <c r="BB956" s="201">
        <v>0</v>
      </c>
      <c r="BC956" s="202">
        <v>0</v>
      </c>
      <c r="BD956" s="202">
        <v>0</v>
      </c>
    </row>
    <row r="957" spans="1:56" s="494" customFormat="1" ht="16.5">
      <c r="A957" s="542" t="s">
        <v>969</v>
      </c>
      <c r="B957" s="637" t="s">
        <v>578</v>
      </c>
      <c r="C957" s="154" t="s">
        <v>1018</v>
      </c>
      <c r="D957" s="625" t="s">
        <v>1018</v>
      </c>
      <c r="E957" s="208">
        <v>10</v>
      </c>
      <c r="F957" s="491" t="s">
        <v>1032</v>
      </c>
      <c r="G957" s="242">
        <v>192</v>
      </c>
      <c r="H957" s="242">
        <v>780.11500000000001</v>
      </c>
      <c r="I957" s="243">
        <v>3</v>
      </c>
      <c r="J957" s="243">
        <v>0</v>
      </c>
      <c r="K957" s="243">
        <v>144</v>
      </c>
      <c r="L957" s="243"/>
      <c r="M957" s="243"/>
      <c r="N957" s="243"/>
      <c r="O957" s="25">
        <f t="shared" si="291"/>
        <v>3</v>
      </c>
      <c r="P957" s="25">
        <f t="shared" si="292"/>
        <v>0</v>
      </c>
      <c r="Q957" s="25">
        <f t="shared" si="292"/>
        <v>144</v>
      </c>
      <c r="R957" s="25">
        <f t="shared" si="293"/>
        <v>147</v>
      </c>
      <c r="S957" s="202">
        <v>1.05</v>
      </c>
      <c r="T957" s="201">
        <v>0</v>
      </c>
      <c r="U957" s="202">
        <v>0</v>
      </c>
      <c r="V957" s="201">
        <v>3</v>
      </c>
      <c r="W957" s="202">
        <v>0.97</v>
      </c>
      <c r="X957" s="201"/>
      <c r="Y957" s="201"/>
      <c r="Z957" s="243">
        <v>63</v>
      </c>
      <c r="AA957" s="202">
        <v>8.2899999999999991</v>
      </c>
      <c r="AB957" s="26">
        <f t="shared" si="294"/>
        <v>210</v>
      </c>
      <c r="AC957" s="71">
        <f t="shared" si="294"/>
        <v>9.34</v>
      </c>
      <c r="AD957" s="243">
        <v>147</v>
      </c>
      <c r="AE957" s="27">
        <f t="shared" si="295"/>
        <v>76.5625</v>
      </c>
      <c r="AF957" s="243"/>
      <c r="AG957" s="243"/>
      <c r="AH957" s="243"/>
      <c r="AI957" s="243"/>
      <c r="AJ957" s="243"/>
      <c r="AK957" s="565"/>
      <c r="AL957" s="243"/>
      <c r="AM957" s="202"/>
      <c r="AN957" s="243"/>
      <c r="AO957" s="202"/>
      <c r="AP957" s="243"/>
      <c r="AQ957" s="202"/>
      <c r="AR957" s="201">
        <f t="shared" si="296"/>
        <v>0</v>
      </c>
      <c r="AS957" s="202">
        <f t="shared" si="296"/>
        <v>0</v>
      </c>
      <c r="AT957" s="202">
        <v>7</v>
      </c>
      <c r="AU957" s="202">
        <v>0</v>
      </c>
      <c r="AV957" s="202">
        <v>0</v>
      </c>
      <c r="AW957" s="202"/>
      <c r="AX957" s="27">
        <f t="shared" si="297"/>
        <v>7</v>
      </c>
      <c r="AY957" s="39">
        <f t="shared" si="298"/>
        <v>7</v>
      </c>
      <c r="AZ957" s="202"/>
      <c r="BA957" s="27">
        <f t="shared" si="299"/>
        <v>7</v>
      </c>
      <c r="BB957" s="201">
        <v>0</v>
      </c>
      <c r="BC957" s="202">
        <v>0</v>
      </c>
      <c r="BD957" s="202">
        <v>0</v>
      </c>
    </row>
    <row r="958" spans="1:56" s="494" customFormat="1" ht="16.5">
      <c r="A958" s="542" t="s">
        <v>969</v>
      </c>
      <c r="B958" s="637" t="s">
        <v>578</v>
      </c>
      <c r="C958" s="154" t="s">
        <v>1018</v>
      </c>
      <c r="D958" s="625" t="s">
        <v>1018</v>
      </c>
      <c r="E958" s="208">
        <v>11</v>
      </c>
      <c r="F958" s="491" t="s">
        <v>1033</v>
      </c>
      <c r="G958" s="242">
        <v>266</v>
      </c>
      <c r="H958" s="242">
        <v>969</v>
      </c>
      <c r="I958" s="243">
        <v>69</v>
      </c>
      <c r="J958" s="243">
        <v>1</v>
      </c>
      <c r="K958" s="243">
        <v>3</v>
      </c>
      <c r="L958" s="243"/>
      <c r="M958" s="243"/>
      <c r="N958" s="243"/>
      <c r="O958" s="25">
        <f t="shared" si="291"/>
        <v>69</v>
      </c>
      <c r="P958" s="25">
        <f t="shared" si="292"/>
        <v>1</v>
      </c>
      <c r="Q958" s="25">
        <f t="shared" si="292"/>
        <v>3</v>
      </c>
      <c r="R958" s="25">
        <f t="shared" si="293"/>
        <v>73</v>
      </c>
      <c r="S958" s="202">
        <v>0.71</v>
      </c>
      <c r="T958" s="201">
        <v>61</v>
      </c>
      <c r="U958" s="202">
        <v>0.4</v>
      </c>
      <c r="V958" s="201">
        <v>8</v>
      </c>
      <c r="W958" s="202">
        <v>0.35</v>
      </c>
      <c r="X958" s="201"/>
      <c r="Y958" s="201"/>
      <c r="Z958" s="243">
        <v>82</v>
      </c>
      <c r="AA958" s="202">
        <v>17.670000000000002</v>
      </c>
      <c r="AB958" s="26">
        <f t="shared" si="294"/>
        <v>155</v>
      </c>
      <c r="AC958" s="71">
        <f t="shared" si="294"/>
        <v>18.380000000000003</v>
      </c>
      <c r="AD958" s="243">
        <v>144</v>
      </c>
      <c r="AE958" s="27">
        <f t="shared" si="295"/>
        <v>54.13533834586466</v>
      </c>
      <c r="AF958" s="243"/>
      <c r="AG958" s="243">
        <v>53</v>
      </c>
      <c r="AH958" s="243">
        <v>53</v>
      </c>
      <c r="AI958" s="243">
        <v>26</v>
      </c>
      <c r="AJ958" s="243"/>
      <c r="AK958" s="565"/>
      <c r="AL958" s="243"/>
      <c r="AM958" s="202"/>
      <c r="AN958" s="243"/>
      <c r="AO958" s="202"/>
      <c r="AP958" s="243"/>
      <c r="AQ958" s="202"/>
      <c r="AR958" s="201">
        <f t="shared" si="296"/>
        <v>0</v>
      </c>
      <c r="AS958" s="202">
        <f t="shared" si="296"/>
        <v>0</v>
      </c>
      <c r="AT958" s="593">
        <v>0</v>
      </c>
      <c r="AU958" s="593">
        <v>0</v>
      </c>
      <c r="AV958" s="593">
        <v>0</v>
      </c>
      <c r="AW958" s="593"/>
      <c r="AX958" s="27">
        <f t="shared" si="297"/>
        <v>0</v>
      </c>
      <c r="AY958" s="39">
        <f t="shared" si="298"/>
        <v>0</v>
      </c>
      <c r="AZ958" s="202"/>
      <c r="BA958" s="27">
        <f t="shared" si="299"/>
        <v>0</v>
      </c>
      <c r="BB958" s="201">
        <v>0</v>
      </c>
      <c r="BC958" s="202">
        <v>0</v>
      </c>
      <c r="BD958" s="202">
        <v>0</v>
      </c>
    </row>
    <row r="959" spans="1:56" s="494" customFormat="1" ht="16.5">
      <c r="A959" s="542" t="s">
        <v>969</v>
      </c>
      <c r="B959" s="637" t="s">
        <v>578</v>
      </c>
      <c r="C959" s="154" t="s">
        <v>1018</v>
      </c>
      <c r="D959" s="625" t="s">
        <v>1034</v>
      </c>
      <c r="E959" s="208">
        <v>12</v>
      </c>
      <c r="F959" s="491" t="s">
        <v>1036</v>
      </c>
      <c r="G959" s="242">
        <v>165</v>
      </c>
      <c r="H959" s="242">
        <v>719.71900000000005</v>
      </c>
      <c r="I959" s="243">
        <v>0</v>
      </c>
      <c r="J959" s="243">
        <v>0</v>
      </c>
      <c r="K959" s="243">
        <v>0</v>
      </c>
      <c r="L959" s="243"/>
      <c r="M959" s="243"/>
      <c r="N959" s="243"/>
      <c r="O959" s="25">
        <f t="shared" si="291"/>
        <v>0</v>
      </c>
      <c r="P959" s="25">
        <f t="shared" si="292"/>
        <v>0</v>
      </c>
      <c r="Q959" s="25">
        <f t="shared" si="292"/>
        <v>0</v>
      </c>
      <c r="R959" s="25">
        <f t="shared" si="293"/>
        <v>0</v>
      </c>
      <c r="S959" s="202">
        <v>0</v>
      </c>
      <c r="T959" s="201">
        <v>0</v>
      </c>
      <c r="U959" s="202">
        <v>0</v>
      </c>
      <c r="V959" s="201">
        <v>0</v>
      </c>
      <c r="W959" s="202">
        <v>0</v>
      </c>
      <c r="X959" s="201">
        <v>0</v>
      </c>
      <c r="Y959" s="201">
        <v>0</v>
      </c>
      <c r="Z959" s="243">
        <v>179</v>
      </c>
      <c r="AA959" s="202">
        <v>18.850000000000001</v>
      </c>
      <c r="AB959" s="26">
        <f t="shared" si="294"/>
        <v>179</v>
      </c>
      <c r="AC959" s="71">
        <f t="shared" si="294"/>
        <v>18.850000000000001</v>
      </c>
      <c r="AD959" s="243">
        <v>165</v>
      </c>
      <c r="AE959" s="27">
        <f t="shared" si="295"/>
        <v>100</v>
      </c>
      <c r="AF959" s="243">
        <v>5</v>
      </c>
      <c r="AG959" s="243"/>
      <c r="AH959" s="243"/>
      <c r="AI959" s="243"/>
      <c r="AJ959" s="208"/>
      <c r="AK959" s="631"/>
      <c r="AL959" s="208"/>
      <c r="AM959" s="504"/>
      <c r="AN959" s="208"/>
      <c r="AO959" s="504"/>
      <c r="AP959" s="208"/>
      <c r="AQ959" s="504"/>
      <c r="AR959" s="201">
        <f t="shared" si="296"/>
        <v>0</v>
      </c>
      <c r="AS959" s="202">
        <f t="shared" si="296"/>
        <v>0</v>
      </c>
      <c r="AT959" s="202"/>
      <c r="AU959" s="202"/>
      <c r="AV959" s="202"/>
      <c r="AW959" s="202"/>
      <c r="AX959" s="27">
        <f t="shared" si="297"/>
        <v>0</v>
      </c>
      <c r="AY959" s="39">
        <f t="shared" si="298"/>
        <v>0</v>
      </c>
      <c r="AZ959" s="202"/>
      <c r="BA959" s="27">
        <f t="shared" si="299"/>
        <v>0</v>
      </c>
      <c r="BB959" s="201"/>
      <c r="BC959" s="202"/>
      <c r="BD959" s="202"/>
    </row>
    <row r="960" spans="1:56" s="494" customFormat="1" ht="16.5">
      <c r="A960" s="542" t="s">
        <v>969</v>
      </c>
      <c r="B960" s="637" t="s">
        <v>578</v>
      </c>
      <c r="C960" s="154" t="s">
        <v>1018</v>
      </c>
      <c r="D960" s="153" t="s">
        <v>1520</v>
      </c>
      <c r="E960" s="208">
        <v>13</v>
      </c>
      <c r="F960" s="491" t="s">
        <v>1035</v>
      </c>
      <c r="G960" s="242">
        <v>229</v>
      </c>
      <c r="H960" s="242">
        <v>972.80700000000002</v>
      </c>
      <c r="I960" s="243">
        <v>11</v>
      </c>
      <c r="J960" s="243">
        <v>0</v>
      </c>
      <c r="K960" s="243">
        <v>0</v>
      </c>
      <c r="L960" s="243">
        <v>2</v>
      </c>
      <c r="M960" s="243"/>
      <c r="N960" s="243"/>
      <c r="O960" s="25">
        <f t="shared" si="291"/>
        <v>13</v>
      </c>
      <c r="P960" s="25">
        <f t="shared" si="292"/>
        <v>0</v>
      </c>
      <c r="Q960" s="25">
        <f t="shared" si="292"/>
        <v>0</v>
      </c>
      <c r="R960" s="25">
        <f t="shared" si="293"/>
        <v>13</v>
      </c>
      <c r="S960" s="202">
        <v>0</v>
      </c>
      <c r="T960" s="201">
        <v>15</v>
      </c>
      <c r="U960" s="202">
        <v>0</v>
      </c>
      <c r="V960" s="201">
        <v>0</v>
      </c>
      <c r="W960" s="202">
        <v>0</v>
      </c>
      <c r="X960" s="201">
        <v>0</v>
      </c>
      <c r="Y960" s="201">
        <v>0</v>
      </c>
      <c r="Z960" s="243">
        <v>160</v>
      </c>
      <c r="AA960" s="202">
        <v>2.83</v>
      </c>
      <c r="AB960" s="26">
        <f t="shared" si="294"/>
        <v>173</v>
      </c>
      <c r="AC960" s="71">
        <f t="shared" si="294"/>
        <v>2.83</v>
      </c>
      <c r="AD960" s="243">
        <v>169</v>
      </c>
      <c r="AE960" s="27">
        <f t="shared" si="295"/>
        <v>73.799126637554593</v>
      </c>
      <c r="AF960" s="243"/>
      <c r="AG960" s="243">
        <v>2</v>
      </c>
      <c r="AH960" s="243">
        <v>2</v>
      </c>
      <c r="AI960" s="243"/>
      <c r="AJ960" s="208"/>
      <c r="AK960" s="631"/>
      <c r="AL960" s="208"/>
      <c r="AM960" s="504"/>
      <c r="AN960" s="208"/>
      <c r="AO960" s="504"/>
      <c r="AP960" s="208">
        <v>1</v>
      </c>
      <c r="AQ960" s="504">
        <v>0</v>
      </c>
      <c r="AR960" s="201">
        <f t="shared" si="296"/>
        <v>1</v>
      </c>
      <c r="AS960" s="202">
        <f t="shared" si="296"/>
        <v>0</v>
      </c>
      <c r="AT960" s="202"/>
      <c r="AU960" s="202"/>
      <c r="AV960" s="202"/>
      <c r="AW960" s="202"/>
      <c r="AX960" s="27">
        <f t="shared" si="297"/>
        <v>0</v>
      </c>
      <c r="AY960" s="39">
        <f t="shared" si="298"/>
        <v>0</v>
      </c>
      <c r="AZ960" s="202"/>
      <c r="BA960" s="27">
        <f t="shared" si="299"/>
        <v>0</v>
      </c>
      <c r="BB960" s="201"/>
      <c r="BC960" s="202"/>
      <c r="BD960" s="202"/>
    </row>
    <row r="961" spans="1:56" s="494" customFormat="1" ht="16.5">
      <c r="A961" s="542" t="s">
        <v>969</v>
      </c>
      <c r="B961" s="637" t="s">
        <v>578</v>
      </c>
      <c r="C961" s="154" t="s">
        <v>1018</v>
      </c>
      <c r="D961" s="625" t="s">
        <v>1037</v>
      </c>
      <c r="E961" s="208">
        <v>14</v>
      </c>
      <c r="F961" s="491" t="s">
        <v>1038</v>
      </c>
      <c r="G961" s="242">
        <v>260</v>
      </c>
      <c r="H961" s="242">
        <v>1138.8960000000002</v>
      </c>
      <c r="I961" s="243">
        <v>49</v>
      </c>
      <c r="J961" s="243">
        <v>0</v>
      </c>
      <c r="K961" s="243">
        <v>352</v>
      </c>
      <c r="L961" s="243">
        <v>19</v>
      </c>
      <c r="M961" s="243"/>
      <c r="N961" s="243">
        <v>4</v>
      </c>
      <c r="O961" s="25">
        <f t="shared" si="291"/>
        <v>68</v>
      </c>
      <c r="P961" s="25">
        <f t="shared" si="292"/>
        <v>0</v>
      </c>
      <c r="Q961" s="25">
        <f t="shared" si="292"/>
        <v>356</v>
      </c>
      <c r="R961" s="25">
        <f t="shared" si="293"/>
        <v>424</v>
      </c>
      <c r="S961" s="202">
        <v>2.9</v>
      </c>
      <c r="T961" s="201">
        <v>40</v>
      </c>
      <c r="U961" s="202"/>
      <c r="V961" s="201">
        <v>28</v>
      </c>
      <c r="W961" s="202"/>
      <c r="X961" s="201"/>
      <c r="Y961" s="201"/>
      <c r="Z961" s="243">
        <v>490</v>
      </c>
      <c r="AA961" s="202">
        <v>22.69</v>
      </c>
      <c r="AB961" s="26">
        <f t="shared" si="294"/>
        <v>914</v>
      </c>
      <c r="AC961" s="71">
        <f t="shared" si="294"/>
        <v>25.59</v>
      </c>
      <c r="AD961" s="243">
        <v>260</v>
      </c>
      <c r="AE961" s="27">
        <f t="shared" si="295"/>
        <v>100</v>
      </c>
      <c r="AF961" s="243">
        <v>6</v>
      </c>
      <c r="AG961" s="243"/>
      <c r="AH961" s="243"/>
      <c r="AI961" s="243"/>
      <c r="AJ961" s="243"/>
      <c r="AK961" s="565"/>
      <c r="AL961" s="243"/>
      <c r="AM961" s="202"/>
      <c r="AN961" s="243"/>
      <c r="AO961" s="202"/>
      <c r="AP961" s="243">
        <v>8</v>
      </c>
      <c r="AQ961" s="202">
        <v>2.23</v>
      </c>
      <c r="AR961" s="201">
        <f t="shared" si="296"/>
        <v>8</v>
      </c>
      <c r="AS961" s="202">
        <f t="shared" si="296"/>
        <v>2.23</v>
      </c>
      <c r="AT961" s="202">
        <v>2.15</v>
      </c>
      <c r="AU961" s="202"/>
      <c r="AV961" s="202"/>
      <c r="AW961" s="202">
        <v>28.3</v>
      </c>
      <c r="AX961" s="27">
        <f t="shared" si="297"/>
        <v>30.45</v>
      </c>
      <c r="AY961" s="39">
        <f t="shared" si="298"/>
        <v>32.68</v>
      </c>
      <c r="AZ961" s="202"/>
      <c r="BA961" s="27">
        <f t="shared" si="299"/>
        <v>32.68</v>
      </c>
      <c r="BB961" s="201"/>
      <c r="BC961" s="202"/>
      <c r="BD961" s="202"/>
    </row>
    <row r="962" spans="1:56" s="494" customFormat="1" ht="16.5">
      <c r="A962" s="542" t="s">
        <v>969</v>
      </c>
      <c r="B962" s="637" t="s">
        <v>578</v>
      </c>
      <c r="C962" s="154" t="s">
        <v>1018</v>
      </c>
      <c r="D962" s="625" t="s">
        <v>1037</v>
      </c>
      <c r="E962" s="208">
        <v>15</v>
      </c>
      <c r="F962" s="491" t="s">
        <v>1039</v>
      </c>
      <c r="G962" s="242">
        <v>313</v>
      </c>
      <c r="H962" s="242">
        <v>1325.8360000000002</v>
      </c>
      <c r="I962" s="243">
        <v>31</v>
      </c>
      <c r="J962" s="243">
        <v>0</v>
      </c>
      <c r="K962" s="243">
        <v>481</v>
      </c>
      <c r="L962" s="243">
        <v>2</v>
      </c>
      <c r="M962" s="243"/>
      <c r="N962" s="243">
        <v>11</v>
      </c>
      <c r="O962" s="25">
        <f t="shared" si="291"/>
        <v>33</v>
      </c>
      <c r="P962" s="25">
        <f t="shared" si="292"/>
        <v>0</v>
      </c>
      <c r="Q962" s="25">
        <f t="shared" si="292"/>
        <v>492</v>
      </c>
      <c r="R962" s="25">
        <f t="shared" si="293"/>
        <v>525</v>
      </c>
      <c r="S962" s="202">
        <v>9.7799999999999994</v>
      </c>
      <c r="T962" s="201">
        <v>12</v>
      </c>
      <c r="U962" s="202"/>
      <c r="V962" s="201">
        <v>21</v>
      </c>
      <c r="W962" s="202"/>
      <c r="X962" s="201"/>
      <c r="Y962" s="201"/>
      <c r="Z962" s="243">
        <v>381</v>
      </c>
      <c r="AA962" s="202">
        <v>93.11</v>
      </c>
      <c r="AB962" s="26">
        <f t="shared" si="294"/>
        <v>906</v>
      </c>
      <c r="AC962" s="71">
        <f t="shared" si="294"/>
        <v>102.89</v>
      </c>
      <c r="AD962" s="243">
        <v>313</v>
      </c>
      <c r="AE962" s="27">
        <f t="shared" si="295"/>
        <v>100</v>
      </c>
      <c r="AF962" s="243">
        <v>7</v>
      </c>
      <c r="AG962" s="243"/>
      <c r="AH962" s="243"/>
      <c r="AI962" s="243"/>
      <c r="AJ962" s="243"/>
      <c r="AK962" s="565"/>
      <c r="AL962" s="243"/>
      <c r="AM962" s="202"/>
      <c r="AN962" s="243"/>
      <c r="AO962" s="202"/>
      <c r="AP962" s="243">
        <v>199</v>
      </c>
      <c r="AQ962" s="202">
        <v>20.7</v>
      </c>
      <c r="AR962" s="201">
        <f t="shared" si="296"/>
        <v>199</v>
      </c>
      <c r="AS962" s="202">
        <f t="shared" si="296"/>
        <v>20.7</v>
      </c>
      <c r="AT962" s="202">
        <v>4.4800000000000004</v>
      </c>
      <c r="AU962" s="202"/>
      <c r="AV962" s="202"/>
      <c r="AW962" s="202">
        <v>53.14</v>
      </c>
      <c r="AX962" s="27">
        <f t="shared" si="297"/>
        <v>57.620000000000005</v>
      </c>
      <c r="AY962" s="39">
        <f t="shared" si="298"/>
        <v>78.320000000000007</v>
      </c>
      <c r="AZ962" s="202"/>
      <c r="BA962" s="27">
        <f t="shared" si="299"/>
        <v>78.320000000000007</v>
      </c>
      <c r="BB962" s="201"/>
      <c r="BC962" s="202"/>
      <c r="BD962" s="202"/>
    </row>
    <row r="963" spans="1:56" s="494" customFormat="1" ht="16.5">
      <c r="A963" s="542" t="s">
        <v>969</v>
      </c>
      <c r="B963" s="637" t="s">
        <v>578</v>
      </c>
      <c r="C963" s="154" t="s">
        <v>1018</v>
      </c>
      <c r="D963" s="625" t="s">
        <v>1037</v>
      </c>
      <c r="E963" s="208">
        <v>16</v>
      </c>
      <c r="F963" s="491" t="s">
        <v>896</v>
      </c>
      <c r="G963" s="242">
        <v>226</v>
      </c>
      <c r="H963" s="242">
        <v>1110.136</v>
      </c>
      <c r="I963" s="243">
        <v>10</v>
      </c>
      <c r="J963" s="243">
        <v>0</v>
      </c>
      <c r="K963" s="243">
        <v>248</v>
      </c>
      <c r="L963" s="243">
        <v>8</v>
      </c>
      <c r="M963" s="243"/>
      <c r="N963" s="243"/>
      <c r="O963" s="25">
        <f t="shared" si="291"/>
        <v>18</v>
      </c>
      <c r="P963" s="25">
        <f t="shared" si="292"/>
        <v>0</v>
      </c>
      <c r="Q963" s="25">
        <f t="shared" si="292"/>
        <v>248</v>
      </c>
      <c r="R963" s="25">
        <f t="shared" si="293"/>
        <v>266</v>
      </c>
      <c r="S963" s="202">
        <v>2.66</v>
      </c>
      <c r="T963" s="201">
        <v>14</v>
      </c>
      <c r="U963" s="202"/>
      <c r="V963" s="201">
        <v>4</v>
      </c>
      <c r="W963" s="202"/>
      <c r="X963" s="201"/>
      <c r="Y963" s="201"/>
      <c r="Z963" s="243">
        <v>458</v>
      </c>
      <c r="AA963" s="202">
        <v>62.12</v>
      </c>
      <c r="AB963" s="26">
        <f t="shared" si="294"/>
        <v>724</v>
      </c>
      <c r="AC963" s="71">
        <f t="shared" si="294"/>
        <v>64.78</v>
      </c>
      <c r="AD963" s="243">
        <v>226</v>
      </c>
      <c r="AE963" s="27">
        <f t="shared" si="295"/>
        <v>100</v>
      </c>
      <c r="AF963" s="243">
        <v>8</v>
      </c>
      <c r="AG963" s="243"/>
      <c r="AH963" s="243"/>
      <c r="AI963" s="243"/>
      <c r="AJ963" s="243"/>
      <c r="AK963" s="565"/>
      <c r="AL963" s="243"/>
      <c r="AM963" s="202"/>
      <c r="AN963" s="243"/>
      <c r="AO963" s="202"/>
      <c r="AP963" s="243">
        <v>1</v>
      </c>
      <c r="AQ963" s="202">
        <v>1</v>
      </c>
      <c r="AR963" s="201">
        <f t="shared" si="296"/>
        <v>1</v>
      </c>
      <c r="AS963" s="202">
        <f t="shared" si="296"/>
        <v>1</v>
      </c>
      <c r="AT963" s="202">
        <v>1.26</v>
      </c>
      <c r="AU963" s="202"/>
      <c r="AV963" s="202"/>
      <c r="AW963" s="202">
        <v>16.559999999999999</v>
      </c>
      <c r="AX963" s="27">
        <f t="shared" si="297"/>
        <v>17.82</v>
      </c>
      <c r="AY963" s="39">
        <f t="shared" si="298"/>
        <v>18.82</v>
      </c>
      <c r="AZ963" s="202"/>
      <c r="BA963" s="27">
        <f t="shared" si="299"/>
        <v>18.82</v>
      </c>
      <c r="BB963" s="201"/>
      <c r="BC963" s="202"/>
      <c r="BD963" s="202"/>
    </row>
    <row r="964" spans="1:56" s="494" customFormat="1" ht="16.5">
      <c r="A964" s="542" t="s">
        <v>969</v>
      </c>
      <c r="B964" s="637" t="s">
        <v>578</v>
      </c>
      <c r="C964" s="154" t="s">
        <v>1018</v>
      </c>
      <c r="D964" s="625" t="s">
        <v>1037</v>
      </c>
      <c r="E964" s="208">
        <v>17</v>
      </c>
      <c r="F964" s="491" t="s">
        <v>1040</v>
      </c>
      <c r="G964" s="242">
        <v>118</v>
      </c>
      <c r="H964" s="242">
        <v>911.69200000000001</v>
      </c>
      <c r="I964" s="243">
        <v>32</v>
      </c>
      <c r="J964" s="243">
        <v>0</v>
      </c>
      <c r="K964" s="243">
        <v>303</v>
      </c>
      <c r="L964" s="243"/>
      <c r="M964" s="243"/>
      <c r="N964" s="243">
        <v>6</v>
      </c>
      <c r="O964" s="25">
        <f t="shared" si="291"/>
        <v>32</v>
      </c>
      <c r="P964" s="25">
        <f t="shared" si="292"/>
        <v>0</v>
      </c>
      <c r="Q964" s="25">
        <f t="shared" si="292"/>
        <v>309</v>
      </c>
      <c r="R964" s="25">
        <f t="shared" si="293"/>
        <v>341</v>
      </c>
      <c r="S964" s="202">
        <v>2.81</v>
      </c>
      <c r="T964" s="201">
        <v>19</v>
      </c>
      <c r="U964" s="202"/>
      <c r="V964" s="201">
        <v>13</v>
      </c>
      <c r="W964" s="202"/>
      <c r="X964" s="201"/>
      <c r="Y964" s="201"/>
      <c r="Z964" s="243">
        <v>370</v>
      </c>
      <c r="AA964" s="202"/>
      <c r="AB964" s="26">
        <f t="shared" si="294"/>
        <v>711</v>
      </c>
      <c r="AC964" s="71">
        <f t="shared" si="294"/>
        <v>2.81</v>
      </c>
      <c r="AD964" s="243">
        <v>118</v>
      </c>
      <c r="AE964" s="27">
        <f t="shared" si="295"/>
        <v>100</v>
      </c>
      <c r="AF964" s="243">
        <v>9</v>
      </c>
      <c r="AG964" s="243"/>
      <c r="AH964" s="243"/>
      <c r="AI964" s="243"/>
      <c r="AJ964" s="243"/>
      <c r="AK964" s="565"/>
      <c r="AL964" s="243"/>
      <c r="AM964" s="202"/>
      <c r="AN964" s="243"/>
      <c r="AO964" s="202"/>
      <c r="AP964" s="243">
        <v>14</v>
      </c>
      <c r="AQ964" s="202">
        <v>0</v>
      </c>
      <c r="AR964" s="201">
        <f t="shared" si="296"/>
        <v>14</v>
      </c>
      <c r="AS964" s="202">
        <f t="shared" si="296"/>
        <v>0</v>
      </c>
      <c r="AT964" s="202"/>
      <c r="AU964" s="202"/>
      <c r="AV964" s="202"/>
      <c r="AW964" s="202">
        <v>0.77</v>
      </c>
      <c r="AX964" s="27">
        <f t="shared" si="297"/>
        <v>0.77</v>
      </c>
      <c r="AY964" s="39">
        <f t="shared" si="298"/>
        <v>0.77</v>
      </c>
      <c r="AZ964" s="202"/>
      <c r="BA964" s="27">
        <f t="shared" si="299"/>
        <v>0.77</v>
      </c>
      <c r="BB964" s="201"/>
      <c r="BC964" s="202"/>
      <c r="BD964" s="202"/>
    </row>
    <row r="965" spans="1:56" s="494" customFormat="1" ht="16.5">
      <c r="A965" s="542" t="s">
        <v>969</v>
      </c>
      <c r="B965" s="637" t="s">
        <v>578</v>
      </c>
      <c r="C965" s="154" t="s">
        <v>1018</v>
      </c>
      <c r="D965" s="625" t="s">
        <v>1037</v>
      </c>
      <c r="E965" s="208">
        <v>18</v>
      </c>
      <c r="F965" s="491" t="s">
        <v>1041</v>
      </c>
      <c r="G965" s="242">
        <v>318</v>
      </c>
      <c r="H965" s="242">
        <v>1419.306</v>
      </c>
      <c r="I965" s="243">
        <v>7</v>
      </c>
      <c r="J965" s="243">
        <v>0</v>
      </c>
      <c r="K965" s="243">
        <v>732</v>
      </c>
      <c r="L965" s="243">
        <v>3</v>
      </c>
      <c r="M965" s="243"/>
      <c r="N965" s="243">
        <v>7</v>
      </c>
      <c r="O965" s="25">
        <f t="shared" si="291"/>
        <v>10</v>
      </c>
      <c r="P965" s="25">
        <f t="shared" si="292"/>
        <v>0</v>
      </c>
      <c r="Q965" s="25">
        <f t="shared" si="292"/>
        <v>739</v>
      </c>
      <c r="R965" s="25">
        <f t="shared" si="293"/>
        <v>749</v>
      </c>
      <c r="S965" s="202">
        <v>9.01</v>
      </c>
      <c r="T965" s="201">
        <v>5</v>
      </c>
      <c r="U965" s="202"/>
      <c r="V965" s="201">
        <v>5</v>
      </c>
      <c r="W965" s="202"/>
      <c r="X965" s="201"/>
      <c r="Y965" s="201"/>
      <c r="Z965" s="243">
        <v>381</v>
      </c>
      <c r="AA965" s="202">
        <v>30.14</v>
      </c>
      <c r="AB965" s="26">
        <f t="shared" si="294"/>
        <v>1130</v>
      </c>
      <c r="AC965" s="71">
        <f t="shared" si="294"/>
        <v>39.15</v>
      </c>
      <c r="AD965" s="243">
        <v>311</v>
      </c>
      <c r="AE965" s="27">
        <f t="shared" si="295"/>
        <v>97.798742138364787</v>
      </c>
      <c r="AF965" s="243"/>
      <c r="AG965" s="243"/>
      <c r="AH965" s="243"/>
      <c r="AI965" s="243"/>
      <c r="AJ965" s="243"/>
      <c r="AK965" s="565"/>
      <c r="AL965" s="243"/>
      <c r="AM965" s="202"/>
      <c r="AN965" s="243"/>
      <c r="AO965" s="202"/>
      <c r="AP965" s="243">
        <v>2</v>
      </c>
      <c r="AQ965" s="202">
        <v>0.6</v>
      </c>
      <c r="AR965" s="201">
        <f t="shared" si="296"/>
        <v>2</v>
      </c>
      <c r="AS965" s="202">
        <f t="shared" si="296"/>
        <v>0.6</v>
      </c>
      <c r="AT965" s="202"/>
      <c r="AU965" s="202"/>
      <c r="AV965" s="202"/>
      <c r="AW965" s="202">
        <v>4.9000000000000004</v>
      </c>
      <c r="AX965" s="27">
        <f t="shared" si="297"/>
        <v>4.9000000000000004</v>
      </c>
      <c r="AY965" s="39">
        <f t="shared" si="298"/>
        <v>5.5</v>
      </c>
      <c r="AZ965" s="202"/>
      <c r="BA965" s="27">
        <f t="shared" si="299"/>
        <v>5.5</v>
      </c>
      <c r="BB965" s="201"/>
      <c r="BC965" s="202"/>
      <c r="BD965" s="202"/>
    </row>
    <row r="966" spans="1:56" s="494" customFormat="1" ht="16.5">
      <c r="A966" s="542" t="s">
        <v>969</v>
      </c>
      <c r="B966" s="637" t="s">
        <v>578</v>
      </c>
      <c r="C966" s="154" t="s">
        <v>1018</v>
      </c>
      <c r="D966" s="625" t="s">
        <v>1037</v>
      </c>
      <c r="E966" s="208">
        <v>19</v>
      </c>
      <c r="F966" s="491" t="s">
        <v>1042</v>
      </c>
      <c r="G966" s="242">
        <v>292</v>
      </c>
      <c r="H966" s="242">
        <v>1292.0430000000001</v>
      </c>
      <c r="I966" s="243">
        <v>29</v>
      </c>
      <c r="J966" s="243">
        <v>0</v>
      </c>
      <c r="K966" s="243">
        <v>324</v>
      </c>
      <c r="L966" s="243"/>
      <c r="M966" s="243"/>
      <c r="N966" s="243"/>
      <c r="O966" s="25">
        <f t="shared" si="291"/>
        <v>29</v>
      </c>
      <c r="P966" s="25">
        <f t="shared" si="292"/>
        <v>0</v>
      </c>
      <c r="Q966" s="25">
        <f t="shared" si="292"/>
        <v>324</v>
      </c>
      <c r="R966" s="25">
        <f t="shared" si="293"/>
        <v>353</v>
      </c>
      <c r="S966" s="202">
        <v>9.86</v>
      </c>
      <c r="T966" s="201">
        <v>17</v>
      </c>
      <c r="U966" s="202"/>
      <c r="V966" s="201">
        <v>12</v>
      </c>
      <c r="W966" s="202"/>
      <c r="X966" s="201"/>
      <c r="Y966" s="201"/>
      <c r="Z966" s="243">
        <v>374</v>
      </c>
      <c r="AA966" s="202">
        <v>78.010000000000005</v>
      </c>
      <c r="AB966" s="26">
        <f t="shared" si="294"/>
        <v>727</v>
      </c>
      <c r="AC966" s="71">
        <f t="shared" si="294"/>
        <v>87.87</v>
      </c>
      <c r="AD966" s="243">
        <v>292</v>
      </c>
      <c r="AE966" s="27">
        <f t="shared" si="295"/>
        <v>100</v>
      </c>
      <c r="AF966" s="243">
        <v>10</v>
      </c>
      <c r="AG966" s="243">
        <v>68</v>
      </c>
      <c r="AH966" s="243">
        <v>66</v>
      </c>
      <c r="AI966" s="243"/>
      <c r="AJ966" s="243"/>
      <c r="AK966" s="565"/>
      <c r="AL966" s="243"/>
      <c r="AM966" s="202"/>
      <c r="AN966" s="243"/>
      <c r="AO966" s="202"/>
      <c r="AP966" s="243">
        <v>7</v>
      </c>
      <c r="AQ966" s="202">
        <v>0.18</v>
      </c>
      <c r="AR966" s="201">
        <f t="shared" si="296"/>
        <v>7</v>
      </c>
      <c r="AS966" s="202">
        <f t="shared" si="296"/>
        <v>0.18</v>
      </c>
      <c r="AT966" s="202"/>
      <c r="AU966" s="202"/>
      <c r="AV966" s="202"/>
      <c r="AW966" s="202">
        <v>6.96</v>
      </c>
      <c r="AX966" s="27">
        <f t="shared" si="297"/>
        <v>6.96</v>
      </c>
      <c r="AY966" s="39">
        <f t="shared" si="298"/>
        <v>7.14</v>
      </c>
      <c r="AZ966" s="202"/>
      <c r="BA966" s="27">
        <f t="shared" si="299"/>
        <v>7.14</v>
      </c>
      <c r="BB966" s="201"/>
      <c r="BC966" s="202"/>
      <c r="BD966" s="202"/>
    </row>
    <row r="967" spans="1:56" s="494" customFormat="1" ht="16.5">
      <c r="A967" s="542" t="s">
        <v>969</v>
      </c>
      <c r="B967" s="637" t="s">
        <v>578</v>
      </c>
      <c r="C967" s="154" t="s">
        <v>1018</v>
      </c>
      <c r="D967" s="625" t="s">
        <v>1037</v>
      </c>
      <c r="E967" s="208">
        <v>20</v>
      </c>
      <c r="F967" s="491" t="s">
        <v>1043</v>
      </c>
      <c r="G967" s="242">
        <v>245</v>
      </c>
      <c r="H967" s="242">
        <v>1079.2190000000001</v>
      </c>
      <c r="I967" s="243">
        <v>0</v>
      </c>
      <c r="J967" s="243">
        <v>0</v>
      </c>
      <c r="K967" s="243">
        <v>0</v>
      </c>
      <c r="L967" s="243"/>
      <c r="M967" s="243"/>
      <c r="N967" s="243"/>
      <c r="O967" s="25">
        <f t="shared" si="291"/>
        <v>0</v>
      </c>
      <c r="P967" s="25">
        <f t="shared" si="292"/>
        <v>0</v>
      </c>
      <c r="Q967" s="25">
        <f t="shared" si="292"/>
        <v>0</v>
      </c>
      <c r="R967" s="25">
        <f t="shared" si="293"/>
        <v>0</v>
      </c>
      <c r="S967" s="202">
        <v>0</v>
      </c>
      <c r="T967" s="201">
        <v>0</v>
      </c>
      <c r="U967" s="202">
        <v>0</v>
      </c>
      <c r="V967" s="201">
        <v>0</v>
      </c>
      <c r="W967" s="202">
        <v>0</v>
      </c>
      <c r="X967" s="201"/>
      <c r="Y967" s="201"/>
      <c r="Z967" s="243"/>
      <c r="AA967" s="202"/>
      <c r="AB967" s="26">
        <f t="shared" si="294"/>
        <v>0</v>
      </c>
      <c r="AC967" s="71">
        <f t="shared" si="294"/>
        <v>0</v>
      </c>
      <c r="AD967" s="243">
        <v>0</v>
      </c>
      <c r="AE967" s="27">
        <f t="shared" si="295"/>
        <v>0</v>
      </c>
      <c r="AF967" s="243"/>
      <c r="AG967" s="243"/>
      <c r="AH967" s="243"/>
      <c r="AI967" s="243"/>
      <c r="AJ967" s="243"/>
      <c r="AK967" s="565"/>
      <c r="AL967" s="243"/>
      <c r="AM967" s="202"/>
      <c r="AN967" s="243"/>
      <c r="AO967" s="202"/>
      <c r="AP967" s="243"/>
      <c r="AQ967" s="202"/>
      <c r="AR967" s="201">
        <f t="shared" si="296"/>
        <v>0</v>
      </c>
      <c r="AS967" s="202">
        <f t="shared" si="296"/>
        <v>0</v>
      </c>
      <c r="AT967" s="202"/>
      <c r="AU967" s="202"/>
      <c r="AV967" s="202"/>
      <c r="AW967" s="202"/>
      <c r="AX967" s="27">
        <f t="shared" si="297"/>
        <v>0</v>
      </c>
      <c r="AY967" s="39">
        <f t="shared" si="298"/>
        <v>0</v>
      </c>
      <c r="AZ967" s="202"/>
      <c r="BA967" s="27">
        <f t="shared" si="299"/>
        <v>0</v>
      </c>
      <c r="BB967" s="201"/>
      <c r="BC967" s="202"/>
      <c r="BD967" s="202"/>
    </row>
    <row r="968" spans="1:56" s="494" customFormat="1" ht="16.5">
      <c r="A968" s="542" t="s">
        <v>969</v>
      </c>
      <c r="B968" s="637" t="s">
        <v>578</v>
      </c>
      <c r="C968" s="154" t="s">
        <v>1018</v>
      </c>
      <c r="D968" s="625" t="s">
        <v>1044</v>
      </c>
      <c r="E968" s="208">
        <v>21</v>
      </c>
      <c r="F968" s="491" t="s">
        <v>1045</v>
      </c>
      <c r="G968" s="242">
        <v>179</v>
      </c>
      <c r="H968" s="242">
        <v>793.05700000000002</v>
      </c>
      <c r="I968" s="243">
        <v>12</v>
      </c>
      <c r="J968" s="243">
        <v>0</v>
      </c>
      <c r="K968" s="243">
        <v>296</v>
      </c>
      <c r="L968" s="243">
        <v>8</v>
      </c>
      <c r="M968" s="243">
        <v>1</v>
      </c>
      <c r="N968" s="243">
        <v>3</v>
      </c>
      <c r="O968" s="25">
        <f t="shared" si="291"/>
        <v>20</v>
      </c>
      <c r="P968" s="25">
        <f t="shared" si="292"/>
        <v>1</v>
      </c>
      <c r="Q968" s="25">
        <f t="shared" si="292"/>
        <v>299</v>
      </c>
      <c r="R968" s="25">
        <f t="shared" si="293"/>
        <v>320</v>
      </c>
      <c r="S968" s="202">
        <v>2.95</v>
      </c>
      <c r="T968" s="201">
        <v>3</v>
      </c>
      <c r="U968" s="202">
        <v>0.16</v>
      </c>
      <c r="V968" s="201">
        <v>17</v>
      </c>
      <c r="W968" s="202">
        <v>0.18</v>
      </c>
      <c r="X968" s="201">
        <v>0</v>
      </c>
      <c r="Y968" s="201">
        <v>0</v>
      </c>
      <c r="Z968" s="243">
        <v>106</v>
      </c>
      <c r="AA968" s="202">
        <v>3.05</v>
      </c>
      <c r="AB968" s="26">
        <f t="shared" si="294"/>
        <v>426</v>
      </c>
      <c r="AC968" s="71">
        <f t="shared" si="294"/>
        <v>6</v>
      </c>
      <c r="AD968" s="243">
        <v>179</v>
      </c>
      <c r="AE968" s="27">
        <f t="shared" si="295"/>
        <v>100</v>
      </c>
      <c r="AF968" s="243">
        <v>11</v>
      </c>
      <c r="AG968" s="243">
        <v>114</v>
      </c>
      <c r="AH968" s="243">
        <v>110</v>
      </c>
      <c r="AI968" s="243">
        <v>69</v>
      </c>
      <c r="AJ968" s="243">
        <v>27</v>
      </c>
      <c r="AK968" s="565">
        <v>0.13</v>
      </c>
      <c r="AL968" s="243"/>
      <c r="AM968" s="202"/>
      <c r="AN968" s="243">
        <v>5</v>
      </c>
      <c r="AO968" s="202">
        <v>0.45</v>
      </c>
      <c r="AP968" s="243">
        <v>22</v>
      </c>
      <c r="AQ968" s="202">
        <v>2</v>
      </c>
      <c r="AR968" s="201">
        <f t="shared" si="296"/>
        <v>54</v>
      </c>
      <c r="AS968" s="202">
        <f t="shared" si="296"/>
        <v>2.58</v>
      </c>
      <c r="AT968" s="202">
        <v>1.1000000000000001</v>
      </c>
      <c r="AU968" s="202">
        <v>0</v>
      </c>
      <c r="AV968" s="202">
        <v>0</v>
      </c>
      <c r="AW968" s="202">
        <v>4.9000000000000004</v>
      </c>
      <c r="AX968" s="27">
        <f t="shared" si="297"/>
        <v>6</v>
      </c>
      <c r="AY968" s="39">
        <f t="shared" si="298"/>
        <v>8.58</v>
      </c>
      <c r="AZ968" s="202"/>
      <c r="BA968" s="27">
        <f t="shared" si="299"/>
        <v>8.58</v>
      </c>
      <c r="BB968" s="201">
        <v>0</v>
      </c>
      <c r="BC968" s="202">
        <v>0</v>
      </c>
      <c r="BD968" s="202">
        <v>0</v>
      </c>
    </row>
    <row r="969" spans="1:56" s="494" customFormat="1" ht="16.5">
      <c r="A969" s="542" t="s">
        <v>969</v>
      </c>
      <c r="B969" s="637" t="s">
        <v>578</v>
      </c>
      <c r="C969" s="154" t="s">
        <v>1018</v>
      </c>
      <c r="D969" s="625" t="s">
        <v>1044</v>
      </c>
      <c r="E969" s="208">
        <v>22</v>
      </c>
      <c r="F969" s="491" t="s">
        <v>1046</v>
      </c>
      <c r="G969" s="242">
        <v>251</v>
      </c>
      <c r="H969" s="242">
        <v>1095.037</v>
      </c>
      <c r="I969" s="243">
        <v>0</v>
      </c>
      <c r="J969" s="243">
        <v>0</v>
      </c>
      <c r="K969" s="243">
        <v>286</v>
      </c>
      <c r="L969" s="243">
        <v>8</v>
      </c>
      <c r="M969" s="243">
        <v>2</v>
      </c>
      <c r="N969" s="243">
        <v>0</v>
      </c>
      <c r="O969" s="25">
        <f t="shared" si="291"/>
        <v>8</v>
      </c>
      <c r="P969" s="25">
        <f t="shared" si="292"/>
        <v>2</v>
      </c>
      <c r="Q969" s="25">
        <f t="shared" si="292"/>
        <v>286</v>
      </c>
      <c r="R969" s="25">
        <f t="shared" si="293"/>
        <v>296</v>
      </c>
      <c r="S969" s="202">
        <v>3.2</v>
      </c>
      <c r="T969" s="201">
        <v>0</v>
      </c>
      <c r="U969" s="202">
        <v>0</v>
      </c>
      <c r="V969" s="201">
        <v>8</v>
      </c>
      <c r="W969" s="202">
        <v>0</v>
      </c>
      <c r="X969" s="201">
        <v>0</v>
      </c>
      <c r="Y969" s="201">
        <v>0</v>
      </c>
      <c r="Z969" s="243">
        <v>117</v>
      </c>
      <c r="AA969" s="202">
        <v>3.9</v>
      </c>
      <c r="AB969" s="26">
        <f t="shared" si="294"/>
        <v>413</v>
      </c>
      <c r="AC969" s="71">
        <f t="shared" si="294"/>
        <v>7.1</v>
      </c>
      <c r="AD969" s="243">
        <v>251</v>
      </c>
      <c r="AE969" s="27">
        <f t="shared" si="295"/>
        <v>100</v>
      </c>
      <c r="AF969" s="243">
        <v>12</v>
      </c>
      <c r="AG969" s="243">
        <v>85</v>
      </c>
      <c r="AH969" s="243">
        <v>85</v>
      </c>
      <c r="AI969" s="243">
        <v>74</v>
      </c>
      <c r="AJ969" s="243">
        <v>43</v>
      </c>
      <c r="AK969" s="565">
        <v>0.2</v>
      </c>
      <c r="AL969" s="243"/>
      <c r="AM969" s="202"/>
      <c r="AN969" s="243">
        <v>4</v>
      </c>
      <c r="AO969" s="202">
        <v>0.3</v>
      </c>
      <c r="AP969" s="243">
        <v>18</v>
      </c>
      <c r="AQ969" s="202">
        <v>1.32</v>
      </c>
      <c r="AR969" s="201">
        <f t="shared" si="296"/>
        <v>65</v>
      </c>
      <c r="AS969" s="202">
        <f t="shared" si="296"/>
        <v>1.82</v>
      </c>
      <c r="AT969" s="202">
        <v>0.6</v>
      </c>
      <c r="AU969" s="202">
        <v>0</v>
      </c>
      <c r="AV969" s="202">
        <v>0</v>
      </c>
      <c r="AW969" s="202">
        <v>3.84</v>
      </c>
      <c r="AX969" s="27">
        <f t="shared" si="297"/>
        <v>4.4399999999999995</v>
      </c>
      <c r="AY969" s="39">
        <f t="shared" si="298"/>
        <v>6.26</v>
      </c>
      <c r="AZ969" s="202"/>
      <c r="BA969" s="27">
        <f t="shared" si="299"/>
        <v>6.26</v>
      </c>
      <c r="BB969" s="201">
        <v>0</v>
      </c>
      <c r="BC969" s="202">
        <v>0</v>
      </c>
      <c r="BD969" s="202">
        <v>0</v>
      </c>
    </row>
    <row r="970" spans="1:56" s="494" customFormat="1" ht="16.5">
      <c r="A970" s="542" t="s">
        <v>969</v>
      </c>
      <c r="B970" s="637" t="s">
        <v>578</v>
      </c>
      <c r="C970" s="154" t="s">
        <v>1018</v>
      </c>
      <c r="D970" s="315" t="s">
        <v>1521</v>
      </c>
      <c r="E970" s="208">
        <v>23</v>
      </c>
      <c r="F970" s="491" t="s">
        <v>1047</v>
      </c>
      <c r="G970" s="242">
        <v>176</v>
      </c>
      <c r="H970" s="242">
        <v>766.45400000000006</v>
      </c>
      <c r="I970" s="493">
        <v>30</v>
      </c>
      <c r="J970" s="493">
        <v>2</v>
      </c>
      <c r="K970" s="493">
        <v>238</v>
      </c>
      <c r="L970" s="509">
        <v>0</v>
      </c>
      <c r="M970" s="509">
        <v>0</v>
      </c>
      <c r="N970" s="509">
        <v>0</v>
      </c>
      <c r="O970" s="25">
        <f t="shared" si="291"/>
        <v>30</v>
      </c>
      <c r="P970" s="25">
        <f t="shared" si="292"/>
        <v>2</v>
      </c>
      <c r="Q970" s="25">
        <f t="shared" si="292"/>
        <v>238</v>
      </c>
      <c r="R970" s="25">
        <f t="shared" si="293"/>
        <v>270</v>
      </c>
      <c r="S970" s="263">
        <v>0.56000000000000005</v>
      </c>
      <c r="T970" s="501">
        <v>0</v>
      </c>
      <c r="U970" s="263">
        <v>0</v>
      </c>
      <c r="V970" s="501">
        <v>30</v>
      </c>
      <c r="W970" s="263">
        <v>0</v>
      </c>
      <c r="X970" s="501">
        <v>0</v>
      </c>
      <c r="Y970" s="501">
        <v>0</v>
      </c>
      <c r="Z970" s="157">
        <v>23</v>
      </c>
      <c r="AA970" s="263">
        <v>1.2</v>
      </c>
      <c r="AB970" s="26">
        <f t="shared" si="294"/>
        <v>293</v>
      </c>
      <c r="AC970" s="71">
        <f t="shared" si="294"/>
        <v>1.76</v>
      </c>
      <c r="AD970" s="157">
        <v>176</v>
      </c>
      <c r="AE970" s="27">
        <f t="shared" si="295"/>
        <v>100</v>
      </c>
      <c r="AF970" s="243">
        <v>13</v>
      </c>
      <c r="AG970" s="157">
        <v>20</v>
      </c>
      <c r="AH970" s="157">
        <v>20</v>
      </c>
      <c r="AI970" s="157"/>
      <c r="AJ970" s="157"/>
      <c r="AK970" s="565"/>
      <c r="AL970" s="157"/>
      <c r="AM970" s="263"/>
      <c r="AN970" s="157"/>
      <c r="AO970" s="263"/>
      <c r="AP970" s="157"/>
      <c r="AQ970" s="263"/>
      <c r="AR970" s="201">
        <f t="shared" si="296"/>
        <v>0</v>
      </c>
      <c r="AS970" s="202">
        <f t="shared" si="296"/>
        <v>0</v>
      </c>
      <c r="AT970" s="263"/>
      <c r="AU970" s="263"/>
      <c r="AV970" s="263"/>
      <c r="AW970" s="263">
        <v>0.5</v>
      </c>
      <c r="AX970" s="27">
        <f t="shared" si="297"/>
        <v>0.5</v>
      </c>
      <c r="AY970" s="39">
        <f t="shared" si="298"/>
        <v>0.5</v>
      </c>
      <c r="AZ970" s="263">
        <v>5.3</v>
      </c>
      <c r="BA970" s="27">
        <f t="shared" si="299"/>
        <v>5.8</v>
      </c>
      <c r="BB970" s="501">
        <v>0</v>
      </c>
      <c r="BC970" s="263">
        <v>0</v>
      </c>
      <c r="BD970" s="263">
        <v>0</v>
      </c>
    </row>
    <row r="971" spans="1:56" s="494" customFormat="1" ht="16.5">
      <c r="A971" s="542" t="s">
        <v>969</v>
      </c>
      <c r="B971" s="637" t="s">
        <v>578</v>
      </c>
      <c r="C971" s="154" t="s">
        <v>1018</v>
      </c>
      <c r="D971" s="315" t="s">
        <v>1521</v>
      </c>
      <c r="E971" s="208">
        <v>24</v>
      </c>
      <c r="F971" s="491" t="s">
        <v>1048</v>
      </c>
      <c r="G971" s="242">
        <v>200</v>
      </c>
      <c r="H971" s="242">
        <v>931.10500000000002</v>
      </c>
      <c r="I971" s="201">
        <v>25</v>
      </c>
      <c r="J971" s="201">
        <v>1</v>
      </c>
      <c r="K971" s="201">
        <v>285</v>
      </c>
      <c r="L971" s="594">
        <v>0</v>
      </c>
      <c r="M971" s="594">
        <v>0</v>
      </c>
      <c r="N971" s="594">
        <v>0</v>
      </c>
      <c r="O971" s="25">
        <f t="shared" si="291"/>
        <v>25</v>
      </c>
      <c r="P971" s="25">
        <f t="shared" si="292"/>
        <v>1</v>
      </c>
      <c r="Q971" s="25">
        <f t="shared" si="292"/>
        <v>285</v>
      </c>
      <c r="R971" s="25">
        <f t="shared" si="293"/>
        <v>311</v>
      </c>
      <c r="S971" s="202">
        <v>1.43</v>
      </c>
      <c r="T971" s="201">
        <v>0</v>
      </c>
      <c r="U971" s="202">
        <v>0</v>
      </c>
      <c r="V971" s="201">
        <v>25</v>
      </c>
      <c r="W971" s="202">
        <v>0.02</v>
      </c>
      <c r="X971" s="201">
        <v>0</v>
      </c>
      <c r="Y971" s="201">
        <v>0</v>
      </c>
      <c r="Z971" s="243">
        <v>15</v>
      </c>
      <c r="AA971" s="202">
        <v>0.5</v>
      </c>
      <c r="AB971" s="26">
        <f t="shared" si="294"/>
        <v>326</v>
      </c>
      <c r="AC971" s="71">
        <f t="shared" si="294"/>
        <v>1.93</v>
      </c>
      <c r="AD971" s="243">
        <v>200</v>
      </c>
      <c r="AE971" s="27">
        <f t="shared" si="295"/>
        <v>100</v>
      </c>
      <c r="AF971" s="243">
        <v>14</v>
      </c>
      <c r="AG971" s="243">
        <v>25</v>
      </c>
      <c r="AH971" s="243">
        <v>25</v>
      </c>
      <c r="AI971" s="243"/>
      <c r="AJ971" s="243"/>
      <c r="AK971" s="565"/>
      <c r="AL971" s="243"/>
      <c r="AM971" s="202"/>
      <c r="AN971" s="243"/>
      <c r="AO971" s="202"/>
      <c r="AP971" s="243"/>
      <c r="AQ971" s="202"/>
      <c r="AR971" s="201">
        <f t="shared" si="296"/>
        <v>0</v>
      </c>
      <c r="AS971" s="202">
        <f t="shared" si="296"/>
        <v>0</v>
      </c>
      <c r="AT971" s="202"/>
      <c r="AU971" s="202"/>
      <c r="AV971" s="202"/>
      <c r="AW971" s="202"/>
      <c r="AX971" s="27">
        <f t="shared" si="297"/>
        <v>0</v>
      </c>
      <c r="AY971" s="39">
        <f t="shared" si="298"/>
        <v>0</v>
      </c>
      <c r="AZ971" s="202">
        <v>0</v>
      </c>
      <c r="BA971" s="27">
        <f t="shared" si="299"/>
        <v>0</v>
      </c>
      <c r="BB971" s="201">
        <v>0</v>
      </c>
      <c r="BC971" s="202">
        <v>0</v>
      </c>
      <c r="BD971" s="202">
        <v>0</v>
      </c>
    </row>
    <row r="972" spans="1:56" s="494" customFormat="1" ht="16.5">
      <c r="A972" s="542" t="s">
        <v>969</v>
      </c>
      <c r="B972" s="637" t="s">
        <v>578</v>
      </c>
      <c r="C972" s="154" t="s">
        <v>1018</v>
      </c>
      <c r="D972" s="625" t="s">
        <v>1049</v>
      </c>
      <c r="E972" s="208">
        <v>25</v>
      </c>
      <c r="F972" s="491" t="s">
        <v>1050</v>
      </c>
      <c r="G972" s="242">
        <v>258</v>
      </c>
      <c r="H972" s="242">
        <v>1256.8120000000001</v>
      </c>
      <c r="I972" s="242">
        <v>0</v>
      </c>
      <c r="J972" s="242">
        <v>7</v>
      </c>
      <c r="K972" s="242">
        <v>313</v>
      </c>
      <c r="L972" s="208"/>
      <c r="M972" s="157">
        <v>3</v>
      </c>
      <c r="N972" s="157"/>
      <c r="O972" s="25">
        <f t="shared" si="291"/>
        <v>0</v>
      </c>
      <c r="P972" s="25">
        <f t="shared" si="292"/>
        <v>10</v>
      </c>
      <c r="Q972" s="25">
        <f t="shared" si="292"/>
        <v>313</v>
      </c>
      <c r="R972" s="25">
        <f t="shared" si="293"/>
        <v>323</v>
      </c>
      <c r="S972" s="263">
        <v>2.65</v>
      </c>
      <c r="T972" s="157">
        <v>0</v>
      </c>
      <c r="U972" s="263">
        <v>0</v>
      </c>
      <c r="V972" s="157">
        <v>0</v>
      </c>
      <c r="W972" s="263">
        <v>0</v>
      </c>
      <c r="X972" s="157">
        <v>0</v>
      </c>
      <c r="Y972" s="157">
        <v>0</v>
      </c>
      <c r="Z972" s="157">
        <v>112</v>
      </c>
      <c r="AA972" s="263">
        <v>6.43</v>
      </c>
      <c r="AB972" s="26">
        <f t="shared" si="294"/>
        <v>435</v>
      </c>
      <c r="AC972" s="71">
        <f t="shared" si="294"/>
        <v>9.08</v>
      </c>
      <c r="AD972" s="157">
        <v>258</v>
      </c>
      <c r="AE972" s="27">
        <f t="shared" si="295"/>
        <v>100</v>
      </c>
      <c r="AF972" s="243">
        <v>15</v>
      </c>
      <c r="AG972" s="157">
        <v>10</v>
      </c>
      <c r="AH972" s="157">
        <v>10</v>
      </c>
      <c r="AI972" s="157"/>
      <c r="AJ972" s="157"/>
      <c r="AK972" s="565"/>
      <c r="AL972" s="157"/>
      <c r="AM972" s="263"/>
      <c r="AN972" s="157"/>
      <c r="AO972" s="263"/>
      <c r="AP972" s="157">
        <v>91</v>
      </c>
      <c r="AQ972" s="263">
        <v>6.33</v>
      </c>
      <c r="AR972" s="201">
        <f t="shared" si="296"/>
        <v>91</v>
      </c>
      <c r="AS972" s="202">
        <f t="shared" si="296"/>
        <v>6.33</v>
      </c>
      <c r="AT972" s="202"/>
      <c r="AU972" s="263">
        <v>0</v>
      </c>
      <c r="AV972" s="263">
        <v>0</v>
      </c>
      <c r="AW972" s="263">
        <v>25.8</v>
      </c>
      <c r="AX972" s="27">
        <f t="shared" si="297"/>
        <v>25.8</v>
      </c>
      <c r="AY972" s="39">
        <f t="shared" si="298"/>
        <v>32.130000000000003</v>
      </c>
      <c r="AZ972" s="263"/>
      <c r="BA972" s="27">
        <f t="shared" si="299"/>
        <v>32.130000000000003</v>
      </c>
      <c r="BB972" s="501"/>
      <c r="BC972" s="263"/>
      <c r="BD972" s="263"/>
    </row>
    <row r="973" spans="1:56" s="494" customFormat="1" ht="16.5">
      <c r="A973" s="542" t="s">
        <v>969</v>
      </c>
      <c r="B973" s="637" t="s">
        <v>578</v>
      </c>
      <c r="C973" s="154" t="s">
        <v>1018</v>
      </c>
      <c r="D973" s="625" t="s">
        <v>1049</v>
      </c>
      <c r="E973" s="208">
        <v>26</v>
      </c>
      <c r="F973" s="491" t="s">
        <v>1051</v>
      </c>
      <c r="G973" s="242">
        <v>228</v>
      </c>
      <c r="H973" s="242">
        <v>938.29500000000007</v>
      </c>
      <c r="I973" s="242">
        <v>0</v>
      </c>
      <c r="J973" s="242">
        <v>4</v>
      </c>
      <c r="K973" s="242">
        <v>534</v>
      </c>
      <c r="L973" s="208"/>
      <c r="M973" s="157">
        <v>2</v>
      </c>
      <c r="N973" s="157">
        <v>13</v>
      </c>
      <c r="O973" s="25">
        <f t="shared" si="291"/>
        <v>0</v>
      </c>
      <c r="P973" s="25">
        <f t="shared" si="292"/>
        <v>6</v>
      </c>
      <c r="Q973" s="25">
        <f t="shared" si="292"/>
        <v>547</v>
      </c>
      <c r="R973" s="25">
        <f t="shared" si="293"/>
        <v>553</v>
      </c>
      <c r="S973" s="263">
        <v>2.64</v>
      </c>
      <c r="T973" s="157">
        <v>0</v>
      </c>
      <c r="U973" s="263">
        <v>0</v>
      </c>
      <c r="V973" s="157">
        <v>0</v>
      </c>
      <c r="W973" s="263">
        <v>0</v>
      </c>
      <c r="X973" s="157">
        <v>0</v>
      </c>
      <c r="Y973" s="157">
        <v>0</v>
      </c>
      <c r="Z973" s="157">
        <v>32</v>
      </c>
      <c r="AA973" s="263">
        <v>4.93</v>
      </c>
      <c r="AB973" s="26">
        <f t="shared" si="294"/>
        <v>585</v>
      </c>
      <c r="AC973" s="71">
        <f t="shared" si="294"/>
        <v>7.57</v>
      </c>
      <c r="AD973" s="157">
        <v>228</v>
      </c>
      <c r="AE973" s="27">
        <f t="shared" si="295"/>
        <v>100</v>
      </c>
      <c r="AF973" s="243">
        <v>16</v>
      </c>
      <c r="AG973" s="157">
        <v>115</v>
      </c>
      <c r="AH973" s="157">
        <v>115</v>
      </c>
      <c r="AI973" s="157"/>
      <c r="AJ973" s="157"/>
      <c r="AK973" s="565"/>
      <c r="AL973" s="157"/>
      <c r="AM973" s="263"/>
      <c r="AN973" s="157">
        <v>1</v>
      </c>
      <c r="AO973" s="263">
        <v>0.12</v>
      </c>
      <c r="AP973" s="157">
        <v>31</v>
      </c>
      <c r="AQ973" s="263">
        <v>2.65</v>
      </c>
      <c r="AR973" s="201">
        <f t="shared" si="296"/>
        <v>32</v>
      </c>
      <c r="AS973" s="202">
        <f t="shared" si="296"/>
        <v>2.77</v>
      </c>
      <c r="AT973" s="202"/>
      <c r="AU973" s="263">
        <v>0</v>
      </c>
      <c r="AV973" s="263">
        <v>0</v>
      </c>
      <c r="AW973" s="263">
        <v>9.2200000000000006</v>
      </c>
      <c r="AX973" s="27">
        <f t="shared" si="297"/>
        <v>9.2200000000000006</v>
      </c>
      <c r="AY973" s="39">
        <f t="shared" si="298"/>
        <v>11.99</v>
      </c>
      <c r="AZ973" s="263"/>
      <c r="BA973" s="27">
        <f t="shared" si="299"/>
        <v>11.99</v>
      </c>
      <c r="BB973" s="501"/>
      <c r="BC973" s="263"/>
      <c r="BD973" s="263"/>
    </row>
    <row r="974" spans="1:56" s="494" customFormat="1" ht="16.5">
      <c r="A974" s="542" t="s">
        <v>969</v>
      </c>
      <c r="B974" s="637" t="s">
        <v>578</v>
      </c>
      <c r="C974" s="154" t="s">
        <v>1018</v>
      </c>
      <c r="D974" s="625" t="s">
        <v>1049</v>
      </c>
      <c r="E974" s="208">
        <v>27</v>
      </c>
      <c r="F974" s="491" t="s">
        <v>1052</v>
      </c>
      <c r="G974" s="242">
        <v>168</v>
      </c>
      <c r="H974" s="242">
        <v>741.2890000000001</v>
      </c>
      <c r="I974" s="242">
        <v>0</v>
      </c>
      <c r="J974" s="242">
        <v>0</v>
      </c>
      <c r="K974" s="242">
        <v>247</v>
      </c>
      <c r="L974" s="208"/>
      <c r="M974" s="157"/>
      <c r="N974" s="157"/>
      <c r="O974" s="25">
        <f t="shared" si="291"/>
        <v>0</v>
      </c>
      <c r="P974" s="25">
        <f t="shared" si="292"/>
        <v>0</v>
      </c>
      <c r="Q974" s="25">
        <f t="shared" si="292"/>
        <v>247</v>
      </c>
      <c r="R974" s="25">
        <f t="shared" si="293"/>
        <v>247</v>
      </c>
      <c r="S974" s="263">
        <v>6.38</v>
      </c>
      <c r="T974" s="157">
        <v>0</v>
      </c>
      <c r="U974" s="263">
        <v>0</v>
      </c>
      <c r="V974" s="157">
        <v>0</v>
      </c>
      <c r="W974" s="263">
        <v>0</v>
      </c>
      <c r="X974" s="157">
        <v>0</v>
      </c>
      <c r="Y974" s="157">
        <v>0</v>
      </c>
      <c r="Z974" s="157">
        <v>64</v>
      </c>
      <c r="AA974" s="263">
        <v>6.68</v>
      </c>
      <c r="AB974" s="26">
        <f t="shared" si="294"/>
        <v>311</v>
      </c>
      <c r="AC974" s="71">
        <f t="shared" si="294"/>
        <v>13.059999999999999</v>
      </c>
      <c r="AD974" s="157">
        <v>168</v>
      </c>
      <c r="AE974" s="27">
        <f t="shared" si="295"/>
        <v>100</v>
      </c>
      <c r="AF974" s="243">
        <v>17</v>
      </c>
      <c r="AG974" s="157">
        <v>7</v>
      </c>
      <c r="AH974" s="157">
        <v>7</v>
      </c>
      <c r="AI974" s="157"/>
      <c r="AJ974" s="157"/>
      <c r="AK974" s="565"/>
      <c r="AL974" s="157"/>
      <c r="AM974" s="263"/>
      <c r="AN974" s="157"/>
      <c r="AO974" s="263"/>
      <c r="AP974" s="157"/>
      <c r="AQ974" s="263"/>
      <c r="AR974" s="201">
        <f t="shared" si="296"/>
        <v>0</v>
      </c>
      <c r="AS974" s="202">
        <f t="shared" si="296"/>
        <v>0</v>
      </c>
      <c r="AT974" s="263"/>
      <c r="AU974" s="263"/>
      <c r="AV974" s="263"/>
      <c r="AW974" s="263">
        <v>0</v>
      </c>
      <c r="AX974" s="27">
        <f t="shared" si="297"/>
        <v>0</v>
      </c>
      <c r="AY974" s="39">
        <f t="shared" si="298"/>
        <v>0</v>
      </c>
      <c r="AZ974" s="263"/>
      <c r="BA974" s="27">
        <f t="shared" si="299"/>
        <v>0</v>
      </c>
      <c r="BB974" s="501"/>
      <c r="BC974" s="263"/>
      <c r="BD974" s="263"/>
    </row>
    <row r="975" spans="1:56" s="494" customFormat="1" ht="16.5">
      <c r="A975" s="542" t="s">
        <v>969</v>
      </c>
      <c r="B975" s="637" t="s">
        <v>578</v>
      </c>
      <c r="C975" s="154" t="s">
        <v>1018</v>
      </c>
      <c r="D975" s="625" t="s">
        <v>1049</v>
      </c>
      <c r="E975" s="208">
        <v>28</v>
      </c>
      <c r="F975" s="491" t="s">
        <v>1053</v>
      </c>
      <c r="G975" s="242">
        <v>155</v>
      </c>
      <c r="H975" s="242">
        <v>770.76800000000014</v>
      </c>
      <c r="I975" s="242">
        <v>0</v>
      </c>
      <c r="J975" s="242">
        <v>2</v>
      </c>
      <c r="K975" s="242">
        <v>83</v>
      </c>
      <c r="L975" s="208"/>
      <c r="M975" s="157">
        <v>1</v>
      </c>
      <c r="N975" s="157">
        <v>2</v>
      </c>
      <c r="O975" s="25">
        <f t="shared" si="291"/>
        <v>0</v>
      </c>
      <c r="P975" s="25">
        <f t="shared" si="292"/>
        <v>3</v>
      </c>
      <c r="Q975" s="25">
        <f t="shared" si="292"/>
        <v>85</v>
      </c>
      <c r="R975" s="25">
        <f t="shared" si="293"/>
        <v>88</v>
      </c>
      <c r="S975" s="263">
        <v>2</v>
      </c>
      <c r="T975" s="157">
        <v>0</v>
      </c>
      <c r="U975" s="263">
        <v>0</v>
      </c>
      <c r="V975" s="157">
        <v>0</v>
      </c>
      <c r="W975" s="263">
        <v>0</v>
      </c>
      <c r="X975" s="157">
        <v>0</v>
      </c>
      <c r="Y975" s="157">
        <v>0</v>
      </c>
      <c r="Z975" s="157">
        <v>48</v>
      </c>
      <c r="AA975" s="263">
        <v>0.86</v>
      </c>
      <c r="AB975" s="26">
        <f t="shared" si="294"/>
        <v>136</v>
      </c>
      <c r="AC975" s="71">
        <f t="shared" si="294"/>
        <v>2.86</v>
      </c>
      <c r="AD975" s="243">
        <v>136</v>
      </c>
      <c r="AE975" s="27">
        <f t="shared" si="295"/>
        <v>87.741935483870975</v>
      </c>
      <c r="AF975" s="243"/>
      <c r="AG975" s="157">
        <v>2</v>
      </c>
      <c r="AH975" s="157">
        <v>2</v>
      </c>
      <c r="AI975" s="157"/>
      <c r="AJ975" s="157"/>
      <c r="AK975" s="565"/>
      <c r="AL975" s="157"/>
      <c r="AM975" s="263"/>
      <c r="AN975" s="157">
        <v>2</v>
      </c>
      <c r="AO975" s="263">
        <v>0.14000000000000001</v>
      </c>
      <c r="AP975" s="157"/>
      <c r="AQ975" s="263"/>
      <c r="AR975" s="201">
        <f t="shared" si="296"/>
        <v>2</v>
      </c>
      <c r="AS975" s="202">
        <f t="shared" si="296"/>
        <v>0.14000000000000001</v>
      </c>
      <c r="AT975" s="263"/>
      <c r="AU975" s="263"/>
      <c r="AV975" s="263"/>
      <c r="AW975" s="263">
        <v>0</v>
      </c>
      <c r="AX975" s="27">
        <f t="shared" si="297"/>
        <v>0</v>
      </c>
      <c r="AY975" s="39">
        <f t="shared" si="298"/>
        <v>0.14000000000000001</v>
      </c>
      <c r="AZ975" s="263"/>
      <c r="BA975" s="27">
        <f t="shared" si="299"/>
        <v>0.14000000000000001</v>
      </c>
      <c r="BB975" s="501"/>
      <c r="BC975" s="263"/>
      <c r="BD975" s="263"/>
    </row>
    <row r="976" spans="1:56" s="494" customFormat="1" ht="17.25" thickBot="1">
      <c r="A976" s="542" t="s">
        <v>969</v>
      </c>
      <c r="B976" s="637" t="s">
        <v>578</v>
      </c>
      <c r="C976" s="154" t="s">
        <v>1018</v>
      </c>
      <c r="D976" s="625" t="s">
        <v>1049</v>
      </c>
      <c r="E976" s="208">
        <v>29</v>
      </c>
      <c r="F976" s="491" t="s">
        <v>1054</v>
      </c>
      <c r="G976" s="242">
        <v>240</v>
      </c>
      <c r="H976" s="242">
        <v>1131.7060000000001</v>
      </c>
      <c r="I976" s="242">
        <v>0</v>
      </c>
      <c r="J976" s="242">
        <v>0</v>
      </c>
      <c r="K976" s="242">
        <v>352</v>
      </c>
      <c r="L976" s="208"/>
      <c r="M976" s="157">
        <v>2</v>
      </c>
      <c r="N976" s="157">
        <v>7</v>
      </c>
      <c r="O976" s="25">
        <f t="shared" si="291"/>
        <v>0</v>
      </c>
      <c r="P976" s="25">
        <f t="shared" si="292"/>
        <v>2</v>
      </c>
      <c r="Q976" s="25">
        <f t="shared" si="292"/>
        <v>359</v>
      </c>
      <c r="R976" s="25">
        <f t="shared" si="293"/>
        <v>361</v>
      </c>
      <c r="S976" s="263">
        <v>4.4000000000000004</v>
      </c>
      <c r="T976" s="157">
        <v>0</v>
      </c>
      <c r="U976" s="263">
        <v>0</v>
      </c>
      <c r="V976" s="157">
        <v>0</v>
      </c>
      <c r="W976" s="263">
        <v>0</v>
      </c>
      <c r="X976" s="157">
        <v>0</v>
      </c>
      <c r="Y976" s="157">
        <v>0</v>
      </c>
      <c r="Z976" s="157">
        <v>84</v>
      </c>
      <c r="AA976" s="263">
        <v>3.54</v>
      </c>
      <c r="AB976" s="26">
        <f t="shared" si="294"/>
        <v>445</v>
      </c>
      <c r="AC976" s="71">
        <f t="shared" si="294"/>
        <v>7.94</v>
      </c>
      <c r="AD976" s="157">
        <v>240</v>
      </c>
      <c r="AE976" s="27">
        <f t="shared" si="295"/>
        <v>100</v>
      </c>
      <c r="AF976" s="243">
        <v>18</v>
      </c>
      <c r="AG976" s="157">
        <v>6</v>
      </c>
      <c r="AH976" s="157">
        <v>6</v>
      </c>
      <c r="AI976" s="157"/>
      <c r="AJ976" s="157"/>
      <c r="AK976" s="565"/>
      <c r="AL976" s="157"/>
      <c r="AM976" s="263"/>
      <c r="AN976" s="157"/>
      <c r="AO976" s="263"/>
      <c r="AP976" s="157">
        <v>1</v>
      </c>
      <c r="AQ976" s="263">
        <v>0.48</v>
      </c>
      <c r="AR976" s="201">
        <f t="shared" si="296"/>
        <v>1</v>
      </c>
      <c r="AS976" s="202">
        <f t="shared" si="296"/>
        <v>0.48</v>
      </c>
      <c r="AT976" s="263"/>
      <c r="AU976" s="263"/>
      <c r="AV976" s="263"/>
      <c r="AW976" s="263">
        <v>1.19</v>
      </c>
      <c r="AX976" s="27">
        <f t="shared" si="297"/>
        <v>1.19</v>
      </c>
      <c r="AY976" s="39">
        <f t="shared" si="298"/>
        <v>1.67</v>
      </c>
      <c r="AZ976" s="263"/>
      <c r="BA976" s="27">
        <f t="shared" si="299"/>
        <v>1.67</v>
      </c>
      <c r="BB976" s="501"/>
      <c r="BC976" s="263"/>
      <c r="BD976" s="263"/>
    </row>
    <row r="977" spans="1:56" s="181" customFormat="1" ht="17.25" customHeight="1" thickBot="1">
      <c r="A977" s="709" t="s">
        <v>361</v>
      </c>
      <c r="B977" s="710"/>
      <c r="C977" s="710"/>
      <c r="D977" s="269"/>
      <c r="E977" s="248">
        <v>29</v>
      </c>
      <c r="F977" s="270"/>
      <c r="G977" s="250">
        <f t="shared" ref="G977:AD977" si="300">SUM(G948:G976)</f>
        <v>6578</v>
      </c>
      <c r="H977" s="250">
        <f t="shared" si="300"/>
        <v>29126.47800000001</v>
      </c>
      <c r="I977" s="250">
        <f t="shared" si="300"/>
        <v>634</v>
      </c>
      <c r="J977" s="250">
        <f t="shared" si="300"/>
        <v>73</v>
      </c>
      <c r="K977" s="250">
        <f t="shared" si="300"/>
        <v>6930</v>
      </c>
      <c r="L977" s="250">
        <f t="shared" si="300"/>
        <v>58</v>
      </c>
      <c r="M977" s="250">
        <f t="shared" si="300"/>
        <v>18</v>
      </c>
      <c r="N977" s="250">
        <f t="shared" si="300"/>
        <v>66</v>
      </c>
      <c r="O977" s="250">
        <f t="shared" si="300"/>
        <v>692</v>
      </c>
      <c r="P977" s="250">
        <f t="shared" si="300"/>
        <v>91</v>
      </c>
      <c r="Q977" s="250">
        <f t="shared" si="300"/>
        <v>6996</v>
      </c>
      <c r="R977" s="250">
        <f t="shared" si="300"/>
        <v>7779</v>
      </c>
      <c r="S977" s="63">
        <f t="shared" si="300"/>
        <v>72.300000000000011</v>
      </c>
      <c r="T977" s="250">
        <f t="shared" si="300"/>
        <v>402</v>
      </c>
      <c r="U977" s="63">
        <f t="shared" si="300"/>
        <v>1.04</v>
      </c>
      <c r="V977" s="250">
        <f t="shared" si="300"/>
        <v>292</v>
      </c>
      <c r="W977" s="63">
        <f t="shared" si="300"/>
        <v>4.629999999999999</v>
      </c>
      <c r="X977" s="250">
        <f t="shared" si="300"/>
        <v>0</v>
      </c>
      <c r="Y977" s="250">
        <f t="shared" si="300"/>
        <v>0</v>
      </c>
      <c r="Z977" s="250">
        <f t="shared" si="300"/>
        <v>4600</v>
      </c>
      <c r="AA977" s="63">
        <f t="shared" si="300"/>
        <v>407.14</v>
      </c>
      <c r="AB977" s="250">
        <f t="shared" si="300"/>
        <v>12379</v>
      </c>
      <c r="AC977" s="63">
        <f t="shared" si="300"/>
        <v>479.44</v>
      </c>
      <c r="AD977" s="250">
        <f t="shared" si="300"/>
        <v>5334</v>
      </c>
      <c r="AE977" s="63">
        <f>AD977/G977*100</f>
        <v>81.088476740650648</v>
      </c>
      <c r="AF977" s="250">
        <v>18</v>
      </c>
      <c r="AG977" s="250">
        <f t="shared" ref="AG977:BD977" si="301">SUM(AG948:AG976)</f>
        <v>924</v>
      </c>
      <c r="AH977" s="250">
        <f t="shared" si="301"/>
        <v>890</v>
      </c>
      <c r="AI977" s="250">
        <f t="shared" si="301"/>
        <v>192</v>
      </c>
      <c r="AJ977" s="250">
        <f t="shared" si="301"/>
        <v>79</v>
      </c>
      <c r="AK977" s="63">
        <f t="shared" si="301"/>
        <v>0.42000000000000004</v>
      </c>
      <c r="AL977" s="250">
        <f t="shared" si="301"/>
        <v>0</v>
      </c>
      <c r="AM977" s="63">
        <f t="shared" si="301"/>
        <v>0</v>
      </c>
      <c r="AN977" s="250">
        <f t="shared" si="301"/>
        <v>19</v>
      </c>
      <c r="AO977" s="63">
        <f t="shared" si="301"/>
        <v>2.06</v>
      </c>
      <c r="AP977" s="250">
        <f t="shared" si="301"/>
        <v>435</v>
      </c>
      <c r="AQ977" s="63">
        <f t="shared" si="301"/>
        <v>53.989999999999995</v>
      </c>
      <c r="AR977" s="250">
        <f t="shared" si="301"/>
        <v>533</v>
      </c>
      <c r="AS977" s="63">
        <f t="shared" si="301"/>
        <v>56.47</v>
      </c>
      <c r="AT977" s="63">
        <f t="shared" si="301"/>
        <v>42.440000000000005</v>
      </c>
      <c r="AU977" s="63">
        <f t="shared" si="301"/>
        <v>0</v>
      </c>
      <c r="AV977" s="63">
        <f t="shared" si="301"/>
        <v>0</v>
      </c>
      <c r="AW977" s="63">
        <f t="shared" si="301"/>
        <v>179.15000000000003</v>
      </c>
      <c r="AX977" s="63">
        <f t="shared" si="301"/>
        <v>221.59000000000003</v>
      </c>
      <c r="AY977" s="63">
        <f t="shared" si="301"/>
        <v>278.06</v>
      </c>
      <c r="AZ977" s="63">
        <f t="shared" si="301"/>
        <v>14.3</v>
      </c>
      <c r="BA977" s="63">
        <f t="shared" si="301"/>
        <v>292.36</v>
      </c>
      <c r="BB977" s="63">
        <f t="shared" si="301"/>
        <v>0</v>
      </c>
      <c r="BC977" s="63">
        <f t="shared" si="301"/>
        <v>0</v>
      </c>
      <c r="BD977" s="251">
        <f t="shared" si="301"/>
        <v>0</v>
      </c>
    </row>
    <row r="978" spans="1:56" s="494" customFormat="1" ht="16.5">
      <c r="A978" s="543" t="s">
        <v>969</v>
      </c>
      <c r="B978" s="595" t="s">
        <v>362</v>
      </c>
      <c r="C978" s="596" t="s">
        <v>1055</v>
      </c>
      <c r="D978" s="315" t="s">
        <v>1056</v>
      </c>
      <c r="E978" s="492">
        <v>1</v>
      </c>
      <c r="F978" s="597" t="s">
        <v>1057</v>
      </c>
      <c r="G978" s="242">
        <v>190</v>
      </c>
      <c r="H978" s="242">
        <v>741.2890000000001</v>
      </c>
      <c r="I978" s="201">
        <v>76</v>
      </c>
      <c r="J978" s="201">
        <v>12</v>
      </c>
      <c r="K978" s="201">
        <v>32</v>
      </c>
      <c r="L978" s="201">
        <v>1</v>
      </c>
      <c r="M978" s="201">
        <v>0</v>
      </c>
      <c r="N978" s="201">
        <v>0</v>
      </c>
      <c r="O978" s="25">
        <f t="shared" ref="O978:O1039" si="302">I978+L978</f>
        <v>77</v>
      </c>
      <c r="P978" s="25">
        <f t="shared" ref="P978:Q1039" si="303">M978+J978</f>
        <v>12</v>
      </c>
      <c r="Q978" s="25">
        <f t="shared" si="303"/>
        <v>32</v>
      </c>
      <c r="R978" s="25">
        <f t="shared" ref="R978:R1039" si="304">SUM(O978:Q978)</f>
        <v>121</v>
      </c>
      <c r="S978" s="202">
        <v>1.03</v>
      </c>
      <c r="T978" s="201">
        <v>77</v>
      </c>
      <c r="U978" s="202">
        <v>0.49</v>
      </c>
      <c r="V978" s="201">
        <v>0</v>
      </c>
      <c r="W978" s="202">
        <v>0</v>
      </c>
      <c r="X978" s="201">
        <v>0</v>
      </c>
      <c r="Y978" s="201">
        <v>0</v>
      </c>
      <c r="Z978" s="201">
        <v>23</v>
      </c>
      <c r="AA978" s="202">
        <v>2.17</v>
      </c>
      <c r="AB978" s="26">
        <f t="shared" ref="AB978:AC1039" si="305">Z978+R978</f>
        <v>144</v>
      </c>
      <c r="AC978" s="71">
        <f t="shared" si="305"/>
        <v>3.2</v>
      </c>
      <c r="AD978" s="201">
        <v>107</v>
      </c>
      <c r="AE978" s="27">
        <f t="shared" ref="AE978:AE1039" si="306">AD978/G978*100</f>
        <v>56.315789473684205</v>
      </c>
      <c r="AF978" s="514"/>
      <c r="AG978" s="201"/>
      <c r="AH978" s="201"/>
      <c r="AI978" s="201"/>
      <c r="AJ978" s="201"/>
      <c r="AK978" s="565"/>
      <c r="AL978" s="201"/>
      <c r="AM978" s="202"/>
      <c r="AN978" s="201"/>
      <c r="AO978" s="202"/>
      <c r="AP978" s="201"/>
      <c r="AQ978" s="202"/>
      <c r="AR978" s="201">
        <f t="shared" ref="AR978:AS1039" si="307">AP978+AN978+AL978+AJ978</f>
        <v>0</v>
      </c>
      <c r="AS978" s="202">
        <f t="shared" si="307"/>
        <v>0</v>
      </c>
      <c r="AT978" s="202">
        <v>0</v>
      </c>
      <c r="AU978" s="202">
        <v>0</v>
      </c>
      <c r="AV978" s="202">
        <v>0</v>
      </c>
      <c r="AW978" s="202">
        <v>0</v>
      </c>
      <c r="AX978" s="27">
        <f t="shared" ref="AX978:AX1039" si="308">SUM(AT978:AW978)</f>
        <v>0</v>
      </c>
      <c r="AY978" s="39">
        <f t="shared" ref="AY978:AY1039" si="309">AX978+AS978</f>
        <v>0</v>
      </c>
      <c r="AZ978" s="202">
        <v>5</v>
      </c>
      <c r="BA978" s="27">
        <f t="shared" ref="BA978:BA1039" si="310">AZ978+AY978</f>
        <v>5</v>
      </c>
      <c r="BB978" s="201">
        <v>0</v>
      </c>
      <c r="BC978" s="202">
        <v>0</v>
      </c>
      <c r="BD978" s="202">
        <v>0</v>
      </c>
    </row>
    <row r="979" spans="1:56" s="494" customFormat="1" ht="16.5">
      <c r="A979" s="543" t="s">
        <v>969</v>
      </c>
      <c r="B979" s="595" t="s">
        <v>362</v>
      </c>
      <c r="C979" s="596" t="s">
        <v>1055</v>
      </c>
      <c r="D979" s="315" t="s">
        <v>1056</v>
      </c>
      <c r="E979" s="492">
        <v>2</v>
      </c>
      <c r="F979" s="597" t="s">
        <v>1058</v>
      </c>
      <c r="G979" s="242">
        <v>216</v>
      </c>
      <c r="H979" s="242">
        <v>783.71</v>
      </c>
      <c r="I979" s="201">
        <v>187</v>
      </c>
      <c r="J979" s="201">
        <v>24</v>
      </c>
      <c r="K979" s="201">
        <v>2</v>
      </c>
      <c r="L979" s="201">
        <v>0</v>
      </c>
      <c r="M979" s="201">
        <v>0</v>
      </c>
      <c r="N979" s="201">
        <v>0</v>
      </c>
      <c r="O979" s="25">
        <f t="shared" si="302"/>
        <v>187</v>
      </c>
      <c r="P979" s="25">
        <f t="shared" si="303"/>
        <v>24</v>
      </c>
      <c r="Q979" s="25">
        <f t="shared" si="303"/>
        <v>2</v>
      </c>
      <c r="R979" s="25">
        <f t="shared" si="304"/>
        <v>213</v>
      </c>
      <c r="S979" s="202">
        <v>2.44</v>
      </c>
      <c r="T979" s="201">
        <v>187</v>
      </c>
      <c r="U979" s="202">
        <v>1.48</v>
      </c>
      <c r="V979" s="201">
        <v>0</v>
      </c>
      <c r="W979" s="202">
        <v>0</v>
      </c>
      <c r="X979" s="201">
        <v>0</v>
      </c>
      <c r="Y979" s="201">
        <v>0</v>
      </c>
      <c r="Z979" s="201">
        <v>29</v>
      </c>
      <c r="AA979" s="202">
        <v>3.28</v>
      </c>
      <c r="AB979" s="26">
        <f t="shared" si="305"/>
        <v>242</v>
      </c>
      <c r="AC979" s="71">
        <f t="shared" si="305"/>
        <v>5.72</v>
      </c>
      <c r="AD979" s="201">
        <v>200</v>
      </c>
      <c r="AE979" s="27">
        <f t="shared" si="306"/>
        <v>92.592592592592595</v>
      </c>
      <c r="AF979" s="514"/>
      <c r="AG979" s="201"/>
      <c r="AH979" s="201"/>
      <c r="AI979" s="201"/>
      <c r="AJ979" s="201"/>
      <c r="AK979" s="565"/>
      <c r="AL979" s="201"/>
      <c r="AM979" s="202"/>
      <c r="AN979" s="201"/>
      <c r="AO979" s="202"/>
      <c r="AP979" s="201"/>
      <c r="AQ979" s="202"/>
      <c r="AR979" s="201">
        <f t="shared" si="307"/>
        <v>0</v>
      </c>
      <c r="AS979" s="202">
        <f t="shared" si="307"/>
        <v>0</v>
      </c>
      <c r="AT979" s="202">
        <v>0</v>
      </c>
      <c r="AU979" s="202">
        <v>0</v>
      </c>
      <c r="AV979" s="202">
        <v>0</v>
      </c>
      <c r="AW979" s="202">
        <v>1</v>
      </c>
      <c r="AX979" s="27">
        <f t="shared" si="308"/>
        <v>1</v>
      </c>
      <c r="AY979" s="39">
        <f t="shared" si="309"/>
        <v>1</v>
      </c>
      <c r="AZ979" s="202">
        <v>9</v>
      </c>
      <c r="BA979" s="27">
        <f t="shared" si="310"/>
        <v>10</v>
      </c>
      <c r="BB979" s="201">
        <v>0</v>
      </c>
      <c r="BC979" s="202">
        <v>0</v>
      </c>
      <c r="BD979" s="202">
        <v>0</v>
      </c>
    </row>
    <row r="980" spans="1:56" s="494" customFormat="1" ht="16.5">
      <c r="A980" s="543" t="s">
        <v>969</v>
      </c>
      <c r="B980" s="595" t="s">
        <v>362</v>
      </c>
      <c r="C980" s="596" t="s">
        <v>1055</v>
      </c>
      <c r="D980" s="315" t="s">
        <v>1056</v>
      </c>
      <c r="E980" s="492">
        <v>3</v>
      </c>
      <c r="F980" s="597" t="s">
        <v>1059</v>
      </c>
      <c r="G980" s="242">
        <v>132</v>
      </c>
      <c r="H980" s="242">
        <v>719.71900000000005</v>
      </c>
      <c r="I980" s="243">
        <v>129</v>
      </c>
      <c r="J980" s="243">
        <v>21</v>
      </c>
      <c r="K980" s="243">
        <v>13</v>
      </c>
      <c r="L980" s="243">
        <v>0</v>
      </c>
      <c r="M980" s="243">
        <v>0</v>
      </c>
      <c r="N980" s="243">
        <v>0</v>
      </c>
      <c r="O980" s="25">
        <f t="shared" si="302"/>
        <v>129</v>
      </c>
      <c r="P980" s="25">
        <f t="shared" si="303"/>
        <v>21</v>
      </c>
      <c r="Q980" s="25">
        <f t="shared" si="303"/>
        <v>13</v>
      </c>
      <c r="R980" s="25">
        <f t="shared" si="304"/>
        <v>163</v>
      </c>
      <c r="S980" s="202">
        <v>1.05</v>
      </c>
      <c r="T980" s="201">
        <v>129</v>
      </c>
      <c r="U980" s="202">
        <v>0.85</v>
      </c>
      <c r="V980" s="201">
        <v>0</v>
      </c>
      <c r="W980" s="202">
        <v>0</v>
      </c>
      <c r="X980" s="201">
        <v>0</v>
      </c>
      <c r="Y980" s="201">
        <v>0</v>
      </c>
      <c r="Z980" s="243">
        <v>0</v>
      </c>
      <c r="AA980" s="202">
        <v>0</v>
      </c>
      <c r="AB980" s="26">
        <f t="shared" si="305"/>
        <v>163</v>
      </c>
      <c r="AC980" s="71">
        <f t="shared" si="305"/>
        <v>1.05</v>
      </c>
      <c r="AD980" s="243">
        <v>120</v>
      </c>
      <c r="AE980" s="27">
        <f t="shared" si="306"/>
        <v>90.909090909090907</v>
      </c>
      <c r="AF980" s="514"/>
      <c r="AG980" s="243"/>
      <c r="AH980" s="243"/>
      <c r="AI980" s="243"/>
      <c r="AJ980" s="243"/>
      <c r="AK980" s="565"/>
      <c r="AL980" s="243"/>
      <c r="AM980" s="202"/>
      <c r="AN980" s="243"/>
      <c r="AO980" s="202"/>
      <c r="AP980" s="243"/>
      <c r="AQ980" s="202"/>
      <c r="AR980" s="201">
        <f t="shared" si="307"/>
        <v>0</v>
      </c>
      <c r="AS980" s="202">
        <f t="shared" si="307"/>
        <v>0</v>
      </c>
      <c r="AT980" s="202">
        <v>5.8</v>
      </c>
      <c r="AU980" s="202">
        <v>0</v>
      </c>
      <c r="AV980" s="202">
        <v>0</v>
      </c>
      <c r="AW980" s="202">
        <v>12.34</v>
      </c>
      <c r="AX980" s="27">
        <f t="shared" si="308"/>
        <v>18.14</v>
      </c>
      <c r="AY980" s="39">
        <f t="shared" si="309"/>
        <v>18.14</v>
      </c>
      <c r="AZ980" s="202">
        <v>0</v>
      </c>
      <c r="BA980" s="27">
        <f t="shared" si="310"/>
        <v>18.14</v>
      </c>
      <c r="BB980" s="201">
        <v>0</v>
      </c>
      <c r="BC980" s="202">
        <v>0</v>
      </c>
      <c r="BD980" s="202">
        <v>0</v>
      </c>
    </row>
    <row r="981" spans="1:56" s="494" customFormat="1" ht="16.5">
      <c r="A981" s="543" t="s">
        <v>969</v>
      </c>
      <c r="B981" s="595" t="s">
        <v>362</v>
      </c>
      <c r="C981" s="596" t="s">
        <v>1055</v>
      </c>
      <c r="D981" s="315" t="s">
        <v>1056</v>
      </c>
      <c r="E981" s="492">
        <v>4</v>
      </c>
      <c r="F981" s="597" t="s">
        <v>1060</v>
      </c>
      <c r="G981" s="242">
        <v>315</v>
      </c>
      <c r="H981" s="242">
        <v>1218.7050000000002</v>
      </c>
      <c r="I981" s="243">
        <v>229</v>
      </c>
      <c r="J981" s="243">
        <v>24</v>
      </c>
      <c r="K981" s="243">
        <v>64</v>
      </c>
      <c r="L981" s="243">
        <v>0</v>
      </c>
      <c r="M981" s="243">
        <v>0</v>
      </c>
      <c r="N981" s="243">
        <v>0</v>
      </c>
      <c r="O981" s="25">
        <f t="shared" si="302"/>
        <v>229</v>
      </c>
      <c r="P981" s="25">
        <f t="shared" si="303"/>
        <v>24</v>
      </c>
      <c r="Q981" s="25">
        <f t="shared" si="303"/>
        <v>64</v>
      </c>
      <c r="R981" s="25">
        <f t="shared" si="304"/>
        <v>317</v>
      </c>
      <c r="S981" s="202">
        <v>15.47</v>
      </c>
      <c r="T981" s="201">
        <v>229</v>
      </c>
      <c r="U981" s="202">
        <v>11.77</v>
      </c>
      <c r="V981" s="201">
        <v>0</v>
      </c>
      <c r="W981" s="202">
        <v>0</v>
      </c>
      <c r="X981" s="201">
        <v>0</v>
      </c>
      <c r="Y981" s="201">
        <v>0</v>
      </c>
      <c r="Z981" s="243">
        <v>422</v>
      </c>
      <c r="AA981" s="202">
        <v>122.97</v>
      </c>
      <c r="AB981" s="26">
        <f t="shared" si="305"/>
        <v>739</v>
      </c>
      <c r="AC981" s="71">
        <f t="shared" si="305"/>
        <v>138.44</v>
      </c>
      <c r="AD981" s="243">
        <v>290</v>
      </c>
      <c r="AE981" s="27">
        <f t="shared" si="306"/>
        <v>92.063492063492063</v>
      </c>
      <c r="AF981" s="514"/>
      <c r="AG981" s="243"/>
      <c r="AH981" s="243"/>
      <c r="AI981" s="243"/>
      <c r="AJ981" s="243"/>
      <c r="AK981" s="565"/>
      <c r="AL981" s="243"/>
      <c r="AM981" s="202"/>
      <c r="AN981" s="243"/>
      <c r="AO981" s="202"/>
      <c r="AP981" s="243"/>
      <c r="AQ981" s="202"/>
      <c r="AR981" s="201">
        <f t="shared" si="307"/>
        <v>0</v>
      </c>
      <c r="AS981" s="202">
        <f t="shared" si="307"/>
        <v>0</v>
      </c>
      <c r="AT981" s="202">
        <v>0</v>
      </c>
      <c r="AU981" s="202">
        <v>0</v>
      </c>
      <c r="AV981" s="202">
        <v>0</v>
      </c>
      <c r="AW981" s="202">
        <v>0</v>
      </c>
      <c r="AX981" s="27">
        <f t="shared" si="308"/>
        <v>0</v>
      </c>
      <c r="AY981" s="39">
        <f t="shared" si="309"/>
        <v>0</v>
      </c>
      <c r="AZ981" s="202">
        <v>26.71</v>
      </c>
      <c r="BA981" s="27">
        <f t="shared" si="310"/>
        <v>26.71</v>
      </c>
      <c r="BB981" s="201">
        <v>0</v>
      </c>
      <c r="BC981" s="202">
        <v>0</v>
      </c>
      <c r="BD981" s="202">
        <v>0</v>
      </c>
    </row>
    <row r="982" spans="1:56" s="494" customFormat="1" ht="16.5">
      <c r="A982" s="543" t="s">
        <v>969</v>
      </c>
      <c r="B982" s="595" t="s">
        <v>362</v>
      </c>
      <c r="C982" s="596" t="s">
        <v>1055</v>
      </c>
      <c r="D982" s="315" t="s">
        <v>1056</v>
      </c>
      <c r="E982" s="492">
        <v>5</v>
      </c>
      <c r="F982" s="597" t="s">
        <v>1061</v>
      </c>
      <c r="G982" s="242">
        <v>351</v>
      </c>
      <c r="H982" s="242">
        <v>1333.0260000000001</v>
      </c>
      <c r="I982" s="243">
        <v>369</v>
      </c>
      <c r="J982" s="243">
        <v>59</v>
      </c>
      <c r="K982" s="243">
        <v>24</v>
      </c>
      <c r="L982" s="243">
        <v>0</v>
      </c>
      <c r="M982" s="243">
        <v>0</v>
      </c>
      <c r="N982" s="243">
        <v>0</v>
      </c>
      <c r="O982" s="25">
        <f t="shared" si="302"/>
        <v>369</v>
      </c>
      <c r="P982" s="25">
        <f t="shared" si="303"/>
        <v>59</v>
      </c>
      <c r="Q982" s="25">
        <f t="shared" si="303"/>
        <v>24</v>
      </c>
      <c r="R982" s="25">
        <f t="shared" si="304"/>
        <v>452</v>
      </c>
      <c r="S982" s="202">
        <v>1.04</v>
      </c>
      <c r="T982" s="201">
        <v>369</v>
      </c>
      <c r="U982" s="202">
        <v>0.77</v>
      </c>
      <c r="V982" s="201">
        <v>0</v>
      </c>
      <c r="W982" s="202">
        <v>0</v>
      </c>
      <c r="X982" s="201">
        <v>0</v>
      </c>
      <c r="Y982" s="201">
        <v>0</v>
      </c>
      <c r="Z982" s="243">
        <v>104</v>
      </c>
      <c r="AA982" s="202">
        <v>49.27</v>
      </c>
      <c r="AB982" s="26">
        <f t="shared" si="305"/>
        <v>556</v>
      </c>
      <c r="AC982" s="71">
        <f t="shared" si="305"/>
        <v>50.31</v>
      </c>
      <c r="AD982" s="243">
        <v>304</v>
      </c>
      <c r="AE982" s="27">
        <f t="shared" si="306"/>
        <v>86.609686609686605</v>
      </c>
      <c r="AF982" s="514"/>
      <c r="AG982" s="243"/>
      <c r="AH982" s="243"/>
      <c r="AI982" s="243"/>
      <c r="AJ982" s="243"/>
      <c r="AK982" s="565"/>
      <c r="AL982" s="243"/>
      <c r="AM982" s="202"/>
      <c r="AN982" s="243"/>
      <c r="AO982" s="202"/>
      <c r="AP982" s="243"/>
      <c r="AQ982" s="202"/>
      <c r="AR982" s="201">
        <f t="shared" si="307"/>
        <v>0</v>
      </c>
      <c r="AS982" s="202">
        <f t="shared" si="307"/>
        <v>0</v>
      </c>
      <c r="AT982" s="202">
        <v>53.21</v>
      </c>
      <c r="AU982" s="202">
        <v>0</v>
      </c>
      <c r="AV982" s="202">
        <v>0</v>
      </c>
      <c r="AW982" s="202">
        <v>12.3</v>
      </c>
      <c r="AX982" s="27">
        <f t="shared" si="308"/>
        <v>65.510000000000005</v>
      </c>
      <c r="AY982" s="39">
        <f t="shared" si="309"/>
        <v>65.510000000000005</v>
      </c>
      <c r="AZ982" s="202">
        <v>6</v>
      </c>
      <c r="BA982" s="27">
        <f t="shared" si="310"/>
        <v>71.510000000000005</v>
      </c>
      <c r="BB982" s="201">
        <v>0</v>
      </c>
      <c r="BC982" s="202">
        <v>0</v>
      </c>
      <c r="BD982" s="202">
        <v>0</v>
      </c>
    </row>
    <row r="983" spans="1:56" s="494" customFormat="1" ht="16.5">
      <c r="A983" s="543" t="s">
        <v>969</v>
      </c>
      <c r="B983" s="595" t="s">
        <v>362</v>
      </c>
      <c r="C983" s="596" t="s">
        <v>1055</v>
      </c>
      <c r="D983" s="315" t="s">
        <v>1056</v>
      </c>
      <c r="E983" s="492">
        <v>6</v>
      </c>
      <c r="F983" s="597" t="s">
        <v>1062</v>
      </c>
      <c r="G983" s="242">
        <v>169</v>
      </c>
      <c r="H983" s="242">
        <v>749.19800000000009</v>
      </c>
      <c r="I983" s="243">
        <v>164</v>
      </c>
      <c r="J983" s="243">
        <v>26</v>
      </c>
      <c r="K983" s="243">
        <v>9</v>
      </c>
      <c r="L983" s="243">
        <v>0</v>
      </c>
      <c r="M983" s="243">
        <v>0</v>
      </c>
      <c r="N983" s="243">
        <v>0</v>
      </c>
      <c r="O983" s="25">
        <f t="shared" si="302"/>
        <v>164</v>
      </c>
      <c r="P983" s="25">
        <f t="shared" si="303"/>
        <v>26</v>
      </c>
      <c r="Q983" s="25">
        <f t="shared" si="303"/>
        <v>9</v>
      </c>
      <c r="R983" s="25">
        <f t="shared" si="304"/>
        <v>199</v>
      </c>
      <c r="S983" s="202">
        <v>25.2</v>
      </c>
      <c r="T983" s="201">
        <v>164</v>
      </c>
      <c r="U983" s="202">
        <v>18.989999999999998</v>
      </c>
      <c r="V983" s="201">
        <v>0</v>
      </c>
      <c r="W983" s="202">
        <v>0</v>
      </c>
      <c r="X983" s="201">
        <v>0</v>
      </c>
      <c r="Y983" s="201">
        <v>0</v>
      </c>
      <c r="Z983" s="243">
        <v>75</v>
      </c>
      <c r="AA983" s="202">
        <v>78.900000000000006</v>
      </c>
      <c r="AB983" s="26">
        <f t="shared" si="305"/>
        <v>274</v>
      </c>
      <c r="AC983" s="71">
        <f t="shared" si="305"/>
        <v>104.10000000000001</v>
      </c>
      <c r="AD983" s="243">
        <v>166</v>
      </c>
      <c r="AE983" s="27">
        <f t="shared" si="306"/>
        <v>98.224852071005913</v>
      </c>
      <c r="AF983" s="514"/>
      <c r="AG983" s="243"/>
      <c r="AH983" s="243"/>
      <c r="AI983" s="243"/>
      <c r="AJ983" s="243"/>
      <c r="AK983" s="565"/>
      <c r="AL983" s="243"/>
      <c r="AM983" s="202"/>
      <c r="AN983" s="243"/>
      <c r="AO983" s="202"/>
      <c r="AP983" s="243"/>
      <c r="AQ983" s="202"/>
      <c r="AR983" s="201">
        <f t="shared" si="307"/>
        <v>0</v>
      </c>
      <c r="AS983" s="202">
        <f t="shared" si="307"/>
        <v>0</v>
      </c>
      <c r="AT983" s="202">
        <v>10.14</v>
      </c>
      <c r="AU983" s="202">
        <v>0</v>
      </c>
      <c r="AV983" s="202">
        <v>0</v>
      </c>
      <c r="AW983" s="202">
        <v>0</v>
      </c>
      <c r="AX983" s="27">
        <f t="shared" si="308"/>
        <v>10.14</v>
      </c>
      <c r="AY983" s="39">
        <f t="shared" si="309"/>
        <v>10.14</v>
      </c>
      <c r="AZ983" s="202">
        <v>1.61</v>
      </c>
      <c r="BA983" s="27">
        <f t="shared" si="310"/>
        <v>11.75</v>
      </c>
      <c r="BB983" s="201">
        <v>0</v>
      </c>
      <c r="BC983" s="202">
        <v>0</v>
      </c>
      <c r="BD983" s="202">
        <v>0</v>
      </c>
    </row>
    <row r="984" spans="1:56" s="494" customFormat="1" ht="16.5">
      <c r="A984" s="543" t="s">
        <v>969</v>
      </c>
      <c r="B984" s="595" t="s">
        <v>362</v>
      </c>
      <c r="C984" s="596" t="s">
        <v>1055</v>
      </c>
      <c r="D984" s="315" t="s">
        <v>1056</v>
      </c>
      <c r="E984" s="492">
        <v>7</v>
      </c>
      <c r="F984" s="597" t="s">
        <v>1063</v>
      </c>
      <c r="G984" s="242">
        <v>200</v>
      </c>
      <c r="H984" s="242">
        <v>827.56900000000007</v>
      </c>
      <c r="I984" s="243">
        <v>152</v>
      </c>
      <c r="J984" s="243">
        <v>7</v>
      </c>
      <c r="K984" s="243">
        <v>2</v>
      </c>
      <c r="L984" s="243">
        <v>5</v>
      </c>
      <c r="M984" s="243">
        <v>0</v>
      </c>
      <c r="N984" s="243">
        <v>0</v>
      </c>
      <c r="O984" s="25">
        <f t="shared" si="302"/>
        <v>157</v>
      </c>
      <c r="P984" s="25">
        <f t="shared" si="303"/>
        <v>7</v>
      </c>
      <c r="Q984" s="25">
        <f t="shared" si="303"/>
        <v>2</v>
      </c>
      <c r="R984" s="25">
        <f t="shared" si="304"/>
        <v>166</v>
      </c>
      <c r="S984" s="202">
        <v>0.19</v>
      </c>
      <c r="T984" s="201">
        <v>157</v>
      </c>
      <c r="U984" s="202">
        <v>0.18</v>
      </c>
      <c r="V984" s="201">
        <v>0</v>
      </c>
      <c r="W984" s="202">
        <v>0</v>
      </c>
      <c r="X984" s="201">
        <v>0</v>
      </c>
      <c r="Y984" s="201">
        <v>0</v>
      </c>
      <c r="Z984" s="243">
        <v>110</v>
      </c>
      <c r="AA984" s="202">
        <v>60.32</v>
      </c>
      <c r="AB984" s="26">
        <f t="shared" si="305"/>
        <v>276</v>
      </c>
      <c r="AC984" s="71">
        <f t="shared" si="305"/>
        <v>60.51</v>
      </c>
      <c r="AD984" s="243">
        <v>194</v>
      </c>
      <c r="AE984" s="27">
        <f t="shared" si="306"/>
        <v>97</v>
      </c>
      <c r="AF984" s="514"/>
      <c r="AG984" s="243"/>
      <c r="AH984" s="243"/>
      <c r="AI984" s="243"/>
      <c r="AJ984" s="243"/>
      <c r="AK984" s="565"/>
      <c r="AL984" s="243"/>
      <c r="AM984" s="202"/>
      <c r="AN984" s="243"/>
      <c r="AO984" s="202"/>
      <c r="AP984" s="243">
        <v>189</v>
      </c>
      <c r="AQ984" s="202">
        <v>3.03</v>
      </c>
      <c r="AR984" s="201">
        <f t="shared" si="307"/>
        <v>189</v>
      </c>
      <c r="AS984" s="202">
        <f t="shared" si="307"/>
        <v>3.03</v>
      </c>
      <c r="AT984" s="202">
        <v>4.8600000000000003</v>
      </c>
      <c r="AU984" s="202">
        <v>0</v>
      </c>
      <c r="AV984" s="202">
        <v>0</v>
      </c>
      <c r="AW984" s="202">
        <v>0</v>
      </c>
      <c r="AX984" s="27">
        <f t="shared" si="308"/>
        <v>4.8600000000000003</v>
      </c>
      <c r="AY984" s="39">
        <f t="shared" si="309"/>
        <v>7.8900000000000006</v>
      </c>
      <c r="AZ984" s="202">
        <v>2.78</v>
      </c>
      <c r="BA984" s="27">
        <f t="shared" si="310"/>
        <v>10.67</v>
      </c>
      <c r="BB984" s="201">
        <v>0</v>
      </c>
      <c r="BC984" s="202">
        <v>0</v>
      </c>
      <c r="BD984" s="202">
        <v>0</v>
      </c>
    </row>
    <row r="985" spans="1:56" s="494" customFormat="1" ht="16.5">
      <c r="A985" s="543" t="s">
        <v>969</v>
      </c>
      <c r="B985" s="595" t="s">
        <v>362</v>
      </c>
      <c r="C985" s="596" t="s">
        <v>1055</v>
      </c>
      <c r="D985" s="315" t="s">
        <v>1064</v>
      </c>
      <c r="E985" s="492">
        <v>8</v>
      </c>
      <c r="F985" s="597" t="s">
        <v>1065</v>
      </c>
      <c r="G985" s="242">
        <v>191</v>
      </c>
      <c r="H985" s="242">
        <v>870.70900000000006</v>
      </c>
      <c r="I985" s="243">
        <v>12</v>
      </c>
      <c r="J985" s="243">
        <v>7</v>
      </c>
      <c r="K985" s="243">
        <v>21</v>
      </c>
      <c r="L985" s="598"/>
      <c r="M985" s="598"/>
      <c r="N985" s="598"/>
      <c r="O985" s="25">
        <f t="shared" si="302"/>
        <v>12</v>
      </c>
      <c r="P985" s="25">
        <f t="shared" si="303"/>
        <v>7</v>
      </c>
      <c r="Q985" s="25">
        <f t="shared" si="303"/>
        <v>21</v>
      </c>
      <c r="R985" s="25">
        <f t="shared" si="304"/>
        <v>40</v>
      </c>
      <c r="S985" s="202">
        <v>0.2</v>
      </c>
      <c r="T985" s="201">
        <v>3</v>
      </c>
      <c r="U985" s="202">
        <v>0.01</v>
      </c>
      <c r="V985" s="201">
        <v>9</v>
      </c>
      <c r="W985" s="202">
        <v>0.09</v>
      </c>
      <c r="X985" s="201">
        <v>0</v>
      </c>
      <c r="Y985" s="201">
        <v>0</v>
      </c>
      <c r="Z985" s="243">
        <v>19</v>
      </c>
      <c r="AA985" s="202">
        <v>8</v>
      </c>
      <c r="AB985" s="26">
        <f t="shared" si="305"/>
        <v>59</v>
      </c>
      <c r="AC985" s="71">
        <f t="shared" si="305"/>
        <v>8.1999999999999993</v>
      </c>
      <c r="AD985" s="243">
        <v>29</v>
      </c>
      <c r="AE985" s="27">
        <f t="shared" si="306"/>
        <v>15.183246073298429</v>
      </c>
      <c r="AF985" s="514"/>
      <c r="AG985" s="243"/>
      <c r="AH985" s="243"/>
      <c r="AI985" s="243"/>
      <c r="AJ985" s="243"/>
      <c r="AK985" s="565"/>
      <c r="AL985" s="243"/>
      <c r="AM985" s="202"/>
      <c r="AN985" s="598"/>
      <c r="AO985" s="593"/>
      <c r="AP985" s="598">
        <v>10</v>
      </c>
      <c r="AQ985" s="593">
        <v>0.81</v>
      </c>
      <c r="AR985" s="201">
        <f t="shared" si="307"/>
        <v>10</v>
      </c>
      <c r="AS985" s="202">
        <f t="shared" si="307"/>
        <v>0.81</v>
      </c>
      <c r="AT985" s="593">
        <v>2.09</v>
      </c>
      <c r="AU985" s="593">
        <v>0</v>
      </c>
      <c r="AV985" s="593">
        <v>0</v>
      </c>
      <c r="AW985" s="593">
        <v>0</v>
      </c>
      <c r="AX985" s="27">
        <f t="shared" si="308"/>
        <v>2.09</v>
      </c>
      <c r="AY985" s="39">
        <f t="shared" si="309"/>
        <v>2.9</v>
      </c>
      <c r="AZ985" s="593">
        <v>11.27</v>
      </c>
      <c r="BA985" s="27">
        <f t="shared" si="310"/>
        <v>14.17</v>
      </c>
      <c r="BB985" s="201">
        <v>0</v>
      </c>
      <c r="BC985" s="202">
        <v>0</v>
      </c>
      <c r="BD985" s="202">
        <v>0</v>
      </c>
    </row>
    <row r="986" spans="1:56" s="494" customFormat="1" ht="16.5">
      <c r="A986" s="543" t="s">
        <v>969</v>
      </c>
      <c r="B986" s="595" t="s">
        <v>362</v>
      </c>
      <c r="C986" s="596" t="s">
        <v>1055</v>
      </c>
      <c r="D986" s="315" t="s">
        <v>1064</v>
      </c>
      <c r="E986" s="492">
        <v>9</v>
      </c>
      <c r="F986" s="597" t="s">
        <v>1066</v>
      </c>
      <c r="G986" s="242">
        <v>317</v>
      </c>
      <c r="H986" s="242">
        <v>1422.9010000000001</v>
      </c>
      <c r="I986" s="243">
        <v>6</v>
      </c>
      <c r="J986" s="243">
        <v>13</v>
      </c>
      <c r="K986" s="243">
        <v>46</v>
      </c>
      <c r="L986" s="598"/>
      <c r="M986" s="598"/>
      <c r="N986" s="598"/>
      <c r="O986" s="25">
        <f t="shared" si="302"/>
        <v>6</v>
      </c>
      <c r="P986" s="25">
        <f t="shared" si="303"/>
        <v>13</v>
      </c>
      <c r="Q986" s="25">
        <f t="shared" si="303"/>
        <v>46</v>
      </c>
      <c r="R986" s="25">
        <f t="shared" si="304"/>
        <v>65</v>
      </c>
      <c r="S986" s="202">
        <v>0.21</v>
      </c>
      <c r="T986" s="201">
        <v>2</v>
      </c>
      <c r="U986" s="202">
        <v>0.01</v>
      </c>
      <c r="V986" s="201">
        <v>4</v>
      </c>
      <c r="W986" s="202">
        <v>0.12</v>
      </c>
      <c r="X986" s="201">
        <v>0</v>
      </c>
      <c r="Y986" s="201">
        <v>0</v>
      </c>
      <c r="Z986" s="243">
        <v>17</v>
      </c>
      <c r="AA986" s="202">
        <v>18</v>
      </c>
      <c r="AB986" s="26">
        <f t="shared" si="305"/>
        <v>82</v>
      </c>
      <c r="AC986" s="71">
        <f t="shared" si="305"/>
        <v>18.21</v>
      </c>
      <c r="AD986" s="243">
        <v>43</v>
      </c>
      <c r="AE986" s="27">
        <f t="shared" si="306"/>
        <v>13.564668769716087</v>
      </c>
      <c r="AF986" s="514"/>
      <c r="AG986" s="243"/>
      <c r="AH986" s="243"/>
      <c r="AI986" s="243"/>
      <c r="AJ986" s="243"/>
      <c r="AK986" s="565"/>
      <c r="AL986" s="243"/>
      <c r="AM986" s="202"/>
      <c r="AN986" s="598">
        <v>1</v>
      </c>
      <c r="AO986" s="593">
        <v>0.15</v>
      </c>
      <c r="AP986" s="598">
        <v>12</v>
      </c>
      <c r="AQ986" s="593">
        <v>1.92</v>
      </c>
      <c r="AR986" s="201">
        <f t="shared" si="307"/>
        <v>13</v>
      </c>
      <c r="AS986" s="202">
        <f t="shared" si="307"/>
        <v>2.0699999999999998</v>
      </c>
      <c r="AT986" s="593">
        <v>0</v>
      </c>
      <c r="AU986" s="593">
        <v>0</v>
      </c>
      <c r="AV986" s="593">
        <v>0</v>
      </c>
      <c r="AW986" s="593">
        <v>0</v>
      </c>
      <c r="AX986" s="27">
        <f t="shared" si="308"/>
        <v>0</v>
      </c>
      <c r="AY986" s="39">
        <f t="shared" si="309"/>
        <v>2.0699999999999998</v>
      </c>
      <c r="AZ986" s="593">
        <v>1.28</v>
      </c>
      <c r="BA986" s="27">
        <f t="shared" si="310"/>
        <v>3.3499999999999996</v>
      </c>
      <c r="BB986" s="201">
        <v>0</v>
      </c>
      <c r="BC986" s="202">
        <v>0</v>
      </c>
      <c r="BD986" s="202">
        <v>0</v>
      </c>
    </row>
    <row r="987" spans="1:56" s="494" customFormat="1" ht="16.5">
      <c r="A987" s="543" t="s">
        <v>969</v>
      </c>
      <c r="B987" s="595" t="s">
        <v>362</v>
      </c>
      <c r="C987" s="596" t="s">
        <v>1055</v>
      </c>
      <c r="D987" s="315" t="s">
        <v>1064</v>
      </c>
      <c r="E987" s="492">
        <v>10</v>
      </c>
      <c r="F987" s="597" t="s">
        <v>1067</v>
      </c>
      <c r="G987" s="242">
        <v>203</v>
      </c>
      <c r="H987" s="242">
        <v>885.08900000000006</v>
      </c>
      <c r="I987" s="243">
        <v>12</v>
      </c>
      <c r="J987" s="243">
        <v>10</v>
      </c>
      <c r="K987" s="243">
        <v>33</v>
      </c>
      <c r="L987" s="598"/>
      <c r="M987" s="598"/>
      <c r="N987" s="598"/>
      <c r="O987" s="25">
        <f t="shared" si="302"/>
        <v>12</v>
      </c>
      <c r="P987" s="25">
        <f t="shared" si="303"/>
        <v>10</v>
      </c>
      <c r="Q987" s="25">
        <f t="shared" si="303"/>
        <v>33</v>
      </c>
      <c r="R987" s="25">
        <f t="shared" si="304"/>
        <v>55</v>
      </c>
      <c r="S987" s="202">
        <v>0.01</v>
      </c>
      <c r="T987" s="201">
        <v>2</v>
      </c>
      <c r="U987" s="202">
        <v>0.01</v>
      </c>
      <c r="V987" s="201">
        <v>10</v>
      </c>
      <c r="W987" s="202">
        <v>0</v>
      </c>
      <c r="X987" s="201">
        <v>0</v>
      </c>
      <c r="Y987" s="201">
        <v>0</v>
      </c>
      <c r="Z987" s="243">
        <v>45</v>
      </c>
      <c r="AA987" s="202">
        <v>12.5</v>
      </c>
      <c r="AB987" s="26">
        <f t="shared" si="305"/>
        <v>100</v>
      </c>
      <c r="AC987" s="71">
        <f t="shared" si="305"/>
        <v>12.51</v>
      </c>
      <c r="AD987" s="243">
        <v>33</v>
      </c>
      <c r="AE987" s="27">
        <f t="shared" si="306"/>
        <v>16.256157635467979</v>
      </c>
      <c r="AF987" s="514"/>
      <c r="AG987" s="243"/>
      <c r="AH987" s="243"/>
      <c r="AI987" s="243"/>
      <c r="AJ987" s="243"/>
      <c r="AK987" s="565"/>
      <c r="AL987" s="243"/>
      <c r="AM987" s="202"/>
      <c r="AN987" s="598"/>
      <c r="AO987" s="593"/>
      <c r="AP987" s="598">
        <v>2</v>
      </c>
      <c r="AQ987" s="593">
        <v>0.65</v>
      </c>
      <c r="AR987" s="201">
        <f t="shared" si="307"/>
        <v>2</v>
      </c>
      <c r="AS987" s="202">
        <f t="shared" si="307"/>
        <v>0.65</v>
      </c>
      <c r="AT987" s="593">
        <v>0</v>
      </c>
      <c r="AU987" s="593">
        <v>0</v>
      </c>
      <c r="AV987" s="593">
        <v>0</v>
      </c>
      <c r="AW987" s="593">
        <v>0</v>
      </c>
      <c r="AX987" s="27">
        <f t="shared" si="308"/>
        <v>0</v>
      </c>
      <c r="AY987" s="39">
        <f t="shared" si="309"/>
        <v>0.65</v>
      </c>
      <c r="AZ987" s="593">
        <v>0</v>
      </c>
      <c r="BA987" s="27">
        <f t="shared" si="310"/>
        <v>0.65</v>
      </c>
      <c r="BB987" s="201">
        <v>0</v>
      </c>
      <c r="BC987" s="202">
        <v>0</v>
      </c>
      <c r="BD987" s="202">
        <v>0</v>
      </c>
    </row>
    <row r="988" spans="1:56" s="494" customFormat="1" ht="16.5">
      <c r="A988" s="543" t="s">
        <v>969</v>
      </c>
      <c r="B988" s="595" t="s">
        <v>362</v>
      </c>
      <c r="C988" s="596" t="s">
        <v>1055</v>
      </c>
      <c r="D988" s="315" t="s">
        <v>1427</v>
      </c>
      <c r="E988" s="492">
        <v>11</v>
      </c>
      <c r="F988" s="597" t="s">
        <v>1068</v>
      </c>
      <c r="G988" s="242">
        <v>284</v>
      </c>
      <c r="H988" s="242">
        <v>1284.8530000000001</v>
      </c>
      <c r="I988" s="201">
        <v>5</v>
      </c>
      <c r="J988" s="201">
        <v>0</v>
      </c>
      <c r="K988" s="201">
        <v>0</v>
      </c>
      <c r="L988" s="598"/>
      <c r="M988" s="598"/>
      <c r="N988" s="598"/>
      <c r="O988" s="25">
        <f t="shared" si="302"/>
        <v>5</v>
      </c>
      <c r="P988" s="25">
        <f t="shared" si="303"/>
        <v>0</v>
      </c>
      <c r="Q988" s="25">
        <f t="shared" si="303"/>
        <v>0</v>
      </c>
      <c r="R988" s="25">
        <f t="shared" si="304"/>
        <v>5</v>
      </c>
      <c r="S988" s="202">
        <v>1.61</v>
      </c>
      <c r="T988" s="201">
        <v>1</v>
      </c>
      <c r="U988" s="202">
        <v>0</v>
      </c>
      <c r="V988" s="201">
        <v>4</v>
      </c>
      <c r="W988" s="202">
        <v>1.61</v>
      </c>
      <c r="X988" s="201">
        <v>0</v>
      </c>
      <c r="Y988" s="201">
        <v>0</v>
      </c>
      <c r="Z988" s="201">
        <v>5</v>
      </c>
      <c r="AA988" s="202">
        <v>0</v>
      </c>
      <c r="AB988" s="26">
        <f t="shared" si="305"/>
        <v>10</v>
      </c>
      <c r="AC988" s="71">
        <f t="shared" si="305"/>
        <v>1.61</v>
      </c>
      <c r="AD988" s="201">
        <v>5</v>
      </c>
      <c r="AE988" s="27">
        <f t="shared" si="306"/>
        <v>1.7605633802816902</v>
      </c>
      <c r="AF988" s="514"/>
      <c r="AG988" s="201"/>
      <c r="AH988" s="201"/>
      <c r="AI988" s="201"/>
      <c r="AJ988" s="201"/>
      <c r="AK988" s="565"/>
      <c r="AL988" s="201"/>
      <c r="AM988" s="202"/>
      <c r="AN988" s="201"/>
      <c r="AO988" s="202"/>
      <c r="AP988" s="201">
        <v>0</v>
      </c>
      <c r="AQ988" s="202">
        <v>0</v>
      </c>
      <c r="AR988" s="201">
        <f t="shared" si="307"/>
        <v>0</v>
      </c>
      <c r="AS988" s="202">
        <f t="shared" si="307"/>
        <v>0</v>
      </c>
      <c r="AT988" s="202">
        <v>0</v>
      </c>
      <c r="AU988" s="202">
        <v>0</v>
      </c>
      <c r="AV988" s="202">
        <v>0</v>
      </c>
      <c r="AW988" s="202">
        <v>0</v>
      </c>
      <c r="AX988" s="27">
        <f t="shared" si="308"/>
        <v>0</v>
      </c>
      <c r="AY988" s="39">
        <f t="shared" si="309"/>
        <v>0</v>
      </c>
      <c r="AZ988" s="202">
        <v>0</v>
      </c>
      <c r="BA988" s="27">
        <f t="shared" si="310"/>
        <v>0</v>
      </c>
      <c r="BB988" s="201"/>
      <c r="BC988" s="202"/>
      <c r="BD988" s="202"/>
    </row>
    <row r="989" spans="1:56" s="494" customFormat="1" ht="16.5">
      <c r="A989" s="543" t="s">
        <v>969</v>
      </c>
      <c r="B989" s="595" t="s">
        <v>362</v>
      </c>
      <c r="C989" s="596" t="s">
        <v>1055</v>
      </c>
      <c r="D989" s="315" t="s">
        <v>1427</v>
      </c>
      <c r="E989" s="492">
        <v>12</v>
      </c>
      <c r="F989" s="597" t="s">
        <v>1069</v>
      </c>
      <c r="G989" s="242">
        <v>237</v>
      </c>
      <c r="H989" s="242">
        <v>1110.855</v>
      </c>
      <c r="I989" s="201">
        <v>10</v>
      </c>
      <c r="J989" s="201">
        <v>0</v>
      </c>
      <c r="K989" s="201">
        <v>0</v>
      </c>
      <c r="L989" s="598"/>
      <c r="M989" s="598"/>
      <c r="N989" s="598"/>
      <c r="O989" s="25">
        <f t="shared" si="302"/>
        <v>10</v>
      </c>
      <c r="P989" s="25">
        <f t="shared" si="303"/>
        <v>0</v>
      </c>
      <c r="Q989" s="25">
        <f t="shared" si="303"/>
        <v>0</v>
      </c>
      <c r="R989" s="25">
        <f t="shared" si="304"/>
        <v>10</v>
      </c>
      <c r="S989" s="202">
        <v>0.13</v>
      </c>
      <c r="T989" s="201">
        <v>2</v>
      </c>
      <c r="U989" s="202">
        <v>0</v>
      </c>
      <c r="V989" s="201">
        <v>8</v>
      </c>
      <c r="W989" s="202">
        <v>0.13</v>
      </c>
      <c r="X989" s="201">
        <v>0</v>
      </c>
      <c r="Y989" s="201">
        <v>0</v>
      </c>
      <c r="Z989" s="201">
        <v>8</v>
      </c>
      <c r="AA989" s="202">
        <v>0</v>
      </c>
      <c r="AB989" s="26">
        <f t="shared" si="305"/>
        <v>18</v>
      </c>
      <c r="AC989" s="71">
        <f t="shared" si="305"/>
        <v>0.13</v>
      </c>
      <c r="AD989" s="201">
        <v>11</v>
      </c>
      <c r="AE989" s="27">
        <f t="shared" si="306"/>
        <v>4.6413502109704643</v>
      </c>
      <c r="AF989" s="514"/>
      <c r="AG989" s="201"/>
      <c r="AH989" s="201"/>
      <c r="AI989" s="201"/>
      <c r="AJ989" s="201"/>
      <c r="AK989" s="565"/>
      <c r="AL989" s="201"/>
      <c r="AM989" s="202"/>
      <c r="AN989" s="201"/>
      <c r="AO989" s="202"/>
      <c r="AP989" s="201">
        <v>3</v>
      </c>
      <c r="AQ989" s="202">
        <v>1.75</v>
      </c>
      <c r="AR989" s="201">
        <f t="shared" si="307"/>
        <v>3</v>
      </c>
      <c r="AS989" s="202">
        <f t="shared" si="307"/>
        <v>1.75</v>
      </c>
      <c r="AT989" s="202">
        <v>0</v>
      </c>
      <c r="AU989" s="202">
        <v>0</v>
      </c>
      <c r="AV989" s="202">
        <v>0</v>
      </c>
      <c r="AW989" s="202">
        <v>0</v>
      </c>
      <c r="AX989" s="27">
        <f t="shared" si="308"/>
        <v>0</v>
      </c>
      <c r="AY989" s="39">
        <f t="shared" si="309"/>
        <v>1.75</v>
      </c>
      <c r="AZ989" s="202">
        <v>1.75</v>
      </c>
      <c r="BA989" s="27">
        <f t="shared" si="310"/>
        <v>3.5</v>
      </c>
      <c r="BB989" s="201"/>
      <c r="BC989" s="202"/>
      <c r="BD989" s="202"/>
    </row>
    <row r="990" spans="1:56" s="494" customFormat="1" ht="16.5">
      <c r="A990" s="543" t="s">
        <v>969</v>
      </c>
      <c r="B990" s="595" t="s">
        <v>362</v>
      </c>
      <c r="C990" s="596" t="s">
        <v>1055</v>
      </c>
      <c r="D990" s="315" t="s">
        <v>1427</v>
      </c>
      <c r="E990" s="492">
        <v>13</v>
      </c>
      <c r="F990" s="597" t="s">
        <v>1070</v>
      </c>
      <c r="G990" s="242">
        <v>161</v>
      </c>
      <c r="H990" s="242">
        <v>747.7600000000001</v>
      </c>
      <c r="I990" s="201">
        <v>4</v>
      </c>
      <c r="J990" s="201">
        <v>0</v>
      </c>
      <c r="K990" s="201">
        <v>0</v>
      </c>
      <c r="L990" s="598"/>
      <c r="M990" s="598"/>
      <c r="N990" s="598"/>
      <c r="O990" s="25">
        <f t="shared" si="302"/>
        <v>4</v>
      </c>
      <c r="P990" s="25">
        <f t="shared" si="303"/>
        <v>0</v>
      </c>
      <c r="Q990" s="25">
        <f t="shared" si="303"/>
        <v>0</v>
      </c>
      <c r="R990" s="25">
        <f t="shared" si="304"/>
        <v>4</v>
      </c>
      <c r="S990" s="202">
        <v>0.06</v>
      </c>
      <c r="T990" s="201">
        <v>1</v>
      </c>
      <c r="U990" s="202">
        <v>0</v>
      </c>
      <c r="V990" s="201">
        <v>3</v>
      </c>
      <c r="W990" s="202">
        <v>0.06</v>
      </c>
      <c r="X990" s="201">
        <v>0</v>
      </c>
      <c r="Y990" s="201">
        <v>0</v>
      </c>
      <c r="Z990" s="201">
        <v>4</v>
      </c>
      <c r="AA990" s="202">
        <v>0</v>
      </c>
      <c r="AB990" s="26">
        <f t="shared" si="305"/>
        <v>8</v>
      </c>
      <c r="AC990" s="71">
        <f t="shared" si="305"/>
        <v>0.06</v>
      </c>
      <c r="AD990" s="201">
        <v>4</v>
      </c>
      <c r="AE990" s="27">
        <f t="shared" si="306"/>
        <v>2.4844720496894408</v>
      </c>
      <c r="AF990" s="514"/>
      <c r="AG990" s="201"/>
      <c r="AH990" s="201"/>
      <c r="AI990" s="201"/>
      <c r="AJ990" s="201"/>
      <c r="AK990" s="565"/>
      <c r="AL990" s="201"/>
      <c r="AM990" s="202"/>
      <c r="AN990" s="201"/>
      <c r="AO990" s="202"/>
      <c r="AP990" s="201">
        <v>1</v>
      </c>
      <c r="AQ990" s="202">
        <v>0.2</v>
      </c>
      <c r="AR990" s="201">
        <f t="shared" si="307"/>
        <v>1</v>
      </c>
      <c r="AS990" s="202">
        <f t="shared" si="307"/>
        <v>0.2</v>
      </c>
      <c r="AT990" s="202">
        <v>0</v>
      </c>
      <c r="AU990" s="202">
        <v>0</v>
      </c>
      <c r="AV990" s="202">
        <v>0</v>
      </c>
      <c r="AW990" s="202">
        <v>0</v>
      </c>
      <c r="AX990" s="27">
        <f t="shared" si="308"/>
        <v>0</v>
      </c>
      <c r="AY990" s="39">
        <f t="shared" si="309"/>
        <v>0.2</v>
      </c>
      <c r="AZ990" s="202">
        <v>0.2</v>
      </c>
      <c r="BA990" s="27">
        <f t="shared" si="310"/>
        <v>0.4</v>
      </c>
      <c r="BB990" s="201"/>
      <c r="BC990" s="202"/>
      <c r="BD990" s="202"/>
    </row>
    <row r="991" spans="1:56" s="494" customFormat="1" ht="16.5">
      <c r="A991" s="543" t="s">
        <v>969</v>
      </c>
      <c r="B991" s="595" t="s">
        <v>362</v>
      </c>
      <c r="C991" s="596" t="s">
        <v>1055</v>
      </c>
      <c r="D991" s="315" t="s">
        <v>1427</v>
      </c>
      <c r="E991" s="492">
        <v>14</v>
      </c>
      <c r="F991" s="597" t="s">
        <v>1071</v>
      </c>
      <c r="G991" s="242">
        <v>293</v>
      </c>
      <c r="H991" s="242">
        <v>1228.0519999999999</v>
      </c>
      <c r="I991" s="201">
        <v>158</v>
      </c>
      <c r="J991" s="201">
        <v>0</v>
      </c>
      <c r="K991" s="201">
        <v>16</v>
      </c>
      <c r="L991" s="598"/>
      <c r="M991" s="598"/>
      <c r="N991" s="598"/>
      <c r="O991" s="25">
        <f t="shared" si="302"/>
        <v>158</v>
      </c>
      <c r="P991" s="25">
        <f t="shared" si="303"/>
        <v>0</v>
      </c>
      <c r="Q991" s="25">
        <f t="shared" si="303"/>
        <v>16</v>
      </c>
      <c r="R991" s="25">
        <f t="shared" si="304"/>
        <v>174</v>
      </c>
      <c r="S991" s="202">
        <v>73.489999999999995</v>
      </c>
      <c r="T991" s="201">
        <v>35</v>
      </c>
      <c r="U991" s="202">
        <v>0.2</v>
      </c>
      <c r="V991" s="201">
        <v>123</v>
      </c>
      <c r="W991" s="202">
        <v>73.290000000000006</v>
      </c>
      <c r="X991" s="201">
        <v>0</v>
      </c>
      <c r="Y991" s="201">
        <v>0</v>
      </c>
      <c r="Z991" s="201">
        <v>124</v>
      </c>
      <c r="AA991" s="202">
        <v>11.2</v>
      </c>
      <c r="AB991" s="26">
        <f t="shared" si="305"/>
        <v>298</v>
      </c>
      <c r="AC991" s="71">
        <f t="shared" si="305"/>
        <v>84.69</v>
      </c>
      <c r="AD991" s="201">
        <v>147</v>
      </c>
      <c r="AE991" s="27">
        <f t="shared" si="306"/>
        <v>50.170648464163826</v>
      </c>
      <c r="AF991" s="514"/>
      <c r="AG991" s="201"/>
      <c r="AH991" s="201"/>
      <c r="AI991" s="201"/>
      <c r="AJ991" s="201"/>
      <c r="AK991" s="565"/>
      <c r="AL991" s="201"/>
      <c r="AM991" s="202"/>
      <c r="AN991" s="201"/>
      <c r="AO991" s="202"/>
      <c r="AP991" s="201">
        <v>4</v>
      </c>
      <c r="AQ991" s="202">
        <v>3.26</v>
      </c>
      <c r="AR991" s="201">
        <f t="shared" si="307"/>
        <v>4</v>
      </c>
      <c r="AS991" s="202">
        <f t="shared" si="307"/>
        <v>3.26</v>
      </c>
      <c r="AT991" s="202">
        <v>0</v>
      </c>
      <c r="AU991" s="202">
        <v>0</v>
      </c>
      <c r="AV991" s="202">
        <v>0</v>
      </c>
      <c r="AW991" s="202">
        <v>0</v>
      </c>
      <c r="AX991" s="27">
        <f t="shared" si="308"/>
        <v>0</v>
      </c>
      <c r="AY991" s="39">
        <f t="shared" si="309"/>
        <v>3.26</v>
      </c>
      <c r="AZ991" s="202">
        <v>0</v>
      </c>
      <c r="BA991" s="27">
        <f t="shared" si="310"/>
        <v>3.26</v>
      </c>
      <c r="BB991" s="201"/>
      <c r="BC991" s="202"/>
      <c r="BD991" s="202"/>
    </row>
    <row r="992" spans="1:56" s="494" customFormat="1" ht="16.5">
      <c r="A992" s="543" t="s">
        <v>969</v>
      </c>
      <c r="B992" s="595" t="s">
        <v>362</v>
      </c>
      <c r="C992" s="596" t="s">
        <v>1055</v>
      </c>
      <c r="D992" s="315" t="s">
        <v>1072</v>
      </c>
      <c r="E992" s="492">
        <v>15</v>
      </c>
      <c r="F992" s="597" t="s">
        <v>1073</v>
      </c>
      <c r="G992" s="242">
        <v>310</v>
      </c>
      <c r="H992" s="242">
        <v>1087.8470000000002</v>
      </c>
      <c r="I992" s="201">
        <v>95</v>
      </c>
      <c r="J992" s="201">
        <v>0</v>
      </c>
      <c r="K992" s="201">
        <v>111</v>
      </c>
      <c r="L992" s="598"/>
      <c r="M992" s="598"/>
      <c r="N992" s="598"/>
      <c r="O992" s="25">
        <f t="shared" si="302"/>
        <v>95</v>
      </c>
      <c r="P992" s="25">
        <f t="shared" si="303"/>
        <v>0</v>
      </c>
      <c r="Q992" s="25">
        <f t="shared" si="303"/>
        <v>111</v>
      </c>
      <c r="R992" s="25">
        <f t="shared" si="304"/>
        <v>206</v>
      </c>
      <c r="S992" s="202">
        <v>4.05</v>
      </c>
      <c r="T992" s="201">
        <v>0</v>
      </c>
      <c r="U992" s="202">
        <v>0</v>
      </c>
      <c r="V992" s="201">
        <v>95</v>
      </c>
      <c r="W992" s="202">
        <v>1.1499999999999999</v>
      </c>
      <c r="X992" s="201"/>
      <c r="Y992" s="201"/>
      <c r="Z992" s="201">
        <v>7</v>
      </c>
      <c r="AA992" s="202">
        <v>7.0000000000000007E-2</v>
      </c>
      <c r="AB992" s="26">
        <f t="shared" si="305"/>
        <v>213</v>
      </c>
      <c r="AC992" s="71">
        <f t="shared" si="305"/>
        <v>4.12</v>
      </c>
      <c r="AD992" s="201">
        <v>201</v>
      </c>
      <c r="AE992" s="27">
        <f t="shared" si="306"/>
        <v>64.838709677419359</v>
      </c>
      <c r="AF992" s="514"/>
      <c r="AG992" s="201">
        <v>4</v>
      </c>
      <c r="AH992" s="201">
        <v>3</v>
      </c>
      <c r="AI992" s="201"/>
      <c r="AJ992" s="201">
        <v>80</v>
      </c>
      <c r="AK992" s="565">
        <v>0.4</v>
      </c>
      <c r="AL992" s="201"/>
      <c r="AM992" s="202"/>
      <c r="AN992" s="201"/>
      <c r="AO992" s="202"/>
      <c r="AP992" s="201">
        <v>10</v>
      </c>
      <c r="AQ992" s="202">
        <v>0</v>
      </c>
      <c r="AR992" s="201">
        <f t="shared" si="307"/>
        <v>90</v>
      </c>
      <c r="AS992" s="202">
        <f t="shared" si="307"/>
        <v>0.4</v>
      </c>
      <c r="AT992" s="202">
        <v>8.5</v>
      </c>
      <c r="AU992" s="202">
        <v>0</v>
      </c>
      <c r="AV992" s="202">
        <v>0</v>
      </c>
      <c r="AW992" s="202">
        <v>0.19</v>
      </c>
      <c r="AX992" s="27">
        <f t="shared" si="308"/>
        <v>8.69</v>
      </c>
      <c r="AY992" s="39">
        <f t="shared" si="309"/>
        <v>9.09</v>
      </c>
      <c r="AZ992" s="202">
        <v>0</v>
      </c>
      <c r="BA992" s="27">
        <f t="shared" si="310"/>
        <v>9.09</v>
      </c>
      <c r="BB992" s="201"/>
      <c r="BC992" s="202"/>
      <c r="BD992" s="202"/>
    </row>
    <row r="993" spans="1:56" s="494" customFormat="1" ht="16.5">
      <c r="A993" s="543" t="s">
        <v>969</v>
      </c>
      <c r="B993" s="595" t="s">
        <v>362</v>
      </c>
      <c r="C993" s="596" t="s">
        <v>1055</v>
      </c>
      <c r="D993" s="315" t="s">
        <v>1072</v>
      </c>
      <c r="E993" s="492">
        <v>16</v>
      </c>
      <c r="F993" s="597" t="s">
        <v>1074</v>
      </c>
      <c r="G993" s="242">
        <v>226</v>
      </c>
      <c r="H993" s="242">
        <v>792.33800000000008</v>
      </c>
      <c r="I993" s="201">
        <v>27</v>
      </c>
      <c r="J993" s="201">
        <v>1</v>
      </c>
      <c r="K993" s="201">
        <v>26</v>
      </c>
      <c r="L993" s="598"/>
      <c r="M993" s="598"/>
      <c r="N993" s="598"/>
      <c r="O993" s="25">
        <f t="shared" si="302"/>
        <v>27</v>
      </c>
      <c r="P993" s="25">
        <f t="shared" si="303"/>
        <v>1</v>
      </c>
      <c r="Q993" s="25">
        <f t="shared" si="303"/>
        <v>26</v>
      </c>
      <c r="R993" s="25">
        <f t="shared" si="304"/>
        <v>54</v>
      </c>
      <c r="S993" s="202">
        <v>0.23</v>
      </c>
      <c r="T993" s="201">
        <v>0</v>
      </c>
      <c r="U993" s="202">
        <v>0</v>
      </c>
      <c r="V993" s="201">
        <v>27</v>
      </c>
      <c r="W993" s="202">
        <v>0.1</v>
      </c>
      <c r="X993" s="201"/>
      <c r="Y993" s="201"/>
      <c r="Z993" s="201">
        <v>10</v>
      </c>
      <c r="AA993" s="202">
        <v>0.12</v>
      </c>
      <c r="AB993" s="26">
        <f t="shared" si="305"/>
        <v>64</v>
      </c>
      <c r="AC993" s="71">
        <f t="shared" si="305"/>
        <v>0.35</v>
      </c>
      <c r="AD993" s="201">
        <v>45</v>
      </c>
      <c r="AE993" s="27">
        <f t="shared" si="306"/>
        <v>19.911504424778762</v>
      </c>
      <c r="AF993" s="514"/>
      <c r="AG993" s="201">
        <v>3</v>
      </c>
      <c r="AH993" s="201">
        <v>3</v>
      </c>
      <c r="AI993" s="201"/>
      <c r="AJ993" s="201">
        <v>10</v>
      </c>
      <c r="AK993" s="565">
        <v>0.05</v>
      </c>
      <c r="AL993" s="201"/>
      <c r="AM993" s="202"/>
      <c r="AN993" s="201"/>
      <c r="AO993" s="202"/>
      <c r="AP993" s="201">
        <v>2</v>
      </c>
      <c r="AQ993" s="202">
        <v>0.5</v>
      </c>
      <c r="AR993" s="201">
        <f t="shared" si="307"/>
        <v>12</v>
      </c>
      <c r="AS993" s="202">
        <f t="shared" si="307"/>
        <v>0.55000000000000004</v>
      </c>
      <c r="AT993" s="202">
        <v>1.1000000000000001</v>
      </c>
      <c r="AU993" s="202">
        <v>0</v>
      </c>
      <c r="AV993" s="202">
        <v>0</v>
      </c>
      <c r="AW993" s="202">
        <v>0</v>
      </c>
      <c r="AX993" s="27">
        <f t="shared" si="308"/>
        <v>1.1000000000000001</v>
      </c>
      <c r="AY993" s="39">
        <f t="shared" si="309"/>
        <v>1.6500000000000001</v>
      </c>
      <c r="AZ993" s="202">
        <v>0</v>
      </c>
      <c r="BA993" s="27">
        <f t="shared" si="310"/>
        <v>1.6500000000000001</v>
      </c>
      <c r="BB993" s="201"/>
      <c r="BC993" s="202"/>
      <c r="BD993" s="202"/>
    </row>
    <row r="994" spans="1:56" s="494" customFormat="1" ht="16.5">
      <c r="A994" s="543" t="s">
        <v>969</v>
      </c>
      <c r="B994" s="595" t="s">
        <v>362</v>
      </c>
      <c r="C994" s="596" t="s">
        <v>1055</v>
      </c>
      <c r="D994" s="315" t="s">
        <v>1072</v>
      </c>
      <c r="E994" s="492">
        <v>17</v>
      </c>
      <c r="F994" s="597" t="s">
        <v>1075</v>
      </c>
      <c r="G994" s="242">
        <v>242</v>
      </c>
      <c r="H994" s="242">
        <v>848.42000000000007</v>
      </c>
      <c r="I994" s="201">
        <v>28</v>
      </c>
      <c r="J994" s="201">
        <v>13</v>
      </c>
      <c r="K994" s="201">
        <v>10</v>
      </c>
      <c r="L994" s="598"/>
      <c r="M994" s="598"/>
      <c r="N994" s="598"/>
      <c r="O994" s="25">
        <f t="shared" si="302"/>
        <v>28</v>
      </c>
      <c r="P994" s="25">
        <f t="shared" si="303"/>
        <v>13</v>
      </c>
      <c r="Q994" s="25">
        <f t="shared" si="303"/>
        <v>10</v>
      </c>
      <c r="R994" s="25">
        <f t="shared" si="304"/>
        <v>51</v>
      </c>
      <c r="S994" s="202">
        <v>0.17</v>
      </c>
      <c r="T994" s="201">
        <v>0</v>
      </c>
      <c r="U994" s="202">
        <v>0</v>
      </c>
      <c r="V994" s="201">
        <v>28</v>
      </c>
      <c r="W994" s="202">
        <v>0.05</v>
      </c>
      <c r="X994" s="201"/>
      <c r="Y994" s="201"/>
      <c r="Z994" s="201">
        <v>5</v>
      </c>
      <c r="AA994" s="202">
        <v>0.03</v>
      </c>
      <c r="AB994" s="26">
        <f t="shared" si="305"/>
        <v>56</v>
      </c>
      <c r="AC994" s="71">
        <f t="shared" si="305"/>
        <v>0.2</v>
      </c>
      <c r="AD994" s="201">
        <v>21</v>
      </c>
      <c r="AE994" s="27">
        <f t="shared" si="306"/>
        <v>8.677685950413224</v>
      </c>
      <c r="AF994" s="514"/>
      <c r="AG994" s="201">
        <v>6</v>
      </c>
      <c r="AH994" s="201">
        <v>6</v>
      </c>
      <c r="AI994" s="201"/>
      <c r="AJ994" s="201">
        <v>20</v>
      </c>
      <c r="AK994" s="565">
        <v>0.1</v>
      </c>
      <c r="AL994" s="201"/>
      <c r="AM994" s="202"/>
      <c r="AN994" s="201"/>
      <c r="AO994" s="202"/>
      <c r="AP994" s="201">
        <v>6</v>
      </c>
      <c r="AQ994" s="202">
        <v>1.4</v>
      </c>
      <c r="AR994" s="201">
        <f t="shared" si="307"/>
        <v>26</v>
      </c>
      <c r="AS994" s="202">
        <f t="shared" si="307"/>
        <v>1.5</v>
      </c>
      <c r="AT994" s="202">
        <v>0.46</v>
      </c>
      <c r="AU994" s="202">
        <v>0</v>
      </c>
      <c r="AV994" s="202">
        <v>0</v>
      </c>
      <c r="AW994" s="202">
        <v>0</v>
      </c>
      <c r="AX994" s="27">
        <f t="shared" si="308"/>
        <v>0.46</v>
      </c>
      <c r="AY994" s="39">
        <f t="shared" si="309"/>
        <v>1.96</v>
      </c>
      <c r="AZ994" s="202">
        <v>0</v>
      </c>
      <c r="BA994" s="27">
        <f t="shared" si="310"/>
        <v>1.96</v>
      </c>
      <c r="BB994" s="201"/>
      <c r="BC994" s="202"/>
      <c r="BD994" s="202"/>
    </row>
    <row r="995" spans="1:56" s="494" customFormat="1" ht="16.5">
      <c r="A995" s="543" t="s">
        <v>969</v>
      </c>
      <c r="B995" s="595" t="s">
        <v>362</v>
      </c>
      <c r="C995" s="596" t="s">
        <v>1055</v>
      </c>
      <c r="D995" s="315" t="s">
        <v>1076</v>
      </c>
      <c r="E995" s="492">
        <v>18</v>
      </c>
      <c r="F995" s="597" t="s">
        <v>1077</v>
      </c>
      <c r="G995" s="242">
        <v>150</v>
      </c>
      <c r="H995" s="242">
        <v>733.38</v>
      </c>
      <c r="I995" s="201">
        <v>128</v>
      </c>
      <c r="J995" s="201">
        <v>6</v>
      </c>
      <c r="K995" s="201">
        <v>102</v>
      </c>
      <c r="L995" s="201"/>
      <c r="M995" s="201"/>
      <c r="N995" s="201">
        <v>3</v>
      </c>
      <c r="O995" s="25">
        <f t="shared" si="302"/>
        <v>128</v>
      </c>
      <c r="P995" s="25">
        <f t="shared" si="303"/>
        <v>6</v>
      </c>
      <c r="Q995" s="25">
        <f t="shared" si="303"/>
        <v>105</v>
      </c>
      <c r="R995" s="25">
        <f t="shared" si="304"/>
        <v>239</v>
      </c>
      <c r="S995" s="202">
        <v>0.75</v>
      </c>
      <c r="T995" s="201">
        <v>82</v>
      </c>
      <c r="U995" s="202"/>
      <c r="V995" s="201">
        <v>46</v>
      </c>
      <c r="W995" s="202"/>
      <c r="X995" s="201">
        <v>0</v>
      </c>
      <c r="Y995" s="201">
        <v>0</v>
      </c>
      <c r="Z995" s="201">
        <v>96</v>
      </c>
      <c r="AA995" s="202">
        <v>8.61</v>
      </c>
      <c r="AB995" s="26">
        <f t="shared" si="305"/>
        <v>335</v>
      </c>
      <c r="AC995" s="71">
        <f t="shared" si="305"/>
        <v>9.36</v>
      </c>
      <c r="AD995" s="201">
        <v>125</v>
      </c>
      <c r="AE995" s="27">
        <f t="shared" si="306"/>
        <v>83.333333333333343</v>
      </c>
      <c r="AF995" s="514"/>
      <c r="AG995" s="201">
        <v>57</v>
      </c>
      <c r="AH995" s="201">
        <v>57</v>
      </c>
      <c r="AI995" s="201">
        <v>43</v>
      </c>
      <c r="AJ995" s="201"/>
      <c r="AK995" s="565"/>
      <c r="AL995" s="201"/>
      <c r="AM995" s="202"/>
      <c r="AN995" s="201"/>
      <c r="AO995" s="202"/>
      <c r="AP995" s="201">
        <v>1</v>
      </c>
      <c r="AQ995" s="202">
        <v>0.1</v>
      </c>
      <c r="AR995" s="201">
        <f t="shared" si="307"/>
        <v>1</v>
      </c>
      <c r="AS995" s="202">
        <f t="shared" si="307"/>
        <v>0.1</v>
      </c>
      <c r="AT995" s="202">
        <v>0</v>
      </c>
      <c r="AU995" s="202"/>
      <c r="AV995" s="202"/>
      <c r="AW995" s="202"/>
      <c r="AX995" s="27">
        <f t="shared" si="308"/>
        <v>0</v>
      </c>
      <c r="AY995" s="39">
        <f t="shared" si="309"/>
        <v>0.1</v>
      </c>
      <c r="AZ995" s="202">
        <v>0</v>
      </c>
      <c r="BA995" s="27">
        <f t="shared" si="310"/>
        <v>0.1</v>
      </c>
      <c r="BB995" s="201">
        <v>0</v>
      </c>
      <c r="BC995" s="202">
        <v>0</v>
      </c>
      <c r="BD995" s="202">
        <v>0</v>
      </c>
    </row>
    <row r="996" spans="1:56" s="494" customFormat="1" ht="16.5">
      <c r="A996" s="543" t="s">
        <v>969</v>
      </c>
      <c r="B996" s="595" t="s">
        <v>362</v>
      </c>
      <c r="C996" s="596" t="s">
        <v>1055</v>
      </c>
      <c r="D996" s="315" t="s">
        <v>1076</v>
      </c>
      <c r="E996" s="492">
        <v>19</v>
      </c>
      <c r="F996" s="597" t="s">
        <v>1115</v>
      </c>
      <c r="G996" s="242">
        <v>229</v>
      </c>
      <c r="H996" s="242">
        <v>1083.5330000000001</v>
      </c>
      <c r="I996" s="201"/>
      <c r="J996" s="201"/>
      <c r="K996" s="201"/>
      <c r="L996" s="201"/>
      <c r="M996" s="201"/>
      <c r="N996" s="201"/>
      <c r="O996" s="25">
        <f t="shared" si="302"/>
        <v>0</v>
      </c>
      <c r="P996" s="25">
        <f t="shared" si="303"/>
        <v>0</v>
      </c>
      <c r="Q996" s="25">
        <f t="shared" si="303"/>
        <v>0</v>
      </c>
      <c r="R996" s="25">
        <f t="shared" si="304"/>
        <v>0</v>
      </c>
      <c r="S996" s="202"/>
      <c r="T996" s="201"/>
      <c r="U996" s="202"/>
      <c r="V996" s="201"/>
      <c r="W996" s="202"/>
      <c r="X996" s="201"/>
      <c r="Y996" s="201"/>
      <c r="Z996" s="201"/>
      <c r="AA996" s="202"/>
      <c r="AB996" s="26">
        <f t="shared" si="305"/>
        <v>0</v>
      </c>
      <c r="AC996" s="71">
        <f t="shared" si="305"/>
        <v>0</v>
      </c>
      <c r="AD996" s="201"/>
      <c r="AE996" s="27">
        <f t="shared" si="306"/>
        <v>0</v>
      </c>
      <c r="AF996" s="514"/>
      <c r="AG996" s="201"/>
      <c r="AH996" s="201"/>
      <c r="AI996" s="201"/>
      <c r="AJ996" s="201"/>
      <c r="AK996" s="565"/>
      <c r="AL996" s="201"/>
      <c r="AM996" s="202"/>
      <c r="AN996" s="201"/>
      <c r="AO996" s="202"/>
      <c r="AP996" s="201"/>
      <c r="AQ996" s="202"/>
      <c r="AR996" s="201">
        <f t="shared" si="307"/>
        <v>0</v>
      </c>
      <c r="AS996" s="202">
        <f t="shared" si="307"/>
        <v>0</v>
      </c>
      <c r="AT996" s="202"/>
      <c r="AU996" s="202"/>
      <c r="AV996" s="202"/>
      <c r="AW996" s="202"/>
      <c r="AX996" s="27">
        <f t="shared" si="308"/>
        <v>0</v>
      </c>
      <c r="AY996" s="39">
        <f t="shared" si="309"/>
        <v>0</v>
      </c>
      <c r="AZ996" s="202"/>
      <c r="BA996" s="27">
        <f t="shared" si="310"/>
        <v>0</v>
      </c>
      <c r="BB996" s="201"/>
      <c r="BC996" s="202"/>
      <c r="BD996" s="202"/>
    </row>
    <row r="997" spans="1:56" s="494" customFormat="1" ht="16.5">
      <c r="A997" s="543" t="s">
        <v>969</v>
      </c>
      <c r="B997" s="595" t="s">
        <v>362</v>
      </c>
      <c r="C997" s="596" t="s">
        <v>1055</v>
      </c>
      <c r="D997" s="315" t="s">
        <v>1076</v>
      </c>
      <c r="E997" s="492">
        <v>20</v>
      </c>
      <c r="F997" s="597" t="s">
        <v>1078</v>
      </c>
      <c r="G997" s="242">
        <v>175</v>
      </c>
      <c r="H997" s="242">
        <v>884.37000000000012</v>
      </c>
      <c r="I997" s="201">
        <v>3</v>
      </c>
      <c r="J997" s="201">
        <v>10</v>
      </c>
      <c r="K997" s="201">
        <v>3</v>
      </c>
      <c r="L997" s="201"/>
      <c r="M997" s="201"/>
      <c r="N997" s="201"/>
      <c r="O997" s="25">
        <f t="shared" si="302"/>
        <v>3</v>
      </c>
      <c r="P997" s="25">
        <f t="shared" si="303"/>
        <v>10</v>
      </c>
      <c r="Q997" s="25">
        <f t="shared" si="303"/>
        <v>3</v>
      </c>
      <c r="R997" s="25">
        <f t="shared" si="304"/>
        <v>16</v>
      </c>
      <c r="S997" s="202">
        <v>0.45</v>
      </c>
      <c r="T997" s="201">
        <v>2</v>
      </c>
      <c r="U997" s="202"/>
      <c r="V997" s="201">
        <v>1</v>
      </c>
      <c r="W997" s="202"/>
      <c r="X997" s="201">
        <v>0</v>
      </c>
      <c r="Y997" s="201">
        <v>0</v>
      </c>
      <c r="Z997" s="201">
        <v>183</v>
      </c>
      <c r="AA997" s="202">
        <v>12.09</v>
      </c>
      <c r="AB997" s="26">
        <f t="shared" si="305"/>
        <v>199</v>
      </c>
      <c r="AC997" s="71">
        <f t="shared" si="305"/>
        <v>12.54</v>
      </c>
      <c r="AD997" s="201">
        <v>103</v>
      </c>
      <c r="AE997" s="27">
        <f t="shared" si="306"/>
        <v>58.857142857142854</v>
      </c>
      <c r="AF997" s="514"/>
      <c r="AG997" s="201"/>
      <c r="AH997" s="201"/>
      <c r="AI997" s="201"/>
      <c r="AJ997" s="201"/>
      <c r="AK997" s="565"/>
      <c r="AL997" s="201"/>
      <c r="AM997" s="202"/>
      <c r="AN997" s="201"/>
      <c r="AO997" s="202"/>
      <c r="AP997" s="201">
        <v>0</v>
      </c>
      <c r="AQ997" s="202">
        <v>0</v>
      </c>
      <c r="AR997" s="201">
        <f t="shared" si="307"/>
        <v>0</v>
      </c>
      <c r="AS997" s="202">
        <f t="shared" si="307"/>
        <v>0</v>
      </c>
      <c r="AT997" s="202"/>
      <c r="AU997" s="202"/>
      <c r="AV997" s="202"/>
      <c r="AW997" s="202">
        <v>9.6199999999999992</v>
      </c>
      <c r="AX997" s="27">
        <f t="shared" si="308"/>
        <v>9.6199999999999992</v>
      </c>
      <c r="AY997" s="39">
        <f t="shared" si="309"/>
        <v>9.6199999999999992</v>
      </c>
      <c r="AZ997" s="202">
        <v>0</v>
      </c>
      <c r="BA997" s="27">
        <f t="shared" si="310"/>
        <v>9.6199999999999992</v>
      </c>
      <c r="BB997" s="201">
        <v>0</v>
      </c>
      <c r="BC997" s="202">
        <v>0</v>
      </c>
      <c r="BD997" s="202">
        <v>0</v>
      </c>
    </row>
    <row r="998" spans="1:56" s="494" customFormat="1" ht="16.5">
      <c r="A998" s="543" t="s">
        <v>969</v>
      </c>
      <c r="B998" s="595" t="s">
        <v>362</v>
      </c>
      <c r="C998" s="596" t="s">
        <v>1055</v>
      </c>
      <c r="D998" s="315" t="s">
        <v>1076</v>
      </c>
      <c r="E998" s="492">
        <v>21</v>
      </c>
      <c r="F998" s="597" t="s">
        <v>1079</v>
      </c>
      <c r="G998" s="242">
        <v>301</v>
      </c>
      <c r="H998" s="242">
        <v>1311.4559999999999</v>
      </c>
      <c r="I998" s="201">
        <v>63</v>
      </c>
      <c r="J998" s="201">
        <v>40</v>
      </c>
      <c r="K998" s="201">
        <v>32</v>
      </c>
      <c r="L998" s="201"/>
      <c r="M998" s="201"/>
      <c r="N998" s="201">
        <v>10</v>
      </c>
      <c r="O998" s="25">
        <f t="shared" si="302"/>
        <v>63</v>
      </c>
      <c r="P998" s="25">
        <f t="shared" si="303"/>
        <v>40</v>
      </c>
      <c r="Q998" s="25">
        <f t="shared" si="303"/>
        <v>42</v>
      </c>
      <c r="R998" s="25">
        <f t="shared" si="304"/>
        <v>145</v>
      </c>
      <c r="S998" s="202">
        <v>1.38</v>
      </c>
      <c r="T998" s="201">
        <v>45</v>
      </c>
      <c r="U998" s="202"/>
      <c r="V998" s="201">
        <v>18</v>
      </c>
      <c r="W998" s="202"/>
      <c r="X998" s="201">
        <v>0</v>
      </c>
      <c r="Y998" s="201">
        <v>0</v>
      </c>
      <c r="Z998" s="201">
        <v>225</v>
      </c>
      <c r="AA998" s="202">
        <v>60.55</v>
      </c>
      <c r="AB998" s="26">
        <f t="shared" si="305"/>
        <v>370</v>
      </c>
      <c r="AC998" s="71">
        <f t="shared" si="305"/>
        <v>61.93</v>
      </c>
      <c r="AD998" s="201">
        <v>155</v>
      </c>
      <c r="AE998" s="27">
        <f t="shared" si="306"/>
        <v>51.495016611295682</v>
      </c>
      <c r="AF998" s="514"/>
      <c r="AG998" s="201"/>
      <c r="AH998" s="201"/>
      <c r="AI998" s="201"/>
      <c r="AJ998" s="201"/>
      <c r="AK998" s="565"/>
      <c r="AL998" s="201"/>
      <c r="AM998" s="202"/>
      <c r="AN998" s="201"/>
      <c r="AO998" s="202"/>
      <c r="AP998" s="201">
        <v>5</v>
      </c>
      <c r="AQ998" s="202">
        <v>0</v>
      </c>
      <c r="AR998" s="201">
        <f t="shared" si="307"/>
        <v>5</v>
      </c>
      <c r="AS998" s="202">
        <f t="shared" si="307"/>
        <v>0</v>
      </c>
      <c r="AT998" s="202"/>
      <c r="AU998" s="202"/>
      <c r="AV998" s="202"/>
      <c r="AW998" s="202">
        <v>17.59</v>
      </c>
      <c r="AX998" s="27">
        <f t="shared" si="308"/>
        <v>17.59</v>
      </c>
      <c r="AY998" s="39">
        <f t="shared" si="309"/>
        <v>17.59</v>
      </c>
      <c r="AZ998" s="202">
        <v>0</v>
      </c>
      <c r="BA998" s="27">
        <f t="shared" si="310"/>
        <v>17.59</v>
      </c>
      <c r="BB998" s="201">
        <v>0</v>
      </c>
      <c r="BC998" s="202">
        <v>0</v>
      </c>
      <c r="BD998" s="202">
        <v>0</v>
      </c>
    </row>
    <row r="999" spans="1:56" s="494" customFormat="1" ht="16.5">
      <c r="A999" s="543" t="s">
        <v>969</v>
      </c>
      <c r="B999" s="595" t="s">
        <v>362</v>
      </c>
      <c r="C999" s="596" t="s">
        <v>1055</v>
      </c>
      <c r="D999" s="315" t="s">
        <v>1076</v>
      </c>
      <c r="E999" s="492">
        <v>22</v>
      </c>
      <c r="F999" s="597" t="s">
        <v>1080</v>
      </c>
      <c r="G999" s="242">
        <v>251</v>
      </c>
      <c r="H999" s="242">
        <v>1237.3990000000001</v>
      </c>
      <c r="I999" s="201">
        <v>31</v>
      </c>
      <c r="J999" s="201">
        <v>54</v>
      </c>
      <c r="K999" s="201">
        <v>46</v>
      </c>
      <c r="L999" s="201">
        <v>1</v>
      </c>
      <c r="M999" s="201"/>
      <c r="N999" s="201"/>
      <c r="O999" s="25">
        <f t="shared" si="302"/>
        <v>32</v>
      </c>
      <c r="P999" s="25">
        <f t="shared" si="303"/>
        <v>54</v>
      </c>
      <c r="Q999" s="25">
        <f t="shared" si="303"/>
        <v>46</v>
      </c>
      <c r="R999" s="25">
        <f t="shared" si="304"/>
        <v>132</v>
      </c>
      <c r="S999" s="202">
        <v>4</v>
      </c>
      <c r="T999" s="201">
        <v>16</v>
      </c>
      <c r="U999" s="202"/>
      <c r="V999" s="201">
        <v>16</v>
      </c>
      <c r="W999" s="202"/>
      <c r="X999" s="201">
        <v>0</v>
      </c>
      <c r="Y999" s="201">
        <v>0</v>
      </c>
      <c r="Z999" s="201">
        <v>170</v>
      </c>
      <c r="AA999" s="202">
        <v>34.75</v>
      </c>
      <c r="AB999" s="26">
        <f t="shared" si="305"/>
        <v>302</v>
      </c>
      <c r="AC999" s="71">
        <f t="shared" si="305"/>
        <v>38.75</v>
      </c>
      <c r="AD999" s="201">
        <v>130</v>
      </c>
      <c r="AE999" s="27">
        <f t="shared" si="306"/>
        <v>51.792828685258961</v>
      </c>
      <c r="AF999" s="514"/>
      <c r="AG999" s="201"/>
      <c r="AH999" s="201"/>
      <c r="AI999" s="201"/>
      <c r="AJ999" s="201"/>
      <c r="AK999" s="565"/>
      <c r="AL999" s="201"/>
      <c r="AM999" s="202"/>
      <c r="AN999" s="201"/>
      <c r="AO999" s="202"/>
      <c r="AP999" s="201">
        <v>2</v>
      </c>
      <c r="AQ999" s="202">
        <v>0.95</v>
      </c>
      <c r="AR999" s="201">
        <f t="shared" si="307"/>
        <v>2</v>
      </c>
      <c r="AS999" s="202">
        <f t="shared" si="307"/>
        <v>0.95</v>
      </c>
      <c r="AT999" s="202"/>
      <c r="AU999" s="202"/>
      <c r="AV999" s="202"/>
      <c r="AW999" s="202">
        <v>20.420000000000002</v>
      </c>
      <c r="AX999" s="27">
        <f t="shared" si="308"/>
        <v>20.420000000000002</v>
      </c>
      <c r="AY999" s="39">
        <f t="shared" si="309"/>
        <v>21.37</v>
      </c>
      <c r="AZ999" s="202">
        <v>0</v>
      </c>
      <c r="BA999" s="27">
        <f t="shared" si="310"/>
        <v>21.37</v>
      </c>
      <c r="BB999" s="201">
        <v>0</v>
      </c>
      <c r="BC999" s="202">
        <v>0</v>
      </c>
      <c r="BD999" s="202">
        <v>0</v>
      </c>
    </row>
    <row r="1000" spans="1:56" s="494" customFormat="1" ht="16.5">
      <c r="A1000" s="543" t="s">
        <v>969</v>
      </c>
      <c r="B1000" s="595" t="s">
        <v>362</v>
      </c>
      <c r="C1000" s="596" t="s">
        <v>1055</v>
      </c>
      <c r="D1000" s="315" t="s">
        <v>1076</v>
      </c>
      <c r="E1000" s="492">
        <v>23</v>
      </c>
      <c r="F1000" s="597" t="s">
        <v>1081</v>
      </c>
      <c r="G1000" s="242">
        <v>265</v>
      </c>
      <c r="H1000" s="242">
        <v>1123.7970000000003</v>
      </c>
      <c r="I1000" s="201">
        <v>0</v>
      </c>
      <c r="J1000" s="201">
        <v>8</v>
      </c>
      <c r="K1000" s="201">
        <v>0</v>
      </c>
      <c r="L1000" s="201"/>
      <c r="M1000" s="201"/>
      <c r="N1000" s="201"/>
      <c r="O1000" s="25">
        <f t="shared" si="302"/>
        <v>0</v>
      </c>
      <c r="P1000" s="25">
        <f t="shared" si="303"/>
        <v>8</v>
      </c>
      <c r="Q1000" s="25">
        <f t="shared" si="303"/>
        <v>0</v>
      </c>
      <c r="R1000" s="25">
        <f t="shared" si="304"/>
        <v>8</v>
      </c>
      <c r="S1000" s="202">
        <v>0.02</v>
      </c>
      <c r="T1000" s="201">
        <v>0</v>
      </c>
      <c r="U1000" s="202"/>
      <c r="V1000" s="201">
        <v>0</v>
      </c>
      <c r="W1000" s="202"/>
      <c r="X1000" s="201">
        <v>0</v>
      </c>
      <c r="Y1000" s="201">
        <v>0</v>
      </c>
      <c r="Z1000" s="201">
        <v>9</v>
      </c>
      <c r="AA1000" s="202">
        <v>1.04</v>
      </c>
      <c r="AB1000" s="26">
        <f t="shared" si="305"/>
        <v>17</v>
      </c>
      <c r="AC1000" s="71">
        <f t="shared" si="305"/>
        <v>1.06</v>
      </c>
      <c r="AD1000" s="201">
        <v>4</v>
      </c>
      <c r="AE1000" s="27">
        <f t="shared" si="306"/>
        <v>1.5094339622641511</v>
      </c>
      <c r="AF1000" s="514"/>
      <c r="AG1000" s="201"/>
      <c r="AH1000" s="201"/>
      <c r="AI1000" s="201"/>
      <c r="AJ1000" s="201"/>
      <c r="AK1000" s="565"/>
      <c r="AL1000" s="201"/>
      <c r="AM1000" s="202"/>
      <c r="AN1000" s="201"/>
      <c r="AO1000" s="202"/>
      <c r="AP1000" s="201">
        <v>0</v>
      </c>
      <c r="AQ1000" s="202">
        <v>0</v>
      </c>
      <c r="AR1000" s="201">
        <f t="shared" si="307"/>
        <v>0</v>
      </c>
      <c r="AS1000" s="202">
        <f t="shared" si="307"/>
        <v>0</v>
      </c>
      <c r="AT1000" s="202"/>
      <c r="AU1000" s="202"/>
      <c r="AV1000" s="202"/>
      <c r="AW1000" s="202">
        <v>0</v>
      </c>
      <c r="AX1000" s="27">
        <f t="shared" si="308"/>
        <v>0</v>
      </c>
      <c r="AY1000" s="39">
        <f t="shared" si="309"/>
        <v>0</v>
      </c>
      <c r="AZ1000" s="202">
        <v>0</v>
      </c>
      <c r="BA1000" s="27">
        <f t="shared" si="310"/>
        <v>0</v>
      </c>
      <c r="BB1000" s="201">
        <v>0</v>
      </c>
      <c r="BC1000" s="202">
        <v>0</v>
      </c>
      <c r="BD1000" s="202">
        <v>0</v>
      </c>
    </row>
    <row r="1001" spans="1:56" s="494" customFormat="1" ht="16.5">
      <c r="A1001" s="543" t="s">
        <v>969</v>
      </c>
      <c r="B1001" s="595" t="s">
        <v>362</v>
      </c>
      <c r="C1001" s="596" t="s">
        <v>1055</v>
      </c>
      <c r="D1001" s="315" t="s">
        <v>1076</v>
      </c>
      <c r="E1001" s="492">
        <v>24</v>
      </c>
      <c r="F1001" s="597" t="s">
        <v>1082</v>
      </c>
      <c r="G1001" s="242">
        <v>171</v>
      </c>
      <c r="H1001" s="242">
        <v>719.71900000000005</v>
      </c>
      <c r="I1001" s="201">
        <v>2</v>
      </c>
      <c r="J1001" s="201">
        <v>4</v>
      </c>
      <c r="K1001" s="201">
        <v>7</v>
      </c>
      <c r="L1001" s="201"/>
      <c r="M1001" s="201"/>
      <c r="N1001" s="201"/>
      <c r="O1001" s="25">
        <f t="shared" si="302"/>
        <v>2</v>
      </c>
      <c r="P1001" s="25">
        <f t="shared" si="303"/>
        <v>4</v>
      </c>
      <c r="Q1001" s="25">
        <f t="shared" si="303"/>
        <v>7</v>
      </c>
      <c r="R1001" s="25">
        <f t="shared" si="304"/>
        <v>13</v>
      </c>
      <c r="S1001" s="202">
        <v>0.5</v>
      </c>
      <c r="T1001" s="201">
        <v>0</v>
      </c>
      <c r="U1001" s="202"/>
      <c r="V1001" s="201">
        <v>2</v>
      </c>
      <c r="W1001" s="202"/>
      <c r="X1001" s="201">
        <v>0</v>
      </c>
      <c r="Y1001" s="201">
        <v>0</v>
      </c>
      <c r="Z1001" s="201">
        <v>37</v>
      </c>
      <c r="AA1001" s="202">
        <v>6.51</v>
      </c>
      <c r="AB1001" s="26">
        <f t="shared" si="305"/>
        <v>50</v>
      </c>
      <c r="AC1001" s="71">
        <f t="shared" si="305"/>
        <v>7.01</v>
      </c>
      <c r="AD1001" s="201">
        <v>26</v>
      </c>
      <c r="AE1001" s="27">
        <f t="shared" si="306"/>
        <v>15.204678362573098</v>
      </c>
      <c r="AF1001" s="514"/>
      <c r="AG1001" s="201"/>
      <c r="AH1001" s="201"/>
      <c r="AI1001" s="201"/>
      <c r="AJ1001" s="201"/>
      <c r="AK1001" s="565"/>
      <c r="AL1001" s="201"/>
      <c r="AM1001" s="202"/>
      <c r="AN1001" s="201"/>
      <c r="AO1001" s="202"/>
      <c r="AP1001" s="201">
        <v>1</v>
      </c>
      <c r="AQ1001" s="202">
        <v>0.04</v>
      </c>
      <c r="AR1001" s="201">
        <f t="shared" si="307"/>
        <v>1</v>
      </c>
      <c r="AS1001" s="202">
        <f t="shared" si="307"/>
        <v>0.04</v>
      </c>
      <c r="AT1001" s="202"/>
      <c r="AU1001" s="202"/>
      <c r="AV1001" s="202"/>
      <c r="AW1001" s="599">
        <v>8.32</v>
      </c>
      <c r="AX1001" s="27">
        <f t="shared" si="308"/>
        <v>8.32</v>
      </c>
      <c r="AY1001" s="39">
        <f t="shared" si="309"/>
        <v>8.36</v>
      </c>
      <c r="AZ1001" s="202">
        <v>0</v>
      </c>
      <c r="BA1001" s="27">
        <f t="shared" si="310"/>
        <v>8.36</v>
      </c>
      <c r="BB1001" s="201">
        <v>0</v>
      </c>
      <c r="BC1001" s="202">
        <v>0</v>
      </c>
      <c r="BD1001" s="202">
        <v>0</v>
      </c>
    </row>
    <row r="1002" spans="1:56" s="494" customFormat="1" ht="16.5">
      <c r="A1002" s="543" t="s">
        <v>969</v>
      </c>
      <c r="B1002" s="595" t="s">
        <v>362</v>
      </c>
      <c r="C1002" s="596" t="s">
        <v>1055</v>
      </c>
      <c r="D1002" s="315" t="s">
        <v>1083</v>
      </c>
      <c r="E1002" s="492">
        <v>25</v>
      </c>
      <c r="F1002" s="597" t="s">
        <v>1084</v>
      </c>
      <c r="G1002" s="242">
        <v>254</v>
      </c>
      <c r="H1002" s="242">
        <v>1227.3330000000001</v>
      </c>
      <c r="I1002" s="201">
        <v>57</v>
      </c>
      <c r="J1002" s="201">
        <v>3</v>
      </c>
      <c r="K1002" s="201">
        <v>26</v>
      </c>
      <c r="L1002" s="243">
        <v>0</v>
      </c>
      <c r="M1002" s="243">
        <v>0</v>
      </c>
      <c r="N1002" s="243">
        <v>0</v>
      </c>
      <c r="O1002" s="25">
        <f t="shared" si="302"/>
        <v>57</v>
      </c>
      <c r="P1002" s="25">
        <f t="shared" si="303"/>
        <v>3</v>
      </c>
      <c r="Q1002" s="25">
        <f t="shared" si="303"/>
        <v>26</v>
      </c>
      <c r="R1002" s="25">
        <f t="shared" si="304"/>
        <v>86</v>
      </c>
      <c r="S1002" s="202">
        <v>0.13</v>
      </c>
      <c r="T1002" s="201">
        <v>3</v>
      </c>
      <c r="U1002" s="202">
        <v>0</v>
      </c>
      <c r="V1002" s="201">
        <v>54</v>
      </c>
      <c r="W1002" s="202">
        <v>0.05</v>
      </c>
      <c r="X1002" s="201">
        <v>0</v>
      </c>
      <c r="Y1002" s="201">
        <v>0</v>
      </c>
      <c r="Z1002" s="201">
        <v>82</v>
      </c>
      <c r="AA1002" s="202">
        <v>19.75</v>
      </c>
      <c r="AB1002" s="26">
        <f t="shared" si="305"/>
        <v>168</v>
      </c>
      <c r="AC1002" s="71">
        <f t="shared" si="305"/>
        <v>19.88</v>
      </c>
      <c r="AD1002" s="201">
        <v>155</v>
      </c>
      <c r="AE1002" s="27">
        <f t="shared" si="306"/>
        <v>61.023622047244096</v>
      </c>
      <c r="AF1002" s="514"/>
      <c r="AG1002" s="201"/>
      <c r="AH1002" s="201"/>
      <c r="AI1002" s="201"/>
      <c r="AJ1002" s="201">
        <v>70</v>
      </c>
      <c r="AK1002" s="565">
        <v>0.35</v>
      </c>
      <c r="AL1002" s="201">
        <v>0</v>
      </c>
      <c r="AM1002" s="202">
        <v>0</v>
      </c>
      <c r="AN1002" s="201">
        <v>19</v>
      </c>
      <c r="AO1002" s="202">
        <v>2.75</v>
      </c>
      <c r="AP1002" s="201">
        <v>51</v>
      </c>
      <c r="AQ1002" s="202">
        <v>14.45</v>
      </c>
      <c r="AR1002" s="201">
        <f t="shared" si="307"/>
        <v>140</v>
      </c>
      <c r="AS1002" s="202">
        <f t="shared" si="307"/>
        <v>17.55</v>
      </c>
      <c r="AT1002" s="202">
        <v>1</v>
      </c>
      <c r="AU1002" s="202">
        <v>0</v>
      </c>
      <c r="AV1002" s="202">
        <v>0</v>
      </c>
      <c r="AW1002" s="202">
        <v>0</v>
      </c>
      <c r="AX1002" s="27">
        <f t="shared" si="308"/>
        <v>1</v>
      </c>
      <c r="AY1002" s="39">
        <f t="shared" si="309"/>
        <v>18.55</v>
      </c>
      <c r="AZ1002" s="202">
        <v>2</v>
      </c>
      <c r="BA1002" s="27">
        <f t="shared" si="310"/>
        <v>20.55</v>
      </c>
      <c r="BB1002" s="201"/>
      <c r="BC1002" s="202"/>
      <c r="BD1002" s="202"/>
    </row>
    <row r="1003" spans="1:56" s="494" customFormat="1" ht="16.5">
      <c r="A1003" s="543" t="s">
        <v>969</v>
      </c>
      <c r="B1003" s="595" t="s">
        <v>362</v>
      </c>
      <c r="C1003" s="596" t="s">
        <v>1055</v>
      </c>
      <c r="D1003" s="315" t="s">
        <v>1085</v>
      </c>
      <c r="E1003" s="492">
        <v>26</v>
      </c>
      <c r="F1003" s="597" t="s">
        <v>1086</v>
      </c>
      <c r="G1003" s="242">
        <v>173</v>
      </c>
      <c r="H1003" s="242">
        <v>782.9910000000001</v>
      </c>
      <c r="I1003" s="243">
        <v>9</v>
      </c>
      <c r="J1003" s="243">
        <v>4</v>
      </c>
      <c r="K1003" s="243">
        <v>0</v>
      </c>
      <c r="L1003" s="243">
        <v>0</v>
      </c>
      <c r="M1003" s="243">
        <v>0</v>
      </c>
      <c r="N1003" s="243">
        <v>0</v>
      </c>
      <c r="O1003" s="25">
        <f t="shared" si="302"/>
        <v>9</v>
      </c>
      <c r="P1003" s="25">
        <f t="shared" si="303"/>
        <v>4</v>
      </c>
      <c r="Q1003" s="25">
        <f t="shared" si="303"/>
        <v>0</v>
      </c>
      <c r="R1003" s="25">
        <f t="shared" si="304"/>
        <v>13</v>
      </c>
      <c r="S1003" s="202">
        <v>0.21</v>
      </c>
      <c r="T1003" s="201">
        <v>0</v>
      </c>
      <c r="U1003" s="202">
        <v>0</v>
      </c>
      <c r="V1003" s="201">
        <v>9</v>
      </c>
      <c r="W1003" s="202">
        <v>0.03</v>
      </c>
      <c r="X1003" s="201">
        <v>0</v>
      </c>
      <c r="Y1003" s="201">
        <v>0</v>
      </c>
      <c r="Z1003" s="243">
        <v>46</v>
      </c>
      <c r="AA1003" s="202">
        <v>18.32</v>
      </c>
      <c r="AB1003" s="26">
        <f t="shared" si="305"/>
        <v>59</v>
      </c>
      <c r="AC1003" s="71">
        <f t="shared" si="305"/>
        <v>18.53</v>
      </c>
      <c r="AD1003" s="243">
        <v>50</v>
      </c>
      <c r="AE1003" s="27">
        <f t="shared" si="306"/>
        <v>28.901734104046245</v>
      </c>
      <c r="AF1003" s="514"/>
      <c r="AG1003" s="243"/>
      <c r="AH1003" s="243"/>
      <c r="AI1003" s="243"/>
      <c r="AJ1003" s="243"/>
      <c r="AK1003" s="565"/>
      <c r="AL1003" s="243"/>
      <c r="AM1003" s="202"/>
      <c r="AN1003" s="243"/>
      <c r="AO1003" s="202"/>
      <c r="AP1003" s="243">
        <v>0</v>
      </c>
      <c r="AQ1003" s="202">
        <v>0</v>
      </c>
      <c r="AR1003" s="201">
        <f t="shared" si="307"/>
        <v>0</v>
      </c>
      <c r="AS1003" s="202">
        <f t="shared" si="307"/>
        <v>0</v>
      </c>
      <c r="AT1003" s="202">
        <v>0</v>
      </c>
      <c r="AU1003" s="202">
        <v>0</v>
      </c>
      <c r="AV1003" s="202">
        <v>0</v>
      </c>
      <c r="AW1003" s="202">
        <v>0</v>
      </c>
      <c r="AX1003" s="27">
        <f t="shared" si="308"/>
        <v>0</v>
      </c>
      <c r="AY1003" s="39">
        <f t="shared" si="309"/>
        <v>0</v>
      </c>
      <c r="AZ1003" s="202">
        <v>16.170000000000002</v>
      </c>
      <c r="BA1003" s="27">
        <f t="shared" si="310"/>
        <v>16.170000000000002</v>
      </c>
      <c r="BB1003" s="201"/>
      <c r="BC1003" s="202"/>
      <c r="BD1003" s="202"/>
    </row>
    <row r="1004" spans="1:56" s="494" customFormat="1" ht="16.5">
      <c r="A1004" s="543" t="s">
        <v>969</v>
      </c>
      <c r="B1004" s="595" t="s">
        <v>362</v>
      </c>
      <c r="C1004" s="596" t="s">
        <v>1055</v>
      </c>
      <c r="D1004" s="315" t="s">
        <v>1085</v>
      </c>
      <c r="E1004" s="492">
        <v>27</v>
      </c>
      <c r="F1004" s="597" t="s">
        <v>1087</v>
      </c>
      <c r="G1004" s="242">
        <v>354</v>
      </c>
      <c r="H1004" s="242">
        <v>1405.6450000000002</v>
      </c>
      <c r="I1004" s="243">
        <v>81</v>
      </c>
      <c r="J1004" s="243">
        <v>2</v>
      </c>
      <c r="K1004" s="243">
        <v>0</v>
      </c>
      <c r="L1004" s="243">
        <v>0</v>
      </c>
      <c r="M1004" s="243">
        <v>3</v>
      </c>
      <c r="N1004" s="243">
        <v>0</v>
      </c>
      <c r="O1004" s="25">
        <f t="shared" si="302"/>
        <v>81</v>
      </c>
      <c r="P1004" s="25">
        <f t="shared" si="303"/>
        <v>5</v>
      </c>
      <c r="Q1004" s="25">
        <f t="shared" si="303"/>
        <v>0</v>
      </c>
      <c r="R1004" s="25">
        <f t="shared" si="304"/>
        <v>86</v>
      </c>
      <c r="S1004" s="202">
        <v>1.33</v>
      </c>
      <c r="T1004" s="201">
        <v>1</v>
      </c>
      <c r="U1004" s="202">
        <v>0</v>
      </c>
      <c r="V1004" s="201">
        <v>80</v>
      </c>
      <c r="W1004" s="202">
        <v>0.72</v>
      </c>
      <c r="X1004" s="201">
        <v>0</v>
      </c>
      <c r="Y1004" s="201">
        <v>0</v>
      </c>
      <c r="Z1004" s="243">
        <v>120</v>
      </c>
      <c r="AA1004" s="202">
        <v>35.96</v>
      </c>
      <c r="AB1004" s="26">
        <f t="shared" si="305"/>
        <v>206</v>
      </c>
      <c r="AC1004" s="71">
        <f t="shared" si="305"/>
        <v>37.29</v>
      </c>
      <c r="AD1004" s="243">
        <v>224</v>
      </c>
      <c r="AE1004" s="27">
        <f t="shared" si="306"/>
        <v>63.276836158192097</v>
      </c>
      <c r="AF1004" s="514"/>
      <c r="AG1004" s="243"/>
      <c r="AH1004" s="243"/>
      <c r="AI1004" s="243"/>
      <c r="AJ1004" s="243">
        <v>25</v>
      </c>
      <c r="AK1004" s="565">
        <v>0.125</v>
      </c>
      <c r="AL1004" s="243"/>
      <c r="AM1004" s="202"/>
      <c r="AN1004" s="243"/>
      <c r="AO1004" s="202"/>
      <c r="AP1004" s="243">
        <v>0</v>
      </c>
      <c r="AQ1004" s="202">
        <v>0</v>
      </c>
      <c r="AR1004" s="201">
        <f t="shared" si="307"/>
        <v>25</v>
      </c>
      <c r="AS1004" s="202">
        <f t="shared" si="307"/>
        <v>0.125</v>
      </c>
      <c r="AT1004" s="202">
        <v>0</v>
      </c>
      <c r="AU1004" s="202">
        <v>0</v>
      </c>
      <c r="AV1004" s="202">
        <v>0</v>
      </c>
      <c r="AW1004" s="202">
        <v>0</v>
      </c>
      <c r="AX1004" s="27">
        <f t="shared" si="308"/>
        <v>0</v>
      </c>
      <c r="AY1004" s="39">
        <f t="shared" si="309"/>
        <v>0.125</v>
      </c>
      <c r="AZ1004" s="202">
        <v>5</v>
      </c>
      <c r="BA1004" s="27">
        <f t="shared" si="310"/>
        <v>5.125</v>
      </c>
      <c r="BB1004" s="201"/>
      <c r="BC1004" s="202"/>
      <c r="BD1004" s="202"/>
    </row>
    <row r="1005" spans="1:56" s="494" customFormat="1" ht="16.5">
      <c r="A1005" s="543" t="s">
        <v>969</v>
      </c>
      <c r="B1005" s="595" t="s">
        <v>362</v>
      </c>
      <c r="C1005" s="596" t="s">
        <v>1055</v>
      </c>
      <c r="D1005" s="315" t="s">
        <v>1085</v>
      </c>
      <c r="E1005" s="492">
        <v>28</v>
      </c>
      <c r="F1005" s="597" t="s">
        <v>1088</v>
      </c>
      <c r="G1005" s="242">
        <v>161</v>
      </c>
      <c r="H1005" s="242">
        <v>803.8420000000001</v>
      </c>
      <c r="I1005" s="201">
        <v>25</v>
      </c>
      <c r="J1005" s="201">
        <v>19</v>
      </c>
      <c r="K1005" s="201">
        <v>1</v>
      </c>
      <c r="L1005" s="201">
        <v>2</v>
      </c>
      <c r="M1005" s="201">
        <v>0</v>
      </c>
      <c r="N1005" s="201">
        <v>0</v>
      </c>
      <c r="O1005" s="25">
        <f t="shared" si="302"/>
        <v>27</v>
      </c>
      <c r="P1005" s="25">
        <f t="shared" si="303"/>
        <v>19</v>
      </c>
      <c r="Q1005" s="25">
        <f t="shared" si="303"/>
        <v>1</v>
      </c>
      <c r="R1005" s="25">
        <f t="shared" si="304"/>
        <v>47</v>
      </c>
      <c r="S1005" s="202">
        <v>0.65</v>
      </c>
      <c r="T1005" s="201">
        <v>0</v>
      </c>
      <c r="U1005" s="202">
        <v>0</v>
      </c>
      <c r="V1005" s="201">
        <v>27</v>
      </c>
      <c r="W1005" s="202">
        <v>0.17</v>
      </c>
      <c r="X1005" s="201">
        <v>0</v>
      </c>
      <c r="Y1005" s="201">
        <v>0</v>
      </c>
      <c r="Z1005" s="201">
        <v>95</v>
      </c>
      <c r="AA1005" s="202">
        <v>18</v>
      </c>
      <c r="AB1005" s="26">
        <f t="shared" si="305"/>
        <v>142</v>
      </c>
      <c r="AC1005" s="71">
        <f t="shared" si="305"/>
        <v>18.649999999999999</v>
      </c>
      <c r="AD1005" s="201">
        <v>161</v>
      </c>
      <c r="AE1005" s="27">
        <f t="shared" si="306"/>
        <v>100</v>
      </c>
      <c r="AF1005" s="514">
        <v>1</v>
      </c>
      <c r="AG1005" s="201"/>
      <c r="AH1005" s="201"/>
      <c r="AI1005" s="201"/>
      <c r="AJ1005" s="201">
        <v>20</v>
      </c>
      <c r="AK1005" s="565">
        <v>0.1</v>
      </c>
      <c r="AL1005" s="201"/>
      <c r="AM1005" s="202"/>
      <c r="AN1005" s="201"/>
      <c r="AO1005" s="202"/>
      <c r="AP1005" s="201">
        <v>0</v>
      </c>
      <c r="AQ1005" s="202">
        <v>0</v>
      </c>
      <c r="AR1005" s="201">
        <f t="shared" si="307"/>
        <v>20</v>
      </c>
      <c r="AS1005" s="202">
        <f t="shared" si="307"/>
        <v>0.1</v>
      </c>
      <c r="AT1005" s="202">
        <v>0</v>
      </c>
      <c r="AU1005" s="202">
        <v>0</v>
      </c>
      <c r="AV1005" s="202">
        <v>0</v>
      </c>
      <c r="AW1005" s="202">
        <v>0</v>
      </c>
      <c r="AX1005" s="27">
        <f t="shared" si="308"/>
        <v>0</v>
      </c>
      <c r="AY1005" s="39">
        <f t="shared" si="309"/>
        <v>0.1</v>
      </c>
      <c r="AZ1005" s="202">
        <v>7.94</v>
      </c>
      <c r="BA1005" s="27">
        <f t="shared" si="310"/>
        <v>8.0400000000000009</v>
      </c>
      <c r="BB1005" s="201"/>
      <c r="BC1005" s="202"/>
      <c r="BD1005" s="202"/>
    </row>
    <row r="1006" spans="1:56" s="494" customFormat="1" ht="16.5">
      <c r="A1006" s="543" t="s">
        <v>969</v>
      </c>
      <c r="B1006" s="595" t="s">
        <v>362</v>
      </c>
      <c r="C1006" s="596" t="s">
        <v>1055</v>
      </c>
      <c r="D1006" s="315" t="s">
        <v>1085</v>
      </c>
      <c r="E1006" s="492">
        <v>29</v>
      </c>
      <c r="F1006" s="597" t="s">
        <v>1089</v>
      </c>
      <c r="G1006" s="242">
        <v>212</v>
      </c>
      <c r="H1006" s="242">
        <v>1032.4840000000002</v>
      </c>
      <c r="I1006" s="201">
        <v>233</v>
      </c>
      <c r="J1006" s="201">
        <v>12</v>
      </c>
      <c r="K1006" s="201">
        <v>1</v>
      </c>
      <c r="L1006" s="201">
        <v>0</v>
      </c>
      <c r="M1006" s="201">
        <v>0</v>
      </c>
      <c r="N1006" s="201">
        <v>0</v>
      </c>
      <c r="O1006" s="25">
        <f t="shared" si="302"/>
        <v>233</v>
      </c>
      <c r="P1006" s="25">
        <f t="shared" si="303"/>
        <v>12</v>
      </c>
      <c r="Q1006" s="25">
        <f t="shared" si="303"/>
        <v>1</v>
      </c>
      <c r="R1006" s="25">
        <f t="shared" si="304"/>
        <v>246</v>
      </c>
      <c r="S1006" s="202">
        <v>0.21</v>
      </c>
      <c r="T1006" s="201">
        <v>13</v>
      </c>
      <c r="U1006" s="202">
        <v>0</v>
      </c>
      <c r="V1006" s="201">
        <v>220</v>
      </c>
      <c r="W1006" s="202">
        <v>0.11</v>
      </c>
      <c r="X1006" s="201">
        <v>0</v>
      </c>
      <c r="Y1006" s="201">
        <v>0</v>
      </c>
      <c r="Z1006" s="201">
        <v>102</v>
      </c>
      <c r="AA1006" s="202">
        <v>12.3</v>
      </c>
      <c r="AB1006" s="26">
        <f t="shared" si="305"/>
        <v>348</v>
      </c>
      <c r="AC1006" s="71">
        <f t="shared" si="305"/>
        <v>12.510000000000002</v>
      </c>
      <c r="AD1006" s="201">
        <v>212</v>
      </c>
      <c r="AE1006" s="27">
        <f t="shared" si="306"/>
        <v>100</v>
      </c>
      <c r="AF1006" s="514">
        <v>2</v>
      </c>
      <c r="AG1006" s="201"/>
      <c r="AH1006" s="201"/>
      <c r="AI1006" s="201"/>
      <c r="AJ1006" s="201"/>
      <c r="AK1006" s="565"/>
      <c r="AL1006" s="201"/>
      <c r="AM1006" s="202"/>
      <c r="AN1006" s="201"/>
      <c r="AO1006" s="202"/>
      <c r="AP1006" s="201">
        <v>0</v>
      </c>
      <c r="AQ1006" s="202">
        <v>0</v>
      </c>
      <c r="AR1006" s="201">
        <f t="shared" si="307"/>
        <v>0</v>
      </c>
      <c r="AS1006" s="202">
        <f t="shared" si="307"/>
        <v>0</v>
      </c>
      <c r="AT1006" s="202">
        <v>0</v>
      </c>
      <c r="AU1006" s="202">
        <v>0</v>
      </c>
      <c r="AV1006" s="202">
        <v>0</v>
      </c>
      <c r="AW1006" s="202">
        <v>0</v>
      </c>
      <c r="AX1006" s="27">
        <f t="shared" si="308"/>
        <v>0</v>
      </c>
      <c r="AY1006" s="39">
        <f t="shared" si="309"/>
        <v>0</v>
      </c>
      <c r="AZ1006" s="202">
        <v>5.39</v>
      </c>
      <c r="BA1006" s="27">
        <f t="shared" si="310"/>
        <v>5.39</v>
      </c>
      <c r="BB1006" s="201"/>
      <c r="BC1006" s="202"/>
      <c r="BD1006" s="202"/>
    </row>
    <row r="1007" spans="1:56" s="494" customFormat="1" ht="16.5">
      <c r="A1007" s="543" t="s">
        <v>969</v>
      </c>
      <c r="B1007" s="595" t="s">
        <v>362</v>
      </c>
      <c r="C1007" s="596" t="s">
        <v>1055</v>
      </c>
      <c r="D1007" s="315" t="s">
        <v>1090</v>
      </c>
      <c r="E1007" s="492">
        <v>30</v>
      </c>
      <c r="F1007" s="597" t="s">
        <v>1091</v>
      </c>
      <c r="G1007" s="242">
        <v>180</v>
      </c>
      <c r="H1007" s="242">
        <v>793.77599999999995</v>
      </c>
      <c r="I1007" s="243">
        <v>18</v>
      </c>
      <c r="J1007" s="243">
        <v>24</v>
      </c>
      <c r="K1007" s="243">
        <v>79</v>
      </c>
      <c r="L1007" s="243">
        <v>0</v>
      </c>
      <c r="M1007" s="243">
        <v>0</v>
      </c>
      <c r="N1007" s="243">
        <v>0</v>
      </c>
      <c r="O1007" s="25">
        <f t="shared" si="302"/>
        <v>18</v>
      </c>
      <c r="P1007" s="25">
        <f t="shared" si="303"/>
        <v>24</v>
      </c>
      <c r="Q1007" s="25">
        <f t="shared" si="303"/>
        <v>79</v>
      </c>
      <c r="R1007" s="25">
        <f t="shared" si="304"/>
        <v>121</v>
      </c>
      <c r="S1007" s="202">
        <v>0</v>
      </c>
      <c r="T1007" s="201">
        <v>0</v>
      </c>
      <c r="U1007" s="202">
        <v>0</v>
      </c>
      <c r="V1007" s="201">
        <v>18</v>
      </c>
      <c r="W1007" s="202">
        <v>0</v>
      </c>
      <c r="X1007" s="201">
        <v>0</v>
      </c>
      <c r="Y1007" s="201">
        <v>0</v>
      </c>
      <c r="Z1007" s="243">
        <v>15</v>
      </c>
      <c r="AA1007" s="202">
        <v>0.06</v>
      </c>
      <c r="AB1007" s="26">
        <f t="shared" si="305"/>
        <v>136</v>
      </c>
      <c r="AC1007" s="71">
        <f t="shared" si="305"/>
        <v>0.06</v>
      </c>
      <c r="AD1007" s="243">
        <v>89</v>
      </c>
      <c r="AE1007" s="27">
        <f t="shared" si="306"/>
        <v>49.444444444444443</v>
      </c>
      <c r="AF1007" s="514"/>
      <c r="AG1007" s="243"/>
      <c r="AH1007" s="243"/>
      <c r="AI1007" s="243"/>
      <c r="AJ1007" s="243"/>
      <c r="AK1007" s="565"/>
      <c r="AL1007" s="243"/>
      <c r="AM1007" s="202"/>
      <c r="AN1007" s="243">
        <v>0</v>
      </c>
      <c r="AO1007" s="202">
        <v>0</v>
      </c>
      <c r="AP1007" s="243">
        <v>23</v>
      </c>
      <c r="AQ1007" s="202">
        <v>5.14</v>
      </c>
      <c r="AR1007" s="201">
        <f t="shared" si="307"/>
        <v>23</v>
      </c>
      <c r="AS1007" s="202">
        <f t="shared" si="307"/>
        <v>5.14</v>
      </c>
      <c r="AT1007" s="202">
        <v>0</v>
      </c>
      <c r="AU1007" s="202">
        <v>0</v>
      </c>
      <c r="AV1007" s="202">
        <v>0</v>
      </c>
      <c r="AW1007" s="202">
        <v>0</v>
      </c>
      <c r="AX1007" s="27">
        <f t="shared" si="308"/>
        <v>0</v>
      </c>
      <c r="AY1007" s="39">
        <f t="shared" si="309"/>
        <v>5.14</v>
      </c>
      <c r="AZ1007" s="202">
        <v>0</v>
      </c>
      <c r="BA1007" s="27">
        <f t="shared" si="310"/>
        <v>5.14</v>
      </c>
      <c r="BB1007" s="201">
        <v>0</v>
      </c>
      <c r="BC1007" s="202">
        <v>0</v>
      </c>
      <c r="BD1007" s="202">
        <v>0</v>
      </c>
    </row>
    <row r="1008" spans="1:56" s="494" customFormat="1" ht="16.5">
      <c r="A1008" s="543" t="s">
        <v>969</v>
      </c>
      <c r="B1008" s="595" t="s">
        <v>362</v>
      </c>
      <c r="C1008" s="596" t="s">
        <v>1055</v>
      </c>
      <c r="D1008" s="315" t="s">
        <v>1094</v>
      </c>
      <c r="E1008" s="492">
        <v>31</v>
      </c>
      <c r="F1008" s="597" t="s">
        <v>1095</v>
      </c>
      <c r="G1008" s="242">
        <v>267</v>
      </c>
      <c r="H1008" s="242">
        <v>1008.7570000000001</v>
      </c>
      <c r="I1008" s="201">
        <v>90</v>
      </c>
      <c r="J1008" s="201">
        <v>54</v>
      </c>
      <c r="K1008" s="201">
        <v>95</v>
      </c>
      <c r="L1008" s="243">
        <v>4</v>
      </c>
      <c r="M1008" s="243">
        <v>1</v>
      </c>
      <c r="N1008" s="201">
        <v>6</v>
      </c>
      <c r="O1008" s="25">
        <f t="shared" si="302"/>
        <v>94</v>
      </c>
      <c r="P1008" s="25">
        <f t="shared" si="303"/>
        <v>55</v>
      </c>
      <c r="Q1008" s="25">
        <f t="shared" si="303"/>
        <v>101</v>
      </c>
      <c r="R1008" s="25">
        <f t="shared" si="304"/>
        <v>250</v>
      </c>
      <c r="S1008" s="202">
        <v>8.7100000000000009</v>
      </c>
      <c r="T1008" s="201">
        <v>30</v>
      </c>
      <c r="U1008" s="202">
        <v>0.95</v>
      </c>
      <c r="V1008" s="201">
        <v>64</v>
      </c>
      <c r="W1008" s="202">
        <v>1</v>
      </c>
      <c r="X1008" s="201">
        <v>0</v>
      </c>
      <c r="Y1008" s="201">
        <v>0</v>
      </c>
      <c r="Z1008" s="201">
        <v>138</v>
      </c>
      <c r="AA1008" s="202">
        <v>22.3</v>
      </c>
      <c r="AB1008" s="26">
        <f t="shared" si="305"/>
        <v>388</v>
      </c>
      <c r="AC1008" s="71">
        <f t="shared" si="305"/>
        <v>31.01</v>
      </c>
      <c r="AD1008" s="201">
        <v>267</v>
      </c>
      <c r="AE1008" s="27">
        <f t="shared" si="306"/>
        <v>100</v>
      </c>
      <c r="AF1008" s="514">
        <v>3</v>
      </c>
      <c r="AG1008" s="201">
        <v>158</v>
      </c>
      <c r="AH1008" s="201">
        <v>158</v>
      </c>
      <c r="AI1008" s="201">
        <v>20</v>
      </c>
      <c r="AJ1008" s="201"/>
      <c r="AK1008" s="565"/>
      <c r="AL1008" s="201"/>
      <c r="AM1008" s="202"/>
      <c r="AN1008" s="201">
        <v>0</v>
      </c>
      <c r="AO1008" s="202">
        <v>0</v>
      </c>
      <c r="AP1008" s="201">
        <v>66</v>
      </c>
      <c r="AQ1008" s="202">
        <v>3.49</v>
      </c>
      <c r="AR1008" s="201">
        <f t="shared" si="307"/>
        <v>66</v>
      </c>
      <c r="AS1008" s="202">
        <f t="shared" si="307"/>
        <v>3.49</v>
      </c>
      <c r="AT1008" s="202">
        <v>35.61</v>
      </c>
      <c r="AU1008" s="202">
        <v>1.54</v>
      </c>
      <c r="AV1008" s="202">
        <v>0</v>
      </c>
      <c r="AW1008" s="202">
        <v>6.76</v>
      </c>
      <c r="AX1008" s="27">
        <f t="shared" si="308"/>
        <v>43.91</v>
      </c>
      <c r="AY1008" s="39">
        <f t="shared" si="309"/>
        <v>47.4</v>
      </c>
      <c r="AZ1008" s="202">
        <v>1.61</v>
      </c>
      <c r="BA1008" s="27">
        <f t="shared" si="310"/>
        <v>49.01</v>
      </c>
      <c r="BB1008" s="201">
        <v>0</v>
      </c>
      <c r="BC1008" s="202">
        <v>0</v>
      </c>
      <c r="BD1008" s="202">
        <v>0</v>
      </c>
    </row>
    <row r="1009" spans="1:56" s="494" customFormat="1" ht="16.5">
      <c r="A1009" s="543" t="s">
        <v>969</v>
      </c>
      <c r="B1009" s="595" t="s">
        <v>362</v>
      </c>
      <c r="C1009" s="596" t="s">
        <v>1055</v>
      </c>
      <c r="D1009" s="315" t="s">
        <v>1094</v>
      </c>
      <c r="E1009" s="492">
        <v>32</v>
      </c>
      <c r="F1009" s="597" t="s">
        <v>1096</v>
      </c>
      <c r="G1009" s="242">
        <v>217</v>
      </c>
      <c r="H1009" s="242">
        <v>868.55200000000002</v>
      </c>
      <c r="I1009" s="201">
        <v>40</v>
      </c>
      <c r="J1009" s="201">
        <v>35</v>
      </c>
      <c r="K1009" s="201">
        <v>40</v>
      </c>
      <c r="L1009" s="243">
        <v>2</v>
      </c>
      <c r="M1009" s="243">
        <v>0</v>
      </c>
      <c r="N1009" s="201">
        <v>3</v>
      </c>
      <c r="O1009" s="25">
        <f t="shared" si="302"/>
        <v>42</v>
      </c>
      <c r="P1009" s="25">
        <f t="shared" si="303"/>
        <v>35</v>
      </c>
      <c r="Q1009" s="25">
        <f t="shared" si="303"/>
        <v>43</v>
      </c>
      <c r="R1009" s="25">
        <f t="shared" si="304"/>
        <v>120</v>
      </c>
      <c r="S1009" s="202">
        <v>3.98</v>
      </c>
      <c r="T1009" s="201">
        <v>22</v>
      </c>
      <c r="U1009" s="202">
        <v>1.02</v>
      </c>
      <c r="V1009" s="201">
        <v>20</v>
      </c>
      <c r="W1009" s="202">
        <v>1</v>
      </c>
      <c r="X1009" s="201">
        <v>0</v>
      </c>
      <c r="Y1009" s="201">
        <v>0</v>
      </c>
      <c r="Z1009" s="201">
        <v>112</v>
      </c>
      <c r="AA1009" s="202">
        <v>31.44</v>
      </c>
      <c r="AB1009" s="26">
        <f t="shared" si="305"/>
        <v>232</v>
      </c>
      <c r="AC1009" s="71">
        <f t="shared" si="305"/>
        <v>35.42</v>
      </c>
      <c r="AD1009" s="201">
        <v>211</v>
      </c>
      <c r="AE1009" s="27">
        <f t="shared" si="306"/>
        <v>97.235023041474662</v>
      </c>
      <c r="AF1009" s="514"/>
      <c r="AG1009" s="201"/>
      <c r="AH1009" s="201"/>
      <c r="AI1009" s="201"/>
      <c r="AJ1009" s="201"/>
      <c r="AK1009" s="565"/>
      <c r="AL1009" s="201"/>
      <c r="AM1009" s="202"/>
      <c r="AN1009" s="201">
        <v>0</v>
      </c>
      <c r="AO1009" s="202">
        <v>0</v>
      </c>
      <c r="AP1009" s="201">
        <v>95</v>
      </c>
      <c r="AQ1009" s="202">
        <v>4.26</v>
      </c>
      <c r="AR1009" s="201">
        <f t="shared" si="307"/>
        <v>95</v>
      </c>
      <c r="AS1009" s="202">
        <f t="shared" si="307"/>
        <v>4.26</v>
      </c>
      <c r="AT1009" s="202">
        <v>5.43</v>
      </c>
      <c r="AU1009" s="202">
        <v>0</v>
      </c>
      <c r="AV1009" s="202">
        <v>0</v>
      </c>
      <c r="AW1009" s="202">
        <v>0.7</v>
      </c>
      <c r="AX1009" s="27">
        <f t="shared" si="308"/>
        <v>6.13</v>
      </c>
      <c r="AY1009" s="39">
        <f t="shared" si="309"/>
        <v>10.39</v>
      </c>
      <c r="AZ1009" s="202">
        <v>0</v>
      </c>
      <c r="BA1009" s="27">
        <f t="shared" si="310"/>
        <v>10.39</v>
      </c>
      <c r="BB1009" s="201">
        <v>0</v>
      </c>
      <c r="BC1009" s="202">
        <v>0</v>
      </c>
      <c r="BD1009" s="202">
        <v>0</v>
      </c>
    </row>
    <row r="1010" spans="1:56" s="494" customFormat="1" ht="16.5">
      <c r="A1010" s="543" t="s">
        <v>969</v>
      </c>
      <c r="B1010" s="595" t="s">
        <v>362</v>
      </c>
      <c r="C1010" s="596" t="s">
        <v>1055</v>
      </c>
      <c r="D1010" s="315" t="s">
        <v>1094</v>
      </c>
      <c r="E1010" s="492">
        <v>33</v>
      </c>
      <c r="F1010" s="597" t="s">
        <v>1097</v>
      </c>
      <c r="G1010" s="242">
        <v>297</v>
      </c>
      <c r="H1010" s="242">
        <v>1317.2080000000001</v>
      </c>
      <c r="I1010" s="201">
        <v>50</v>
      </c>
      <c r="J1010" s="201">
        <v>40</v>
      </c>
      <c r="K1010" s="201">
        <v>40</v>
      </c>
      <c r="L1010" s="243">
        <v>5</v>
      </c>
      <c r="M1010" s="243">
        <v>2</v>
      </c>
      <c r="N1010" s="201">
        <v>4</v>
      </c>
      <c r="O1010" s="25">
        <f t="shared" si="302"/>
        <v>55</v>
      </c>
      <c r="P1010" s="25">
        <f t="shared" si="303"/>
        <v>42</v>
      </c>
      <c r="Q1010" s="25">
        <f t="shared" si="303"/>
        <v>44</v>
      </c>
      <c r="R1010" s="25">
        <f t="shared" si="304"/>
        <v>141</v>
      </c>
      <c r="S1010" s="202">
        <v>16.600000000000001</v>
      </c>
      <c r="T1010" s="201">
        <v>30</v>
      </c>
      <c r="U1010" s="202">
        <v>1.1000000000000001</v>
      </c>
      <c r="V1010" s="201">
        <v>25</v>
      </c>
      <c r="W1010" s="202">
        <v>0.7</v>
      </c>
      <c r="X1010" s="201">
        <v>0</v>
      </c>
      <c r="Y1010" s="201">
        <v>0</v>
      </c>
      <c r="Z1010" s="201">
        <v>298</v>
      </c>
      <c r="AA1010" s="202">
        <v>151.07</v>
      </c>
      <c r="AB1010" s="26">
        <f t="shared" si="305"/>
        <v>439</v>
      </c>
      <c r="AC1010" s="71">
        <f t="shared" si="305"/>
        <v>167.67</v>
      </c>
      <c r="AD1010" s="201">
        <v>297</v>
      </c>
      <c r="AE1010" s="27">
        <f t="shared" si="306"/>
        <v>100</v>
      </c>
      <c r="AF1010" s="514">
        <v>4</v>
      </c>
      <c r="AG1010" s="201">
        <v>91</v>
      </c>
      <c r="AH1010" s="201">
        <v>91</v>
      </c>
      <c r="AI1010" s="201">
        <v>70</v>
      </c>
      <c r="AJ1010" s="201"/>
      <c r="AK1010" s="565"/>
      <c r="AL1010" s="201"/>
      <c r="AM1010" s="202"/>
      <c r="AN1010" s="201">
        <v>0</v>
      </c>
      <c r="AO1010" s="202">
        <v>0</v>
      </c>
      <c r="AP1010" s="201">
        <v>110</v>
      </c>
      <c r="AQ1010" s="202">
        <v>9.19</v>
      </c>
      <c r="AR1010" s="201">
        <f t="shared" si="307"/>
        <v>110</v>
      </c>
      <c r="AS1010" s="202">
        <f t="shared" si="307"/>
        <v>9.19</v>
      </c>
      <c r="AT1010" s="202">
        <v>53.69</v>
      </c>
      <c r="AU1010" s="202">
        <v>2.86</v>
      </c>
      <c r="AV1010" s="202">
        <v>0</v>
      </c>
      <c r="AW1010" s="202">
        <v>15.97</v>
      </c>
      <c r="AX1010" s="27">
        <f t="shared" si="308"/>
        <v>72.52</v>
      </c>
      <c r="AY1010" s="39">
        <f t="shared" si="309"/>
        <v>81.709999999999994</v>
      </c>
      <c r="AZ1010" s="202">
        <v>12.33</v>
      </c>
      <c r="BA1010" s="27">
        <f t="shared" si="310"/>
        <v>94.039999999999992</v>
      </c>
      <c r="BB1010" s="201">
        <v>0</v>
      </c>
      <c r="BC1010" s="202">
        <v>0</v>
      </c>
      <c r="BD1010" s="202">
        <v>0</v>
      </c>
    </row>
    <row r="1011" spans="1:56" s="494" customFormat="1" ht="16.5">
      <c r="A1011" s="543" t="s">
        <v>969</v>
      </c>
      <c r="B1011" s="595" t="s">
        <v>362</v>
      </c>
      <c r="C1011" s="596" t="s">
        <v>1055</v>
      </c>
      <c r="D1011" s="315" t="s">
        <v>920</v>
      </c>
      <c r="E1011" s="492">
        <v>34</v>
      </c>
      <c r="F1011" s="597" t="s">
        <v>1098</v>
      </c>
      <c r="G1011" s="242">
        <v>198</v>
      </c>
      <c r="H1011" s="242">
        <v>545</v>
      </c>
      <c r="I1011" s="243">
        <v>279</v>
      </c>
      <c r="J1011" s="243">
        <v>36</v>
      </c>
      <c r="K1011" s="243">
        <v>73</v>
      </c>
      <c r="L1011" s="243"/>
      <c r="M1011" s="243"/>
      <c r="N1011" s="243"/>
      <c r="O1011" s="25">
        <f t="shared" si="302"/>
        <v>279</v>
      </c>
      <c r="P1011" s="25">
        <f t="shared" si="303"/>
        <v>36</v>
      </c>
      <c r="Q1011" s="25">
        <f t="shared" si="303"/>
        <v>73</v>
      </c>
      <c r="R1011" s="25">
        <f t="shared" si="304"/>
        <v>388</v>
      </c>
      <c r="S1011" s="202">
        <v>0.36</v>
      </c>
      <c r="T1011" s="201">
        <v>110</v>
      </c>
      <c r="U1011" s="202">
        <v>0.02</v>
      </c>
      <c r="V1011" s="201">
        <v>169</v>
      </c>
      <c r="W1011" s="202">
        <v>0.35</v>
      </c>
      <c r="X1011" s="201">
        <v>0</v>
      </c>
      <c r="Y1011" s="201">
        <v>0</v>
      </c>
      <c r="Z1011" s="243">
        <v>157</v>
      </c>
      <c r="AA1011" s="202">
        <v>96.25</v>
      </c>
      <c r="AB1011" s="26">
        <f t="shared" si="305"/>
        <v>545</v>
      </c>
      <c r="AC1011" s="71">
        <f t="shared" si="305"/>
        <v>96.61</v>
      </c>
      <c r="AD1011" s="243">
        <v>198</v>
      </c>
      <c r="AE1011" s="27">
        <f t="shared" si="306"/>
        <v>100</v>
      </c>
      <c r="AF1011" s="514">
        <v>5</v>
      </c>
      <c r="AG1011" s="243">
        <v>162</v>
      </c>
      <c r="AH1011" s="243">
        <v>162</v>
      </c>
      <c r="AI1011" s="243">
        <v>111</v>
      </c>
      <c r="AJ1011" s="243">
        <v>59</v>
      </c>
      <c r="AK1011" s="565">
        <v>0.29499999999999998</v>
      </c>
      <c r="AL1011" s="243"/>
      <c r="AM1011" s="202"/>
      <c r="AN1011" s="243">
        <v>6</v>
      </c>
      <c r="AO1011" s="202">
        <v>0.63</v>
      </c>
      <c r="AP1011" s="243">
        <v>278</v>
      </c>
      <c r="AQ1011" s="202">
        <v>19</v>
      </c>
      <c r="AR1011" s="201">
        <f t="shared" si="307"/>
        <v>343</v>
      </c>
      <c r="AS1011" s="202">
        <f t="shared" si="307"/>
        <v>19.925000000000001</v>
      </c>
      <c r="AT1011" s="202">
        <v>31.64</v>
      </c>
      <c r="AU1011" s="202">
        <v>7.59</v>
      </c>
      <c r="AV1011" s="202"/>
      <c r="AW1011" s="202">
        <v>94.26</v>
      </c>
      <c r="AX1011" s="27">
        <f t="shared" si="308"/>
        <v>133.49</v>
      </c>
      <c r="AY1011" s="39">
        <f t="shared" si="309"/>
        <v>153.41500000000002</v>
      </c>
      <c r="AZ1011" s="202">
        <v>30.75</v>
      </c>
      <c r="BA1011" s="27">
        <f t="shared" si="310"/>
        <v>184.16500000000002</v>
      </c>
      <c r="BB1011" s="201">
        <v>0</v>
      </c>
      <c r="BC1011" s="202">
        <v>0</v>
      </c>
      <c r="BD1011" s="202">
        <v>0</v>
      </c>
    </row>
    <row r="1012" spans="1:56" s="494" customFormat="1" ht="16.5">
      <c r="A1012" s="543" t="s">
        <v>969</v>
      </c>
      <c r="B1012" s="595" t="s">
        <v>362</v>
      </c>
      <c r="C1012" s="596" t="s">
        <v>1055</v>
      </c>
      <c r="D1012" s="315" t="s">
        <v>920</v>
      </c>
      <c r="E1012" s="492">
        <v>35</v>
      </c>
      <c r="F1012" s="597" t="s">
        <v>1099</v>
      </c>
      <c r="G1012" s="242">
        <v>198</v>
      </c>
      <c r="H1012" s="242">
        <v>835</v>
      </c>
      <c r="I1012" s="243">
        <v>199</v>
      </c>
      <c r="J1012" s="243">
        <v>24</v>
      </c>
      <c r="K1012" s="243">
        <v>64</v>
      </c>
      <c r="L1012" s="243"/>
      <c r="M1012" s="243"/>
      <c r="N1012" s="243"/>
      <c r="O1012" s="25">
        <f t="shared" si="302"/>
        <v>199</v>
      </c>
      <c r="P1012" s="25">
        <f t="shared" si="303"/>
        <v>24</v>
      </c>
      <c r="Q1012" s="25">
        <f t="shared" si="303"/>
        <v>64</v>
      </c>
      <c r="R1012" s="25">
        <f t="shared" si="304"/>
        <v>287</v>
      </c>
      <c r="S1012" s="202">
        <v>0.38</v>
      </c>
      <c r="T1012" s="201">
        <v>104</v>
      </c>
      <c r="U1012" s="202">
        <v>0.15</v>
      </c>
      <c r="V1012" s="201">
        <v>95</v>
      </c>
      <c r="W1012" s="202">
        <v>0.09</v>
      </c>
      <c r="X1012" s="201">
        <v>0</v>
      </c>
      <c r="Y1012" s="201">
        <v>0</v>
      </c>
      <c r="Z1012" s="243">
        <v>443</v>
      </c>
      <c r="AA1012" s="202">
        <v>43</v>
      </c>
      <c r="AB1012" s="26">
        <f t="shared" si="305"/>
        <v>730</v>
      </c>
      <c r="AC1012" s="71">
        <f t="shared" si="305"/>
        <v>43.38</v>
      </c>
      <c r="AD1012" s="243">
        <v>198</v>
      </c>
      <c r="AE1012" s="27">
        <f t="shared" si="306"/>
        <v>100</v>
      </c>
      <c r="AF1012" s="514">
        <v>6</v>
      </c>
      <c r="AG1012" s="243">
        <v>28</v>
      </c>
      <c r="AH1012" s="243">
        <v>28</v>
      </c>
      <c r="AI1012" s="243">
        <v>17</v>
      </c>
      <c r="AJ1012" s="243">
        <v>70</v>
      </c>
      <c r="AK1012" s="565">
        <v>0.35</v>
      </c>
      <c r="AL1012" s="243"/>
      <c r="AM1012" s="202"/>
      <c r="AN1012" s="243">
        <v>0</v>
      </c>
      <c r="AO1012" s="202">
        <v>0</v>
      </c>
      <c r="AP1012" s="243">
        <v>342</v>
      </c>
      <c r="AQ1012" s="202">
        <v>9</v>
      </c>
      <c r="AR1012" s="201">
        <f t="shared" si="307"/>
        <v>412</v>
      </c>
      <c r="AS1012" s="202">
        <f t="shared" si="307"/>
        <v>9.35</v>
      </c>
      <c r="AT1012" s="202">
        <v>26.2</v>
      </c>
      <c r="AU1012" s="202">
        <v>15.98</v>
      </c>
      <c r="AV1012" s="202"/>
      <c r="AW1012" s="202">
        <v>86.5</v>
      </c>
      <c r="AX1012" s="27">
        <f t="shared" si="308"/>
        <v>128.68</v>
      </c>
      <c r="AY1012" s="39">
        <f t="shared" si="309"/>
        <v>138.03</v>
      </c>
      <c r="AZ1012" s="202">
        <v>15.5</v>
      </c>
      <c r="BA1012" s="27">
        <f t="shared" si="310"/>
        <v>153.53</v>
      </c>
      <c r="BB1012" s="201">
        <v>0</v>
      </c>
      <c r="BC1012" s="202">
        <v>0</v>
      </c>
      <c r="BD1012" s="202">
        <v>0</v>
      </c>
    </row>
    <row r="1013" spans="1:56" s="494" customFormat="1" ht="16.5">
      <c r="A1013" s="543" t="s">
        <v>969</v>
      </c>
      <c r="B1013" s="595" t="s">
        <v>362</v>
      </c>
      <c r="C1013" s="596" t="s">
        <v>1055</v>
      </c>
      <c r="D1013" s="315" t="s">
        <v>920</v>
      </c>
      <c r="E1013" s="492">
        <v>36</v>
      </c>
      <c r="F1013" s="597" t="s">
        <v>1100</v>
      </c>
      <c r="G1013" s="242">
        <v>327</v>
      </c>
      <c r="H1013" s="242">
        <v>1269.7540000000001</v>
      </c>
      <c r="I1013" s="201">
        <v>153</v>
      </c>
      <c r="J1013" s="201">
        <v>15</v>
      </c>
      <c r="K1013" s="201">
        <v>54</v>
      </c>
      <c r="L1013" s="201">
        <v>2</v>
      </c>
      <c r="M1013" s="201"/>
      <c r="N1013" s="201"/>
      <c r="O1013" s="25">
        <f t="shared" si="302"/>
        <v>155</v>
      </c>
      <c r="P1013" s="25">
        <f t="shared" si="303"/>
        <v>15</v>
      </c>
      <c r="Q1013" s="25">
        <f t="shared" si="303"/>
        <v>54</v>
      </c>
      <c r="R1013" s="25">
        <f t="shared" si="304"/>
        <v>224</v>
      </c>
      <c r="S1013" s="202">
        <v>0.3</v>
      </c>
      <c r="T1013" s="201">
        <v>0</v>
      </c>
      <c r="U1013" s="202">
        <v>0</v>
      </c>
      <c r="V1013" s="201">
        <v>155</v>
      </c>
      <c r="W1013" s="202">
        <v>0.3</v>
      </c>
      <c r="X1013" s="201">
        <v>0</v>
      </c>
      <c r="Y1013" s="201">
        <v>0</v>
      </c>
      <c r="Z1013" s="201">
        <v>318</v>
      </c>
      <c r="AA1013" s="202">
        <v>27.2</v>
      </c>
      <c r="AB1013" s="26">
        <f t="shared" si="305"/>
        <v>542</v>
      </c>
      <c r="AC1013" s="71">
        <f t="shared" si="305"/>
        <v>27.5</v>
      </c>
      <c r="AD1013" s="201">
        <v>230</v>
      </c>
      <c r="AE1013" s="27">
        <f t="shared" si="306"/>
        <v>70.336391437308862</v>
      </c>
      <c r="AF1013" s="514"/>
      <c r="AG1013" s="201"/>
      <c r="AH1013" s="201"/>
      <c r="AI1013" s="201"/>
      <c r="AJ1013" s="201">
        <v>39</v>
      </c>
      <c r="AK1013" s="565">
        <v>0.19500000000000001</v>
      </c>
      <c r="AL1013" s="201"/>
      <c r="AM1013" s="202"/>
      <c r="AN1013" s="201">
        <v>0</v>
      </c>
      <c r="AO1013" s="202">
        <v>0</v>
      </c>
      <c r="AP1013" s="201">
        <v>178</v>
      </c>
      <c r="AQ1013" s="202">
        <v>10</v>
      </c>
      <c r="AR1013" s="201">
        <f t="shared" si="307"/>
        <v>217</v>
      </c>
      <c r="AS1013" s="202">
        <f t="shared" si="307"/>
        <v>10.195</v>
      </c>
      <c r="AT1013" s="202">
        <v>9.4499999999999993</v>
      </c>
      <c r="AU1013" s="202">
        <v>5.4</v>
      </c>
      <c r="AV1013" s="202"/>
      <c r="AW1013" s="202">
        <v>34.29</v>
      </c>
      <c r="AX1013" s="27">
        <f t="shared" si="308"/>
        <v>49.14</v>
      </c>
      <c r="AY1013" s="39">
        <f t="shared" si="309"/>
        <v>59.335000000000001</v>
      </c>
      <c r="AZ1013" s="202">
        <v>0</v>
      </c>
      <c r="BA1013" s="27">
        <f t="shared" si="310"/>
        <v>59.335000000000001</v>
      </c>
      <c r="BB1013" s="201">
        <v>0</v>
      </c>
      <c r="BC1013" s="202">
        <v>0</v>
      </c>
      <c r="BD1013" s="202">
        <v>0</v>
      </c>
    </row>
    <row r="1014" spans="1:56" s="494" customFormat="1" ht="16.5">
      <c r="A1014" s="543" t="s">
        <v>969</v>
      </c>
      <c r="B1014" s="595" t="s">
        <v>362</v>
      </c>
      <c r="C1014" s="596" t="s">
        <v>1055</v>
      </c>
      <c r="D1014" s="315" t="s">
        <v>1101</v>
      </c>
      <c r="E1014" s="492">
        <v>37</v>
      </c>
      <c r="F1014" s="597" t="s">
        <v>1102</v>
      </c>
      <c r="G1014" s="242">
        <v>274</v>
      </c>
      <c r="H1014" s="242">
        <v>1328.7120000000002</v>
      </c>
      <c r="I1014" s="201">
        <v>23</v>
      </c>
      <c r="J1014" s="201">
        <v>0</v>
      </c>
      <c r="K1014" s="201">
        <v>10</v>
      </c>
      <c r="L1014" s="243">
        <v>2</v>
      </c>
      <c r="M1014" s="243"/>
      <c r="N1014" s="243"/>
      <c r="O1014" s="25">
        <f t="shared" si="302"/>
        <v>25</v>
      </c>
      <c r="P1014" s="25">
        <f t="shared" si="303"/>
        <v>0</v>
      </c>
      <c r="Q1014" s="25">
        <f t="shared" si="303"/>
        <v>10</v>
      </c>
      <c r="R1014" s="25">
        <f t="shared" si="304"/>
        <v>35</v>
      </c>
      <c r="S1014" s="202">
        <v>0.4</v>
      </c>
      <c r="T1014" s="201">
        <v>22</v>
      </c>
      <c r="U1014" s="202">
        <v>0.05</v>
      </c>
      <c r="V1014" s="201">
        <v>3</v>
      </c>
      <c r="W1014" s="202">
        <v>0.01</v>
      </c>
      <c r="X1014" s="201">
        <v>0</v>
      </c>
      <c r="Y1014" s="201">
        <v>0</v>
      </c>
      <c r="Z1014" s="201">
        <v>143</v>
      </c>
      <c r="AA1014" s="202">
        <v>1.2</v>
      </c>
      <c r="AB1014" s="26">
        <f t="shared" si="305"/>
        <v>178</v>
      </c>
      <c r="AC1014" s="71">
        <f t="shared" si="305"/>
        <v>1.6</v>
      </c>
      <c r="AD1014" s="201">
        <v>168</v>
      </c>
      <c r="AE1014" s="27">
        <f t="shared" si="306"/>
        <v>61.313868613138688</v>
      </c>
      <c r="AF1014" s="514"/>
      <c r="AG1014" s="201"/>
      <c r="AH1014" s="201"/>
      <c r="AI1014" s="201"/>
      <c r="AJ1014" s="201"/>
      <c r="AK1014" s="565"/>
      <c r="AL1014" s="201"/>
      <c r="AM1014" s="202"/>
      <c r="AN1014" s="201"/>
      <c r="AO1014" s="202"/>
      <c r="AP1014" s="201">
        <v>5</v>
      </c>
      <c r="AQ1014" s="202">
        <v>3.1</v>
      </c>
      <c r="AR1014" s="201">
        <f t="shared" si="307"/>
        <v>5</v>
      </c>
      <c r="AS1014" s="202">
        <f t="shared" si="307"/>
        <v>3.1</v>
      </c>
      <c r="AT1014" s="202">
        <v>0</v>
      </c>
      <c r="AU1014" s="202">
        <v>0</v>
      </c>
      <c r="AV1014" s="202">
        <v>0</v>
      </c>
      <c r="AW1014" s="202">
        <v>1</v>
      </c>
      <c r="AX1014" s="27">
        <f t="shared" si="308"/>
        <v>1</v>
      </c>
      <c r="AY1014" s="39">
        <f t="shared" si="309"/>
        <v>4.0999999999999996</v>
      </c>
      <c r="AZ1014" s="202">
        <v>3.5</v>
      </c>
      <c r="BA1014" s="27">
        <f t="shared" si="310"/>
        <v>7.6</v>
      </c>
      <c r="BB1014" s="201">
        <v>0</v>
      </c>
      <c r="BC1014" s="202">
        <v>0</v>
      </c>
      <c r="BD1014" s="202">
        <v>0</v>
      </c>
    </row>
    <row r="1015" spans="1:56" s="494" customFormat="1" ht="16.5">
      <c r="A1015" s="543" t="s">
        <v>969</v>
      </c>
      <c r="B1015" s="595" t="s">
        <v>362</v>
      </c>
      <c r="C1015" s="596" t="s">
        <v>1055</v>
      </c>
      <c r="D1015" s="315" t="s">
        <v>1101</v>
      </c>
      <c r="E1015" s="492">
        <v>38</v>
      </c>
      <c r="F1015" s="597" t="s">
        <v>1103</v>
      </c>
      <c r="G1015" s="242">
        <v>287</v>
      </c>
      <c r="H1015" s="242">
        <v>1271.9110000000003</v>
      </c>
      <c r="I1015" s="201">
        <v>110</v>
      </c>
      <c r="J1015" s="201">
        <v>0</v>
      </c>
      <c r="K1015" s="201">
        <v>493</v>
      </c>
      <c r="L1015" s="243"/>
      <c r="M1015" s="243"/>
      <c r="N1015" s="243"/>
      <c r="O1015" s="25">
        <f t="shared" si="302"/>
        <v>110</v>
      </c>
      <c r="P1015" s="25">
        <f t="shared" si="303"/>
        <v>0</v>
      </c>
      <c r="Q1015" s="25">
        <f t="shared" si="303"/>
        <v>493</v>
      </c>
      <c r="R1015" s="25">
        <f t="shared" si="304"/>
        <v>603</v>
      </c>
      <c r="S1015" s="202">
        <v>2.2000000000000002</v>
      </c>
      <c r="T1015" s="201">
        <v>98</v>
      </c>
      <c r="U1015" s="202">
        <v>0.11</v>
      </c>
      <c r="V1015" s="201">
        <v>12</v>
      </c>
      <c r="W1015" s="202">
        <v>0.06</v>
      </c>
      <c r="X1015" s="201">
        <v>0</v>
      </c>
      <c r="Y1015" s="201">
        <v>0</v>
      </c>
      <c r="Z1015" s="201">
        <v>190</v>
      </c>
      <c r="AA1015" s="202">
        <v>29</v>
      </c>
      <c r="AB1015" s="26">
        <f t="shared" si="305"/>
        <v>793</v>
      </c>
      <c r="AC1015" s="71">
        <f t="shared" si="305"/>
        <v>31.2</v>
      </c>
      <c r="AD1015" s="201">
        <v>287</v>
      </c>
      <c r="AE1015" s="27">
        <f t="shared" si="306"/>
        <v>100</v>
      </c>
      <c r="AF1015" s="514">
        <v>7</v>
      </c>
      <c r="AG1015" s="201"/>
      <c r="AH1015" s="201"/>
      <c r="AI1015" s="201"/>
      <c r="AJ1015" s="201">
        <v>2</v>
      </c>
      <c r="AK1015" s="565">
        <v>0.01</v>
      </c>
      <c r="AL1015" s="201"/>
      <c r="AM1015" s="202"/>
      <c r="AN1015" s="201"/>
      <c r="AO1015" s="202"/>
      <c r="AP1015" s="201">
        <v>30</v>
      </c>
      <c r="AQ1015" s="202">
        <v>10</v>
      </c>
      <c r="AR1015" s="201">
        <f t="shared" si="307"/>
        <v>32</v>
      </c>
      <c r="AS1015" s="202">
        <f t="shared" si="307"/>
        <v>10.01</v>
      </c>
      <c r="AT1015" s="202">
        <v>0</v>
      </c>
      <c r="AU1015" s="202">
        <v>0</v>
      </c>
      <c r="AV1015" s="202">
        <v>0</v>
      </c>
      <c r="AW1015" s="202">
        <v>0</v>
      </c>
      <c r="AX1015" s="27">
        <f t="shared" si="308"/>
        <v>0</v>
      </c>
      <c r="AY1015" s="39">
        <f t="shared" si="309"/>
        <v>10.01</v>
      </c>
      <c r="AZ1015" s="202">
        <v>12</v>
      </c>
      <c r="BA1015" s="27">
        <f t="shared" si="310"/>
        <v>22.009999999999998</v>
      </c>
      <c r="BB1015" s="201">
        <v>0</v>
      </c>
      <c r="BC1015" s="202">
        <v>0</v>
      </c>
      <c r="BD1015" s="202">
        <v>0</v>
      </c>
    </row>
    <row r="1016" spans="1:56" s="494" customFormat="1" ht="16.5">
      <c r="A1016" s="543" t="s">
        <v>969</v>
      </c>
      <c r="B1016" s="595" t="s">
        <v>362</v>
      </c>
      <c r="C1016" s="596" t="s">
        <v>1055</v>
      </c>
      <c r="D1016" s="315" t="s">
        <v>1101</v>
      </c>
      <c r="E1016" s="492">
        <v>39</v>
      </c>
      <c r="F1016" s="597" t="s">
        <v>1104</v>
      </c>
      <c r="G1016" s="242">
        <v>279</v>
      </c>
      <c r="H1016" s="242">
        <v>1286.2910000000002</v>
      </c>
      <c r="I1016" s="201">
        <v>72</v>
      </c>
      <c r="J1016" s="201">
        <v>0</v>
      </c>
      <c r="K1016" s="201">
        <v>136</v>
      </c>
      <c r="L1016" s="243"/>
      <c r="M1016" s="243"/>
      <c r="N1016" s="243"/>
      <c r="O1016" s="25">
        <f t="shared" si="302"/>
        <v>72</v>
      </c>
      <c r="P1016" s="25">
        <f t="shared" si="303"/>
        <v>0</v>
      </c>
      <c r="Q1016" s="25">
        <f t="shared" si="303"/>
        <v>136</v>
      </c>
      <c r="R1016" s="25">
        <f t="shared" si="304"/>
        <v>208</v>
      </c>
      <c r="S1016" s="202">
        <v>1.0900000000000001</v>
      </c>
      <c r="T1016" s="201">
        <v>67</v>
      </c>
      <c r="U1016" s="202">
        <v>0.09</v>
      </c>
      <c r="V1016" s="201">
        <v>5</v>
      </c>
      <c r="W1016" s="202">
        <v>0.2</v>
      </c>
      <c r="X1016" s="201">
        <v>0</v>
      </c>
      <c r="Y1016" s="201">
        <v>0</v>
      </c>
      <c r="Z1016" s="201">
        <v>281</v>
      </c>
      <c r="AA1016" s="202">
        <v>37.6</v>
      </c>
      <c r="AB1016" s="26">
        <f t="shared" si="305"/>
        <v>489</v>
      </c>
      <c r="AC1016" s="71">
        <f t="shared" si="305"/>
        <v>38.690000000000005</v>
      </c>
      <c r="AD1016" s="201">
        <v>279</v>
      </c>
      <c r="AE1016" s="27">
        <f t="shared" si="306"/>
        <v>100</v>
      </c>
      <c r="AF1016" s="514">
        <v>8</v>
      </c>
      <c r="AG1016" s="201"/>
      <c r="AH1016" s="201"/>
      <c r="AI1016" s="201"/>
      <c r="AJ1016" s="201"/>
      <c r="AK1016" s="565"/>
      <c r="AL1016" s="201"/>
      <c r="AM1016" s="202"/>
      <c r="AN1016" s="201"/>
      <c r="AO1016" s="202"/>
      <c r="AP1016" s="201">
        <v>24</v>
      </c>
      <c r="AQ1016" s="202">
        <v>5.89</v>
      </c>
      <c r="AR1016" s="201">
        <f t="shared" si="307"/>
        <v>24</v>
      </c>
      <c r="AS1016" s="202">
        <f t="shared" si="307"/>
        <v>5.89</v>
      </c>
      <c r="AT1016" s="202">
        <v>0.89</v>
      </c>
      <c r="AU1016" s="202">
        <v>0</v>
      </c>
      <c r="AV1016" s="202">
        <v>0</v>
      </c>
      <c r="AW1016" s="202">
        <v>0</v>
      </c>
      <c r="AX1016" s="27">
        <f t="shared" si="308"/>
        <v>0.89</v>
      </c>
      <c r="AY1016" s="39">
        <f t="shared" si="309"/>
        <v>6.7799999999999994</v>
      </c>
      <c r="AZ1016" s="202">
        <v>44</v>
      </c>
      <c r="BA1016" s="27">
        <f t="shared" si="310"/>
        <v>50.78</v>
      </c>
      <c r="BB1016" s="201">
        <v>0</v>
      </c>
      <c r="BC1016" s="202">
        <v>0</v>
      </c>
      <c r="BD1016" s="202">
        <v>0</v>
      </c>
    </row>
    <row r="1017" spans="1:56" s="494" customFormat="1" ht="16.5">
      <c r="A1017" s="543" t="s">
        <v>969</v>
      </c>
      <c r="B1017" s="595" t="s">
        <v>362</v>
      </c>
      <c r="C1017" s="315" t="s">
        <v>1055</v>
      </c>
      <c r="D1017" s="315" t="s">
        <v>1101</v>
      </c>
      <c r="E1017" s="492">
        <v>40</v>
      </c>
      <c r="F1017" s="315" t="s">
        <v>1522</v>
      </c>
      <c r="G1017" s="157">
        <v>202</v>
      </c>
      <c r="H1017" s="501">
        <v>709.02</v>
      </c>
      <c r="I1017" s="201">
        <v>0</v>
      </c>
      <c r="J1017" s="201">
        <v>0</v>
      </c>
      <c r="K1017" s="201">
        <v>0</v>
      </c>
      <c r="L1017" s="243">
        <v>52</v>
      </c>
      <c r="M1017" s="243"/>
      <c r="N1017" s="243">
        <v>45</v>
      </c>
      <c r="O1017" s="25">
        <f t="shared" si="302"/>
        <v>52</v>
      </c>
      <c r="P1017" s="25">
        <f t="shared" si="303"/>
        <v>0</v>
      </c>
      <c r="Q1017" s="25">
        <f t="shared" si="303"/>
        <v>45</v>
      </c>
      <c r="R1017" s="25">
        <f t="shared" si="304"/>
        <v>97</v>
      </c>
      <c r="S1017" s="202">
        <v>0.47</v>
      </c>
      <c r="T1017" s="243">
        <v>45</v>
      </c>
      <c r="U1017" s="202">
        <v>0.03</v>
      </c>
      <c r="V1017" s="243">
        <v>7</v>
      </c>
      <c r="W1017" s="202">
        <v>0.03</v>
      </c>
      <c r="X1017" s="307"/>
      <c r="Y1017" s="307"/>
      <c r="Z1017" s="243">
        <v>18</v>
      </c>
      <c r="AA1017" s="202">
        <v>2.2000000000000002</v>
      </c>
      <c r="AB1017" s="26">
        <f t="shared" si="305"/>
        <v>115</v>
      </c>
      <c r="AC1017" s="71">
        <f t="shared" si="305"/>
        <v>2.67</v>
      </c>
      <c r="AD1017" s="243">
        <v>115</v>
      </c>
      <c r="AE1017" s="27">
        <f t="shared" si="306"/>
        <v>56.930693069306926</v>
      </c>
      <c r="AF1017" s="315"/>
      <c r="AG1017" s="307"/>
      <c r="AH1017" s="307"/>
      <c r="AI1017" s="307"/>
      <c r="AJ1017" s="156"/>
      <c r="AK1017" s="635"/>
      <c r="AL1017" s="156"/>
      <c r="AM1017" s="600"/>
      <c r="AN1017" s="156"/>
      <c r="AO1017" s="600"/>
      <c r="AP1017" s="156"/>
      <c r="AQ1017" s="600"/>
      <c r="AR1017" s="201">
        <f t="shared" si="307"/>
        <v>0</v>
      </c>
      <c r="AS1017" s="202">
        <f t="shared" si="307"/>
        <v>0</v>
      </c>
      <c r="AT1017" s="638"/>
      <c r="AU1017" s="638"/>
      <c r="AV1017" s="638"/>
      <c r="AW1017" s="638"/>
      <c r="AX1017" s="27">
        <f t="shared" si="308"/>
        <v>0</v>
      </c>
      <c r="AY1017" s="39">
        <f t="shared" si="309"/>
        <v>0</v>
      </c>
      <c r="AZ1017" s="638"/>
      <c r="BA1017" s="27">
        <f t="shared" si="310"/>
        <v>0</v>
      </c>
      <c r="BB1017" s="639"/>
      <c r="BC1017" s="638"/>
      <c r="BD1017" s="638"/>
    </row>
    <row r="1018" spans="1:56" s="494" customFormat="1" ht="16.5">
      <c r="A1018" s="543" t="s">
        <v>969</v>
      </c>
      <c r="B1018" s="595" t="s">
        <v>362</v>
      </c>
      <c r="C1018" s="596" t="s">
        <v>1055</v>
      </c>
      <c r="D1018" s="315" t="s">
        <v>1506</v>
      </c>
      <c r="E1018" s="492">
        <v>41</v>
      </c>
      <c r="F1018" s="597" t="s">
        <v>1092</v>
      </c>
      <c r="G1018" s="242">
        <v>279</v>
      </c>
      <c r="H1018" s="242">
        <v>1123.078</v>
      </c>
      <c r="I1018" s="69">
        <v>75</v>
      </c>
      <c r="J1018" s="69">
        <v>0</v>
      </c>
      <c r="K1018" s="69">
        <v>1</v>
      </c>
      <c r="L1018" s="69"/>
      <c r="M1018" s="69"/>
      <c r="N1018" s="69"/>
      <c r="O1018" s="25">
        <f t="shared" si="302"/>
        <v>75</v>
      </c>
      <c r="P1018" s="25">
        <f t="shared" si="303"/>
        <v>0</v>
      </c>
      <c r="Q1018" s="25">
        <f t="shared" si="303"/>
        <v>1</v>
      </c>
      <c r="R1018" s="25">
        <f t="shared" si="304"/>
        <v>76</v>
      </c>
      <c r="S1018" s="71">
        <v>0.03</v>
      </c>
      <c r="T1018" s="69">
        <v>65</v>
      </c>
      <c r="U1018" s="71"/>
      <c r="V1018" s="208">
        <v>10</v>
      </c>
      <c r="W1018" s="504"/>
      <c r="X1018" s="208">
        <v>0</v>
      </c>
      <c r="Y1018" s="208">
        <v>0</v>
      </c>
      <c r="Z1018" s="69">
        <v>11</v>
      </c>
      <c r="AA1018" s="71">
        <v>0.01</v>
      </c>
      <c r="AB1018" s="26">
        <f t="shared" si="305"/>
        <v>87</v>
      </c>
      <c r="AC1018" s="71">
        <f t="shared" si="305"/>
        <v>0.04</v>
      </c>
      <c r="AD1018" s="208">
        <v>75</v>
      </c>
      <c r="AE1018" s="27">
        <f t="shared" si="306"/>
        <v>26.881720430107524</v>
      </c>
      <c r="AF1018" s="514"/>
      <c r="AG1018" s="208"/>
      <c r="AH1018" s="208"/>
      <c r="AI1018" s="208"/>
      <c r="AJ1018" s="208"/>
      <c r="AK1018" s="631"/>
      <c r="AL1018" s="208"/>
      <c r="AM1018" s="504"/>
      <c r="AN1018" s="208"/>
      <c r="AO1018" s="504"/>
      <c r="AP1018" s="208">
        <v>1</v>
      </c>
      <c r="AQ1018" s="504">
        <v>1</v>
      </c>
      <c r="AR1018" s="201">
        <f t="shared" si="307"/>
        <v>1</v>
      </c>
      <c r="AS1018" s="202">
        <f t="shared" si="307"/>
        <v>1</v>
      </c>
      <c r="AT1018" s="600">
        <v>0</v>
      </c>
      <c r="AU1018" s="600">
        <v>0</v>
      </c>
      <c r="AV1018" s="600">
        <v>0</v>
      </c>
      <c r="AW1018" s="600">
        <v>0</v>
      </c>
      <c r="AX1018" s="27">
        <f t="shared" si="308"/>
        <v>0</v>
      </c>
      <c r="AY1018" s="39">
        <f t="shared" si="309"/>
        <v>1</v>
      </c>
      <c r="AZ1018" s="600">
        <v>0</v>
      </c>
      <c r="BA1018" s="27">
        <f t="shared" si="310"/>
        <v>1</v>
      </c>
      <c r="BB1018" s="155"/>
      <c r="BC1018" s="202"/>
      <c r="BD1018" s="263"/>
    </row>
    <row r="1019" spans="1:56" s="494" customFormat="1" ht="16.5">
      <c r="A1019" s="543" t="s">
        <v>969</v>
      </c>
      <c r="B1019" s="595" t="s">
        <v>362</v>
      </c>
      <c r="C1019" s="596" t="s">
        <v>1055</v>
      </c>
      <c r="D1019" s="315" t="s">
        <v>1506</v>
      </c>
      <c r="E1019" s="492">
        <v>42</v>
      </c>
      <c r="F1019" s="597" t="s">
        <v>1093</v>
      </c>
      <c r="G1019" s="242">
        <v>217</v>
      </c>
      <c r="H1019" s="242">
        <v>985.03</v>
      </c>
      <c r="I1019" s="69">
        <v>129</v>
      </c>
      <c r="J1019" s="69">
        <v>35</v>
      </c>
      <c r="K1019" s="69">
        <v>16</v>
      </c>
      <c r="L1019" s="69"/>
      <c r="M1019" s="69"/>
      <c r="N1019" s="69"/>
      <c r="O1019" s="25">
        <f t="shared" si="302"/>
        <v>129</v>
      </c>
      <c r="P1019" s="25">
        <f t="shared" si="303"/>
        <v>35</v>
      </c>
      <c r="Q1019" s="25">
        <f t="shared" si="303"/>
        <v>16</v>
      </c>
      <c r="R1019" s="25">
        <f t="shared" si="304"/>
        <v>180</v>
      </c>
      <c r="S1019" s="71">
        <v>0.15</v>
      </c>
      <c r="T1019" s="69">
        <v>101</v>
      </c>
      <c r="U1019" s="71"/>
      <c r="V1019" s="208">
        <v>28</v>
      </c>
      <c r="W1019" s="504"/>
      <c r="X1019" s="208">
        <v>0</v>
      </c>
      <c r="Y1019" s="208">
        <v>0</v>
      </c>
      <c r="Z1019" s="69">
        <v>91</v>
      </c>
      <c r="AA1019" s="71">
        <v>1.38</v>
      </c>
      <c r="AB1019" s="26">
        <f t="shared" si="305"/>
        <v>271</v>
      </c>
      <c r="AC1019" s="71">
        <f t="shared" si="305"/>
        <v>1.5299999999999998</v>
      </c>
      <c r="AD1019" s="208">
        <v>175</v>
      </c>
      <c r="AE1019" s="27">
        <f t="shared" si="306"/>
        <v>80.645161290322577</v>
      </c>
      <c r="AF1019" s="514"/>
      <c r="AG1019" s="208"/>
      <c r="AH1019" s="208"/>
      <c r="AI1019" s="208"/>
      <c r="AJ1019" s="208"/>
      <c r="AK1019" s="631"/>
      <c r="AL1019" s="208"/>
      <c r="AM1019" s="504"/>
      <c r="AN1019" s="208"/>
      <c r="AO1019" s="504"/>
      <c r="AP1019" s="208"/>
      <c r="AQ1019" s="504"/>
      <c r="AR1019" s="201">
        <f t="shared" si="307"/>
        <v>0</v>
      </c>
      <c r="AS1019" s="202">
        <f t="shared" si="307"/>
        <v>0</v>
      </c>
      <c r="AT1019" s="600">
        <v>0</v>
      </c>
      <c r="AU1019" s="600">
        <v>0</v>
      </c>
      <c r="AV1019" s="600">
        <v>0</v>
      </c>
      <c r="AW1019" s="600">
        <v>0</v>
      </c>
      <c r="AX1019" s="27">
        <f t="shared" si="308"/>
        <v>0</v>
      </c>
      <c r="AY1019" s="39">
        <f t="shared" si="309"/>
        <v>0</v>
      </c>
      <c r="AZ1019" s="600">
        <v>6.7</v>
      </c>
      <c r="BA1019" s="27">
        <f t="shared" si="310"/>
        <v>6.7</v>
      </c>
      <c r="BB1019" s="155"/>
      <c r="BC1019" s="202"/>
      <c r="BD1019" s="263"/>
    </row>
    <row r="1020" spans="1:56" s="494" customFormat="1" ht="16.5">
      <c r="A1020" s="543" t="s">
        <v>969</v>
      </c>
      <c r="B1020" s="595" t="s">
        <v>362</v>
      </c>
      <c r="C1020" s="596" t="s">
        <v>1055</v>
      </c>
      <c r="D1020" s="315" t="s">
        <v>1105</v>
      </c>
      <c r="E1020" s="492">
        <v>43</v>
      </c>
      <c r="F1020" s="597" t="s">
        <v>1106</v>
      </c>
      <c r="G1020" s="242">
        <v>293</v>
      </c>
      <c r="H1020" s="242">
        <v>1239.556</v>
      </c>
      <c r="I1020" s="243">
        <v>0</v>
      </c>
      <c r="J1020" s="243">
        <v>8</v>
      </c>
      <c r="K1020" s="243">
        <v>41</v>
      </c>
      <c r="L1020" s="243">
        <v>0</v>
      </c>
      <c r="M1020" s="243">
        <v>1</v>
      </c>
      <c r="N1020" s="243">
        <v>16</v>
      </c>
      <c r="O1020" s="25">
        <f t="shared" si="302"/>
        <v>0</v>
      </c>
      <c r="P1020" s="25">
        <f t="shared" si="303"/>
        <v>9</v>
      </c>
      <c r="Q1020" s="25">
        <f t="shared" si="303"/>
        <v>57</v>
      </c>
      <c r="R1020" s="25">
        <f t="shared" si="304"/>
        <v>66</v>
      </c>
      <c r="S1020" s="202">
        <v>0.11</v>
      </c>
      <c r="T1020" s="201">
        <v>0</v>
      </c>
      <c r="U1020" s="202">
        <v>0</v>
      </c>
      <c r="V1020" s="201">
        <v>0</v>
      </c>
      <c r="W1020" s="202">
        <v>0</v>
      </c>
      <c r="X1020" s="201">
        <v>0</v>
      </c>
      <c r="Y1020" s="201">
        <v>0</v>
      </c>
      <c r="Z1020" s="601">
        <v>101</v>
      </c>
      <c r="AA1020" s="602">
        <v>8.42</v>
      </c>
      <c r="AB1020" s="26">
        <f t="shared" si="305"/>
        <v>167</v>
      </c>
      <c r="AC1020" s="71">
        <f t="shared" si="305"/>
        <v>8.5299999999999994</v>
      </c>
      <c r="AD1020" s="243">
        <v>293</v>
      </c>
      <c r="AE1020" s="27">
        <f t="shared" si="306"/>
        <v>100</v>
      </c>
      <c r="AF1020" s="514">
        <v>9</v>
      </c>
      <c r="AG1020" s="243"/>
      <c r="AH1020" s="243"/>
      <c r="AI1020" s="243"/>
      <c r="AJ1020" s="601"/>
      <c r="AK1020" s="565"/>
      <c r="AL1020" s="601"/>
      <c r="AM1020" s="602"/>
      <c r="AN1020" s="601"/>
      <c r="AO1020" s="602"/>
      <c r="AP1020" s="601">
        <v>27</v>
      </c>
      <c r="AQ1020" s="602">
        <v>13</v>
      </c>
      <c r="AR1020" s="201">
        <f t="shared" si="307"/>
        <v>27</v>
      </c>
      <c r="AS1020" s="202">
        <f t="shared" si="307"/>
        <v>13</v>
      </c>
      <c r="AT1020" s="602">
        <v>13.34</v>
      </c>
      <c r="AU1020" s="602">
        <v>0</v>
      </c>
      <c r="AV1020" s="602">
        <v>0</v>
      </c>
      <c r="AW1020" s="602">
        <v>0.15</v>
      </c>
      <c r="AX1020" s="27">
        <f t="shared" si="308"/>
        <v>13.49</v>
      </c>
      <c r="AY1020" s="39">
        <f t="shared" si="309"/>
        <v>26.490000000000002</v>
      </c>
      <c r="AZ1020" s="202">
        <v>4.63</v>
      </c>
      <c r="BA1020" s="27">
        <f t="shared" si="310"/>
        <v>31.12</v>
      </c>
      <c r="BB1020" s="201">
        <v>0</v>
      </c>
      <c r="BC1020" s="202">
        <v>0</v>
      </c>
      <c r="BD1020" s="202">
        <v>0</v>
      </c>
    </row>
    <row r="1021" spans="1:56" s="494" customFormat="1" ht="16.5">
      <c r="A1021" s="543" t="s">
        <v>969</v>
      </c>
      <c r="B1021" s="595" t="s">
        <v>362</v>
      </c>
      <c r="C1021" s="596" t="s">
        <v>1055</v>
      </c>
      <c r="D1021" s="315" t="s">
        <v>1105</v>
      </c>
      <c r="E1021" s="492">
        <v>44</v>
      </c>
      <c r="F1021" s="597" t="s">
        <v>1107</v>
      </c>
      <c r="G1021" s="242">
        <v>168</v>
      </c>
      <c r="H1021" s="242">
        <v>759.26400000000012</v>
      </c>
      <c r="I1021" s="243">
        <v>0</v>
      </c>
      <c r="J1021" s="243">
        <v>1</v>
      </c>
      <c r="K1021" s="243">
        <v>0</v>
      </c>
      <c r="L1021" s="243">
        <v>0</v>
      </c>
      <c r="M1021" s="243">
        <v>0</v>
      </c>
      <c r="N1021" s="243">
        <v>0</v>
      </c>
      <c r="O1021" s="25">
        <f t="shared" si="302"/>
        <v>0</v>
      </c>
      <c r="P1021" s="25">
        <f t="shared" si="303"/>
        <v>1</v>
      </c>
      <c r="Q1021" s="25">
        <f t="shared" si="303"/>
        <v>0</v>
      </c>
      <c r="R1021" s="25">
        <f t="shared" si="304"/>
        <v>1</v>
      </c>
      <c r="S1021" s="202">
        <v>0</v>
      </c>
      <c r="T1021" s="201">
        <v>0</v>
      </c>
      <c r="U1021" s="202">
        <v>0</v>
      </c>
      <c r="V1021" s="201">
        <v>0</v>
      </c>
      <c r="W1021" s="202">
        <v>0</v>
      </c>
      <c r="X1021" s="201">
        <v>0</v>
      </c>
      <c r="Y1021" s="201">
        <v>0</v>
      </c>
      <c r="Z1021" s="601">
        <v>0</v>
      </c>
      <c r="AA1021" s="602">
        <v>0</v>
      </c>
      <c r="AB1021" s="26">
        <f t="shared" si="305"/>
        <v>1</v>
      </c>
      <c r="AC1021" s="71">
        <f t="shared" si="305"/>
        <v>0</v>
      </c>
      <c r="AD1021" s="243">
        <v>1</v>
      </c>
      <c r="AE1021" s="27">
        <f t="shared" si="306"/>
        <v>0.59523809523809523</v>
      </c>
      <c r="AF1021" s="514"/>
      <c r="AG1021" s="243"/>
      <c r="AH1021" s="243"/>
      <c r="AI1021" s="243"/>
      <c r="AJ1021" s="601"/>
      <c r="AK1021" s="565"/>
      <c r="AL1021" s="601"/>
      <c r="AM1021" s="602"/>
      <c r="AN1021" s="601"/>
      <c r="AO1021" s="602"/>
      <c r="AP1021" s="601">
        <v>0</v>
      </c>
      <c r="AQ1021" s="602">
        <v>0</v>
      </c>
      <c r="AR1021" s="201">
        <f t="shared" si="307"/>
        <v>0</v>
      </c>
      <c r="AS1021" s="202">
        <f t="shared" si="307"/>
        <v>0</v>
      </c>
      <c r="AT1021" s="602">
        <v>0</v>
      </c>
      <c r="AU1021" s="602">
        <v>0</v>
      </c>
      <c r="AV1021" s="602">
        <v>0</v>
      </c>
      <c r="AW1021" s="602">
        <v>0</v>
      </c>
      <c r="AX1021" s="27">
        <f t="shared" si="308"/>
        <v>0</v>
      </c>
      <c r="AY1021" s="39">
        <f t="shared" si="309"/>
        <v>0</v>
      </c>
      <c r="AZ1021" s="202">
        <v>0</v>
      </c>
      <c r="BA1021" s="27">
        <f t="shared" si="310"/>
        <v>0</v>
      </c>
      <c r="BB1021" s="201">
        <v>0</v>
      </c>
      <c r="BC1021" s="202">
        <v>0</v>
      </c>
      <c r="BD1021" s="202">
        <v>0</v>
      </c>
    </row>
    <row r="1022" spans="1:56" s="494" customFormat="1" ht="16.5">
      <c r="A1022" s="543" t="s">
        <v>969</v>
      </c>
      <c r="B1022" s="595" t="s">
        <v>362</v>
      </c>
      <c r="C1022" s="596" t="s">
        <v>1055</v>
      </c>
      <c r="D1022" s="315" t="s">
        <v>1108</v>
      </c>
      <c r="E1022" s="492">
        <v>45</v>
      </c>
      <c r="F1022" s="597" t="s">
        <v>1108</v>
      </c>
      <c r="G1022" s="242">
        <v>320</v>
      </c>
      <c r="H1022" s="242">
        <v>1389.827</v>
      </c>
      <c r="I1022" s="243">
        <v>25</v>
      </c>
      <c r="J1022" s="243">
        <v>183</v>
      </c>
      <c r="K1022" s="243">
        <v>534</v>
      </c>
      <c r="L1022" s="243"/>
      <c r="M1022" s="243"/>
      <c r="N1022" s="243"/>
      <c r="O1022" s="25">
        <f t="shared" si="302"/>
        <v>25</v>
      </c>
      <c r="P1022" s="25">
        <f t="shared" si="303"/>
        <v>183</v>
      </c>
      <c r="Q1022" s="25">
        <f t="shared" si="303"/>
        <v>534</v>
      </c>
      <c r="R1022" s="25">
        <f t="shared" si="304"/>
        <v>742</v>
      </c>
      <c r="S1022" s="202">
        <v>26.95</v>
      </c>
      <c r="T1022" s="201">
        <v>4</v>
      </c>
      <c r="U1022" s="202">
        <v>0</v>
      </c>
      <c r="V1022" s="201">
        <v>21</v>
      </c>
      <c r="W1022" s="202">
        <v>0.3</v>
      </c>
      <c r="X1022" s="201">
        <v>0</v>
      </c>
      <c r="Y1022" s="201">
        <v>0</v>
      </c>
      <c r="Z1022" s="601">
        <v>648</v>
      </c>
      <c r="AA1022" s="602">
        <v>163.19999999999999</v>
      </c>
      <c r="AB1022" s="26">
        <f t="shared" si="305"/>
        <v>1390</v>
      </c>
      <c r="AC1022" s="71">
        <f t="shared" si="305"/>
        <v>190.14999999999998</v>
      </c>
      <c r="AD1022" s="243">
        <v>320</v>
      </c>
      <c r="AE1022" s="27">
        <f t="shared" si="306"/>
        <v>100</v>
      </c>
      <c r="AF1022" s="514">
        <v>10</v>
      </c>
      <c r="AG1022" s="243"/>
      <c r="AH1022" s="243"/>
      <c r="AI1022" s="243"/>
      <c r="AJ1022" s="601"/>
      <c r="AK1022" s="565"/>
      <c r="AL1022" s="496"/>
      <c r="AM1022" s="504"/>
      <c r="AN1022" s="601">
        <v>3</v>
      </c>
      <c r="AO1022" s="602">
        <v>0.33</v>
      </c>
      <c r="AP1022" s="601">
        <v>298</v>
      </c>
      <c r="AQ1022" s="602">
        <v>23.27</v>
      </c>
      <c r="AR1022" s="201">
        <f t="shared" si="307"/>
        <v>301</v>
      </c>
      <c r="AS1022" s="202">
        <f t="shared" si="307"/>
        <v>23.599999999999998</v>
      </c>
      <c r="AT1022" s="602">
        <v>48.2</v>
      </c>
      <c r="AU1022" s="602">
        <v>12</v>
      </c>
      <c r="AV1022" s="602">
        <v>0</v>
      </c>
      <c r="AW1022" s="602">
        <v>7</v>
      </c>
      <c r="AX1022" s="27">
        <f t="shared" si="308"/>
        <v>67.2</v>
      </c>
      <c r="AY1022" s="39">
        <f t="shared" si="309"/>
        <v>90.8</v>
      </c>
      <c r="AZ1022" s="202">
        <v>2</v>
      </c>
      <c r="BA1022" s="27">
        <f t="shared" si="310"/>
        <v>92.8</v>
      </c>
      <c r="BB1022" s="201">
        <v>0</v>
      </c>
      <c r="BC1022" s="202">
        <v>0</v>
      </c>
      <c r="BD1022" s="202">
        <v>0</v>
      </c>
    </row>
    <row r="1023" spans="1:56" s="494" customFormat="1" ht="16.5">
      <c r="A1023" s="543" t="s">
        <v>969</v>
      </c>
      <c r="B1023" s="595" t="s">
        <v>362</v>
      </c>
      <c r="C1023" s="596" t="s">
        <v>1055</v>
      </c>
      <c r="D1023" s="315" t="s">
        <v>1109</v>
      </c>
      <c r="E1023" s="492">
        <v>46</v>
      </c>
      <c r="F1023" s="597" t="s">
        <v>1110</v>
      </c>
      <c r="G1023" s="242">
        <v>258</v>
      </c>
      <c r="H1023" s="242">
        <v>955.55100000000004</v>
      </c>
      <c r="I1023" s="201">
        <v>269</v>
      </c>
      <c r="J1023" s="201">
        <v>0</v>
      </c>
      <c r="K1023" s="201">
        <v>102</v>
      </c>
      <c r="L1023" s="243">
        <v>3</v>
      </c>
      <c r="M1023" s="243"/>
      <c r="N1023" s="243"/>
      <c r="O1023" s="25">
        <f t="shared" si="302"/>
        <v>272</v>
      </c>
      <c r="P1023" s="25">
        <f t="shared" si="303"/>
        <v>0</v>
      </c>
      <c r="Q1023" s="25">
        <f t="shared" si="303"/>
        <v>102</v>
      </c>
      <c r="R1023" s="25">
        <f t="shared" si="304"/>
        <v>374</v>
      </c>
      <c r="S1023" s="202">
        <v>8.15</v>
      </c>
      <c r="T1023" s="201">
        <v>46</v>
      </c>
      <c r="U1023" s="202">
        <v>1.65</v>
      </c>
      <c r="V1023" s="201">
        <v>229</v>
      </c>
      <c r="W1023" s="202">
        <v>6.1</v>
      </c>
      <c r="X1023" s="201">
        <v>0</v>
      </c>
      <c r="Y1023" s="201">
        <v>0</v>
      </c>
      <c r="Z1023" s="201">
        <v>260</v>
      </c>
      <c r="AA1023" s="202">
        <v>425</v>
      </c>
      <c r="AB1023" s="26">
        <f t="shared" si="305"/>
        <v>634</v>
      </c>
      <c r="AC1023" s="71">
        <f t="shared" si="305"/>
        <v>433.15</v>
      </c>
      <c r="AD1023" s="201">
        <v>258</v>
      </c>
      <c r="AE1023" s="27">
        <f t="shared" si="306"/>
        <v>100</v>
      </c>
      <c r="AF1023" s="514">
        <v>11</v>
      </c>
      <c r="AG1023" s="201"/>
      <c r="AH1023" s="201"/>
      <c r="AI1023" s="201"/>
      <c r="AJ1023" s="201">
        <v>55</v>
      </c>
      <c r="AK1023" s="565">
        <v>0.27500000000000002</v>
      </c>
      <c r="AL1023" s="201"/>
      <c r="AM1023" s="202"/>
      <c r="AN1023" s="201"/>
      <c r="AO1023" s="202"/>
      <c r="AP1023" s="201">
        <v>100</v>
      </c>
      <c r="AQ1023" s="202">
        <v>5</v>
      </c>
      <c r="AR1023" s="201">
        <f t="shared" si="307"/>
        <v>155</v>
      </c>
      <c r="AS1023" s="202">
        <f t="shared" si="307"/>
        <v>5.2750000000000004</v>
      </c>
      <c r="AT1023" s="202">
        <v>58</v>
      </c>
      <c r="AU1023" s="202">
        <v>0</v>
      </c>
      <c r="AV1023" s="202">
        <v>0</v>
      </c>
      <c r="AW1023" s="202">
        <v>95</v>
      </c>
      <c r="AX1023" s="27">
        <f t="shared" si="308"/>
        <v>153</v>
      </c>
      <c r="AY1023" s="39">
        <f t="shared" si="309"/>
        <v>158.27500000000001</v>
      </c>
      <c r="AZ1023" s="202">
        <v>450</v>
      </c>
      <c r="BA1023" s="27">
        <f t="shared" si="310"/>
        <v>608.27499999999998</v>
      </c>
      <c r="BB1023" s="201">
        <v>2</v>
      </c>
      <c r="BC1023" s="202">
        <v>0.65</v>
      </c>
      <c r="BD1023" s="202">
        <v>0</v>
      </c>
    </row>
    <row r="1024" spans="1:56" s="494" customFormat="1" ht="16.5">
      <c r="A1024" s="543" t="s">
        <v>969</v>
      </c>
      <c r="B1024" s="595" t="s">
        <v>362</v>
      </c>
      <c r="C1024" s="596" t="s">
        <v>1055</v>
      </c>
      <c r="D1024" s="315" t="s">
        <v>1109</v>
      </c>
      <c r="E1024" s="492">
        <v>47</v>
      </c>
      <c r="F1024" s="597" t="s">
        <v>1111</v>
      </c>
      <c r="G1024" s="242">
        <v>247</v>
      </c>
      <c r="H1024" s="242">
        <v>951.95600000000013</v>
      </c>
      <c r="I1024" s="201">
        <v>141</v>
      </c>
      <c r="J1024" s="201">
        <v>0</v>
      </c>
      <c r="K1024" s="201">
        <v>50</v>
      </c>
      <c r="L1024" s="243"/>
      <c r="M1024" s="243"/>
      <c r="N1024" s="243"/>
      <c r="O1024" s="25">
        <f t="shared" si="302"/>
        <v>141</v>
      </c>
      <c r="P1024" s="25">
        <f t="shared" si="303"/>
        <v>0</v>
      </c>
      <c r="Q1024" s="25">
        <f t="shared" si="303"/>
        <v>50</v>
      </c>
      <c r="R1024" s="25">
        <f t="shared" si="304"/>
        <v>191</v>
      </c>
      <c r="S1024" s="202">
        <v>3.85</v>
      </c>
      <c r="T1024" s="201">
        <v>16</v>
      </c>
      <c r="U1024" s="202">
        <v>0.35</v>
      </c>
      <c r="V1024" s="201">
        <v>125</v>
      </c>
      <c r="W1024" s="202">
        <v>3.45</v>
      </c>
      <c r="X1024" s="201">
        <v>0</v>
      </c>
      <c r="Y1024" s="201">
        <v>0</v>
      </c>
      <c r="Z1024" s="201">
        <v>170</v>
      </c>
      <c r="AA1024" s="202">
        <v>150</v>
      </c>
      <c r="AB1024" s="26">
        <f t="shared" si="305"/>
        <v>361</v>
      </c>
      <c r="AC1024" s="71">
        <f t="shared" si="305"/>
        <v>153.85</v>
      </c>
      <c r="AD1024" s="201">
        <v>247</v>
      </c>
      <c r="AE1024" s="27">
        <f t="shared" si="306"/>
        <v>100</v>
      </c>
      <c r="AF1024" s="514">
        <v>12</v>
      </c>
      <c r="AG1024" s="201"/>
      <c r="AH1024" s="201"/>
      <c r="AI1024" s="201"/>
      <c r="AJ1024" s="201">
        <v>27</v>
      </c>
      <c r="AK1024" s="565">
        <v>0.13500000000000001</v>
      </c>
      <c r="AL1024" s="201"/>
      <c r="AM1024" s="202"/>
      <c r="AN1024" s="201"/>
      <c r="AO1024" s="202"/>
      <c r="AP1024" s="201">
        <v>98</v>
      </c>
      <c r="AQ1024" s="202">
        <v>9.5</v>
      </c>
      <c r="AR1024" s="201">
        <f t="shared" si="307"/>
        <v>125</v>
      </c>
      <c r="AS1024" s="202">
        <f t="shared" si="307"/>
        <v>9.6349999999999998</v>
      </c>
      <c r="AT1024" s="202">
        <v>20</v>
      </c>
      <c r="AU1024" s="202">
        <v>0</v>
      </c>
      <c r="AV1024" s="202">
        <v>0.3</v>
      </c>
      <c r="AW1024" s="202">
        <v>26</v>
      </c>
      <c r="AX1024" s="27">
        <f t="shared" si="308"/>
        <v>46.3</v>
      </c>
      <c r="AY1024" s="39">
        <f t="shared" si="309"/>
        <v>55.934999999999995</v>
      </c>
      <c r="AZ1024" s="202">
        <v>75</v>
      </c>
      <c r="BA1024" s="27">
        <f t="shared" si="310"/>
        <v>130.935</v>
      </c>
      <c r="BB1024" s="201">
        <v>2</v>
      </c>
      <c r="BC1024" s="202">
        <v>0.15</v>
      </c>
      <c r="BD1024" s="202">
        <v>0</v>
      </c>
    </row>
    <row r="1025" spans="1:56" s="494" customFormat="1" ht="16.5">
      <c r="A1025" s="543" t="s">
        <v>969</v>
      </c>
      <c r="B1025" s="595" t="s">
        <v>362</v>
      </c>
      <c r="C1025" s="596" t="s">
        <v>1055</v>
      </c>
      <c r="D1025" s="315" t="s">
        <v>1112</v>
      </c>
      <c r="E1025" s="492">
        <v>48</v>
      </c>
      <c r="F1025" s="597" t="s">
        <v>1113</v>
      </c>
      <c r="G1025" s="242">
        <v>295</v>
      </c>
      <c r="H1025" s="242">
        <v>1297.076</v>
      </c>
      <c r="I1025" s="243">
        <v>0</v>
      </c>
      <c r="J1025" s="243">
        <v>0</v>
      </c>
      <c r="K1025" s="243">
        <v>0</v>
      </c>
      <c r="L1025" s="243"/>
      <c r="M1025" s="243"/>
      <c r="N1025" s="243"/>
      <c r="O1025" s="25">
        <f t="shared" si="302"/>
        <v>0</v>
      </c>
      <c r="P1025" s="25">
        <f t="shared" si="303"/>
        <v>0</v>
      </c>
      <c r="Q1025" s="25">
        <f t="shared" si="303"/>
        <v>0</v>
      </c>
      <c r="R1025" s="25">
        <f t="shared" si="304"/>
        <v>0</v>
      </c>
      <c r="S1025" s="202">
        <v>0</v>
      </c>
      <c r="T1025" s="201">
        <v>0</v>
      </c>
      <c r="U1025" s="202">
        <v>0</v>
      </c>
      <c r="V1025" s="201">
        <v>0</v>
      </c>
      <c r="W1025" s="202">
        <v>0</v>
      </c>
      <c r="X1025" s="201">
        <v>0</v>
      </c>
      <c r="Y1025" s="201">
        <v>0</v>
      </c>
      <c r="Z1025" s="243">
        <v>0</v>
      </c>
      <c r="AA1025" s="202">
        <v>0</v>
      </c>
      <c r="AB1025" s="26">
        <f t="shared" si="305"/>
        <v>0</v>
      </c>
      <c r="AC1025" s="71">
        <f t="shared" si="305"/>
        <v>0</v>
      </c>
      <c r="AD1025" s="243">
        <v>0</v>
      </c>
      <c r="AE1025" s="27">
        <f t="shared" si="306"/>
        <v>0</v>
      </c>
      <c r="AF1025" s="514"/>
      <c r="AG1025" s="243"/>
      <c r="AH1025" s="243"/>
      <c r="AI1025" s="243"/>
      <c r="AJ1025" s="243"/>
      <c r="AK1025" s="565"/>
      <c r="AL1025" s="243"/>
      <c r="AM1025" s="202"/>
      <c r="AN1025" s="243"/>
      <c r="AO1025" s="202"/>
      <c r="AP1025" s="243">
        <v>0</v>
      </c>
      <c r="AQ1025" s="202">
        <v>0</v>
      </c>
      <c r="AR1025" s="201">
        <f t="shared" si="307"/>
        <v>0</v>
      </c>
      <c r="AS1025" s="202">
        <f t="shared" si="307"/>
        <v>0</v>
      </c>
      <c r="AT1025" s="202"/>
      <c r="AU1025" s="202"/>
      <c r="AV1025" s="202"/>
      <c r="AW1025" s="202"/>
      <c r="AX1025" s="27">
        <f t="shared" si="308"/>
        <v>0</v>
      </c>
      <c r="AY1025" s="39">
        <f t="shared" si="309"/>
        <v>0</v>
      </c>
      <c r="AZ1025" s="202">
        <v>0</v>
      </c>
      <c r="BA1025" s="27">
        <f t="shared" si="310"/>
        <v>0</v>
      </c>
      <c r="BB1025" s="201"/>
      <c r="BC1025" s="202"/>
      <c r="BD1025" s="202"/>
    </row>
    <row r="1026" spans="1:56" s="494" customFormat="1" ht="16.5">
      <c r="A1026" s="543" t="s">
        <v>969</v>
      </c>
      <c r="B1026" s="595" t="s">
        <v>362</v>
      </c>
      <c r="C1026" s="596" t="s">
        <v>1055</v>
      </c>
      <c r="D1026" s="315" t="s">
        <v>1114</v>
      </c>
      <c r="E1026" s="492">
        <v>49</v>
      </c>
      <c r="F1026" s="597" t="s">
        <v>1117</v>
      </c>
      <c r="G1026" s="242">
        <v>165</v>
      </c>
      <c r="H1026" s="242">
        <v>736.25600000000009</v>
      </c>
      <c r="I1026" s="243">
        <v>74</v>
      </c>
      <c r="J1026" s="243">
        <v>6</v>
      </c>
      <c r="K1026" s="243">
        <v>51</v>
      </c>
      <c r="L1026" s="243">
        <v>4</v>
      </c>
      <c r="M1026" s="243">
        <v>0</v>
      </c>
      <c r="N1026" s="243">
        <v>1</v>
      </c>
      <c r="O1026" s="25">
        <f t="shared" si="302"/>
        <v>78</v>
      </c>
      <c r="P1026" s="25">
        <f t="shared" si="303"/>
        <v>6</v>
      </c>
      <c r="Q1026" s="25">
        <f t="shared" si="303"/>
        <v>52</v>
      </c>
      <c r="R1026" s="25">
        <f t="shared" si="304"/>
        <v>136</v>
      </c>
      <c r="S1026" s="202">
        <v>3.48</v>
      </c>
      <c r="T1026" s="201">
        <v>22</v>
      </c>
      <c r="U1026" s="202">
        <v>0.49</v>
      </c>
      <c r="V1026" s="201">
        <v>56</v>
      </c>
      <c r="W1026" s="202">
        <v>1.0900000000000001</v>
      </c>
      <c r="X1026" s="201">
        <v>0</v>
      </c>
      <c r="Y1026" s="201">
        <v>0</v>
      </c>
      <c r="Z1026" s="243">
        <v>171</v>
      </c>
      <c r="AA1026" s="202">
        <v>39.71</v>
      </c>
      <c r="AB1026" s="26">
        <f t="shared" si="305"/>
        <v>307</v>
      </c>
      <c r="AC1026" s="71">
        <f t="shared" si="305"/>
        <v>43.19</v>
      </c>
      <c r="AD1026" s="243">
        <v>165</v>
      </c>
      <c r="AE1026" s="27">
        <f t="shared" si="306"/>
        <v>100</v>
      </c>
      <c r="AF1026" s="514">
        <v>13</v>
      </c>
      <c r="AG1026" s="243"/>
      <c r="AH1026" s="243"/>
      <c r="AI1026" s="243"/>
      <c r="AJ1026" s="243"/>
      <c r="AK1026" s="565"/>
      <c r="AL1026" s="243"/>
      <c r="AM1026" s="202"/>
      <c r="AN1026" s="243"/>
      <c r="AO1026" s="202"/>
      <c r="AP1026" s="243">
        <v>0</v>
      </c>
      <c r="AQ1026" s="202">
        <v>0</v>
      </c>
      <c r="AR1026" s="201">
        <f t="shared" si="307"/>
        <v>0</v>
      </c>
      <c r="AS1026" s="202">
        <f t="shared" si="307"/>
        <v>0</v>
      </c>
      <c r="AT1026" s="202"/>
      <c r="AU1026" s="202"/>
      <c r="AV1026" s="202"/>
      <c r="AW1026" s="202">
        <v>3.88</v>
      </c>
      <c r="AX1026" s="27">
        <f t="shared" si="308"/>
        <v>3.88</v>
      </c>
      <c r="AY1026" s="39">
        <f t="shared" si="309"/>
        <v>3.88</v>
      </c>
      <c r="AZ1026" s="202">
        <v>4.97</v>
      </c>
      <c r="BA1026" s="27">
        <f t="shared" si="310"/>
        <v>8.85</v>
      </c>
      <c r="BB1026" s="201"/>
      <c r="BC1026" s="202"/>
      <c r="BD1026" s="202"/>
    </row>
    <row r="1027" spans="1:56" s="494" customFormat="1" ht="16.5">
      <c r="A1027" s="543" t="s">
        <v>969</v>
      </c>
      <c r="B1027" s="595" t="s">
        <v>362</v>
      </c>
      <c r="C1027" s="596" t="s">
        <v>1055</v>
      </c>
      <c r="D1027" s="315" t="s">
        <v>1118</v>
      </c>
      <c r="E1027" s="492">
        <v>50</v>
      </c>
      <c r="F1027" s="597" t="s">
        <v>1119</v>
      </c>
      <c r="G1027" s="242">
        <v>198</v>
      </c>
      <c r="H1027" s="242">
        <v>942.60900000000004</v>
      </c>
      <c r="I1027" s="201">
        <v>456</v>
      </c>
      <c r="J1027" s="201">
        <v>43</v>
      </c>
      <c r="K1027" s="201">
        <v>48</v>
      </c>
      <c r="L1027" s="243"/>
      <c r="M1027" s="243"/>
      <c r="N1027" s="243"/>
      <c r="O1027" s="25">
        <f t="shared" si="302"/>
        <v>456</v>
      </c>
      <c r="P1027" s="25">
        <f t="shared" si="303"/>
        <v>43</v>
      </c>
      <c r="Q1027" s="25">
        <f t="shared" si="303"/>
        <v>48</v>
      </c>
      <c r="R1027" s="25">
        <f t="shared" si="304"/>
        <v>547</v>
      </c>
      <c r="S1027" s="202">
        <v>2.0099999999999998</v>
      </c>
      <c r="T1027" s="201">
        <v>0</v>
      </c>
      <c r="U1027" s="202">
        <v>0</v>
      </c>
      <c r="V1027" s="201">
        <v>455</v>
      </c>
      <c r="W1027" s="202">
        <v>1.4</v>
      </c>
      <c r="X1027" s="201">
        <v>0</v>
      </c>
      <c r="Y1027" s="201">
        <v>0</v>
      </c>
      <c r="Z1027" s="243">
        <v>44</v>
      </c>
      <c r="AA1027" s="202">
        <v>3.6</v>
      </c>
      <c r="AB1027" s="26">
        <f t="shared" si="305"/>
        <v>591</v>
      </c>
      <c r="AC1027" s="71">
        <f t="shared" si="305"/>
        <v>5.6099999999999994</v>
      </c>
      <c r="AD1027" s="243">
        <v>198</v>
      </c>
      <c r="AE1027" s="27">
        <f t="shared" si="306"/>
        <v>100</v>
      </c>
      <c r="AF1027" s="514">
        <v>14</v>
      </c>
      <c r="AG1027" s="243"/>
      <c r="AH1027" s="243"/>
      <c r="AI1027" s="243"/>
      <c r="AJ1027" s="243">
        <v>38</v>
      </c>
      <c r="AK1027" s="565">
        <v>0.19</v>
      </c>
      <c r="AL1027" s="243"/>
      <c r="AM1027" s="202"/>
      <c r="AN1027" s="243"/>
      <c r="AO1027" s="202"/>
      <c r="AP1027" s="243">
        <v>19</v>
      </c>
      <c r="AQ1027" s="202">
        <v>2.89</v>
      </c>
      <c r="AR1027" s="201">
        <f t="shared" si="307"/>
        <v>57</v>
      </c>
      <c r="AS1027" s="202">
        <f t="shared" si="307"/>
        <v>3.08</v>
      </c>
      <c r="AT1027" s="202">
        <v>0</v>
      </c>
      <c r="AU1027" s="202"/>
      <c r="AV1027" s="202"/>
      <c r="AW1027" s="202"/>
      <c r="AX1027" s="27">
        <f t="shared" si="308"/>
        <v>0</v>
      </c>
      <c r="AY1027" s="39">
        <f t="shared" si="309"/>
        <v>3.08</v>
      </c>
      <c r="AZ1027" s="202">
        <v>0</v>
      </c>
      <c r="BA1027" s="27">
        <f t="shared" si="310"/>
        <v>3.08</v>
      </c>
      <c r="BB1027" s="201"/>
      <c r="BC1027" s="202"/>
      <c r="BD1027" s="202"/>
    </row>
    <row r="1028" spans="1:56" s="494" customFormat="1" ht="16.5">
      <c r="A1028" s="543" t="s">
        <v>969</v>
      </c>
      <c r="B1028" s="595" t="s">
        <v>362</v>
      </c>
      <c r="C1028" s="596" t="s">
        <v>1055</v>
      </c>
      <c r="D1028" s="315" t="s">
        <v>1120</v>
      </c>
      <c r="E1028" s="492">
        <v>51</v>
      </c>
      <c r="F1028" s="597" t="s">
        <v>1121</v>
      </c>
      <c r="G1028" s="242">
        <v>175</v>
      </c>
      <c r="H1028" s="242">
        <v>752.07400000000007</v>
      </c>
      <c r="I1028" s="201">
        <v>0</v>
      </c>
      <c r="J1028" s="201">
        <v>0</v>
      </c>
      <c r="K1028" s="201">
        <v>0</v>
      </c>
      <c r="L1028" s="243"/>
      <c r="M1028" s="243"/>
      <c r="N1028" s="243"/>
      <c r="O1028" s="25">
        <f t="shared" si="302"/>
        <v>0</v>
      </c>
      <c r="P1028" s="25">
        <f t="shared" si="303"/>
        <v>0</v>
      </c>
      <c r="Q1028" s="25">
        <f t="shared" si="303"/>
        <v>0</v>
      </c>
      <c r="R1028" s="25">
        <f t="shared" si="304"/>
        <v>0</v>
      </c>
      <c r="S1028" s="202">
        <v>0</v>
      </c>
      <c r="T1028" s="201">
        <v>0</v>
      </c>
      <c r="U1028" s="202">
        <v>0</v>
      </c>
      <c r="V1028" s="201">
        <v>0</v>
      </c>
      <c r="W1028" s="202">
        <v>0</v>
      </c>
      <c r="X1028" s="201">
        <v>0</v>
      </c>
      <c r="Y1028" s="201">
        <v>0</v>
      </c>
      <c r="Z1028" s="243">
        <v>0</v>
      </c>
      <c r="AA1028" s="202">
        <v>0</v>
      </c>
      <c r="AB1028" s="26">
        <f t="shared" si="305"/>
        <v>0</v>
      </c>
      <c r="AC1028" s="71">
        <f t="shared" si="305"/>
        <v>0</v>
      </c>
      <c r="AD1028" s="243">
        <v>0</v>
      </c>
      <c r="AE1028" s="27">
        <f t="shared" si="306"/>
        <v>0</v>
      </c>
      <c r="AF1028" s="514"/>
      <c r="AG1028" s="243"/>
      <c r="AH1028" s="243"/>
      <c r="AI1028" s="243"/>
      <c r="AJ1028" s="243"/>
      <c r="AK1028" s="565"/>
      <c r="AL1028" s="243"/>
      <c r="AM1028" s="202"/>
      <c r="AN1028" s="243"/>
      <c r="AO1028" s="202"/>
      <c r="AP1028" s="243"/>
      <c r="AQ1028" s="202"/>
      <c r="AR1028" s="201">
        <f t="shared" si="307"/>
        <v>0</v>
      </c>
      <c r="AS1028" s="202">
        <f t="shared" si="307"/>
        <v>0</v>
      </c>
      <c r="AT1028" s="202"/>
      <c r="AU1028" s="202"/>
      <c r="AV1028" s="202"/>
      <c r="AW1028" s="202"/>
      <c r="AX1028" s="27">
        <f t="shared" si="308"/>
        <v>0</v>
      </c>
      <c r="AY1028" s="39">
        <f t="shared" si="309"/>
        <v>0</v>
      </c>
      <c r="AZ1028" s="202">
        <v>0</v>
      </c>
      <c r="BA1028" s="27">
        <f t="shared" si="310"/>
        <v>0</v>
      </c>
      <c r="BB1028" s="201">
        <v>0</v>
      </c>
      <c r="BC1028" s="202">
        <v>0</v>
      </c>
      <c r="BD1028" s="202">
        <v>0</v>
      </c>
    </row>
    <row r="1029" spans="1:56" s="494" customFormat="1" ht="16.5">
      <c r="A1029" s="543" t="s">
        <v>969</v>
      </c>
      <c r="B1029" s="595" t="s">
        <v>362</v>
      </c>
      <c r="C1029" s="596" t="s">
        <v>1055</v>
      </c>
      <c r="D1029" s="315" t="s">
        <v>1523</v>
      </c>
      <c r="E1029" s="492">
        <v>52</v>
      </c>
      <c r="F1029" s="597" t="s">
        <v>1124</v>
      </c>
      <c r="G1029" s="242">
        <v>248</v>
      </c>
      <c r="H1029" s="242">
        <v>1003.7240000000002</v>
      </c>
      <c r="I1029" s="201">
        <v>0</v>
      </c>
      <c r="J1029" s="201">
        <v>0</v>
      </c>
      <c r="K1029" s="201">
        <v>0</v>
      </c>
      <c r="L1029" s="243"/>
      <c r="M1029" s="243"/>
      <c r="N1029" s="243"/>
      <c r="O1029" s="25">
        <f t="shared" si="302"/>
        <v>0</v>
      </c>
      <c r="P1029" s="25">
        <f t="shared" si="303"/>
        <v>0</v>
      </c>
      <c r="Q1029" s="25">
        <f t="shared" si="303"/>
        <v>0</v>
      </c>
      <c r="R1029" s="25">
        <f t="shared" si="304"/>
        <v>0</v>
      </c>
      <c r="S1029" s="202">
        <v>0</v>
      </c>
      <c r="T1029" s="201"/>
      <c r="U1029" s="202"/>
      <c r="V1029" s="201"/>
      <c r="W1029" s="202"/>
      <c r="X1029" s="201"/>
      <c r="Y1029" s="201"/>
      <c r="Z1029" s="243">
        <v>0</v>
      </c>
      <c r="AA1029" s="202">
        <v>0</v>
      </c>
      <c r="AB1029" s="26">
        <f t="shared" si="305"/>
        <v>0</v>
      </c>
      <c r="AC1029" s="71">
        <f t="shared" si="305"/>
        <v>0</v>
      </c>
      <c r="AD1029" s="243">
        <v>0</v>
      </c>
      <c r="AE1029" s="27">
        <f t="shared" si="306"/>
        <v>0</v>
      </c>
      <c r="AF1029" s="514"/>
      <c r="AG1029" s="243"/>
      <c r="AH1029" s="243"/>
      <c r="AI1029" s="243"/>
      <c r="AJ1029" s="208"/>
      <c r="AK1029" s="631"/>
      <c r="AL1029" s="208"/>
      <c r="AM1029" s="504"/>
      <c r="AN1029" s="208"/>
      <c r="AO1029" s="504"/>
      <c r="AP1029" s="208"/>
      <c r="AQ1029" s="504"/>
      <c r="AR1029" s="201">
        <f t="shared" si="307"/>
        <v>0</v>
      </c>
      <c r="AS1029" s="202">
        <f t="shared" si="307"/>
        <v>0</v>
      </c>
      <c r="AT1029" s="202"/>
      <c r="AU1029" s="202"/>
      <c r="AV1029" s="202"/>
      <c r="AW1029" s="202"/>
      <c r="AX1029" s="27">
        <f t="shared" si="308"/>
        <v>0</v>
      </c>
      <c r="AY1029" s="39">
        <f t="shared" si="309"/>
        <v>0</v>
      </c>
      <c r="AZ1029" s="202"/>
      <c r="BA1029" s="27">
        <f t="shared" si="310"/>
        <v>0</v>
      </c>
      <c r="BB1029" s="201"/>
      <c r="BC1029" s="202"/>
      <c r="BD1029" s="202"/>
    </row>
    <row r="1030" spans="1:56" s="494" customFormat="1" ht="16.5">
      <c r="A1030" s="543" t="s">
        <v>969</v>
      </c>
      <c r="B1030" s="595" t="s">
        <v>362</v>
      </c>
      <c r="C1030" s="596" t="s">
        <v>1055</v>
      </c>
      <c r="D1030" s="315" t="s">
        <v>1524</v>
      </c>
      <c r="E1030" s="492">
        <v>53</v>
      </c>
      <c r="F1030" s="597" t="s">
        <v>1116</v>
      </c>
      <c r="G1030" s="242">
        <v>217</v>
      </c>
      <c r="H1030" s="242">
        <v>944.04700000000014</v>
      </c>
      <c r="I1030" s="243">
        <v>0</v>
      </c>
      <c r="J1030" s="243">
        <v>0</v>
      </c>
      <c r="K1030" s="243">
        <v>0</v>
      </c>
      <c r="L1030" s="243"/>
      <c r="M1030" s="243"/>
      <c r="N1030" s="243"/>
      <c r="O1030" s="25">
        <f t="shared" si="302"/>
        <v>0</v>
      </c>
      <c r="P1030" s="25">
        <f t="shared" si="303"/>
        <v>0</v>
      </c>
      <c r="Q1030" s="25">
        <f t="shared" si="303"/>
        <v>0</v>
      </c>
      <c r="R1030" s="25">
        <f t="shared" si="304"/>
        <v>0</v>
      </c>
      <c r="S1030" s="202"/>
      <c r="T1030" s="201"/>
      <c r="U1030" s="202"/>
      <c r="V1030" s="201"/>
      <c r="W1030" s="202"/>
      <c r="X1030" s="201"/>
      <c r="Y1030" s="201"/>
      <c r="Z1030" s="243"/>
      <c r="AA1030" s="202"/>
      <c r="AB1030" s="26">
        <f t="shared" si="305"/>
        <v>0</v>
      </c>
      <c r="AC1030" s="71">
        <f t="shared" si="305"/>
        <v>0</v>
      </c>
      <c r="AD1030" s="243"/>
      <c r="AE1030" s="27">
        <f t="shared" si="306"/>
        <v>0</v>
      </c>
      <c r="AF1030" s="514"/>
      <c r="AG1030" s="243"/>
      <c r="AH1030" s="243"/>
      <c r="AI1030" s="243"/>
      <c r="AJ1030" s="243"/>
      <c r="AK1030" s="565"/>
      <c r="AL1030" s="243"/>
      <c r="AM1030" s="202"/>
      <c r="AN1030" s="243"/>
      <c r="AO1030" s="202"/>
      <c r="AP1030" s="243"/>
      <c r="AQ1030" s="202"/>
      <c r="AR1030" s="201">
        <f t="shared" si="307"/>
        <v>0</v>
      </c>
      <c r="AS1030" s="202">
        <f t="shared" si="307"/>
        <v>0</v>
      </c>
      <c r="AT1030" s="202"/>
      <c r="AU1030" s="202"/>
      <c r="AV1030" s="202"/>
      <c r="AW1030" s="202"/>
      <c r="AX1030" s="27">
        <f t="shared" si="308"/>
        <v>0</v>
      </c>
      <c r="AY1030" s="39">
        <f t="shared" si="309"/>
        <v>0</v>
      </c>
      <c r="AZ1030" s="202"/>
      <c r="BA1030" s="27">
        <f t="shared" si="310"/>
        <v>0</v>
      </c>
      <c r="BB1030" s="201"/>
      <c r="BC1030" s="202"/>
      <c r="BD1030" s="202"/>
    </row>
    <row r="1031" spans="1:56" s="494" customFormat="1" ht="16.5">
      <c r="A1031" s="543" t="s">
        <v>969</v>
      </c>
      <c r="B1031" s="595" t="s">
        <v>362</v>
      </c>
      <c r="C1031" s="596" t="s">
        <v>1055</v>
      </c>
      <c r="D1031" s="315" t="s">
        <v>1122</v>
      </c>
      <c r="E1031" s="492">
        <v>54</v>
      </c>
      <c r="F1031" s="597" t="s">
        <v>1125</v>
      </c>
      <c r="G1031" s="242">
        <v>325</v>
      </c>
      <c r="H1031" s="242">
        <v>1221.5809999999999</v>
      </c>
      <c r="I1031" s="201">
        <v>226</v>
      </c>
      <c r="J1031" s="201">
        <v>0</v>
      </c>
      <c r="K1031" s="201">
        <v>0</v>
      </c>
      <c r="L1031" s="243"/>
      <c r="M1031" s="243">
        <v>1</v>
      </c>
      <c r="N1031" s="243"/>
      <c r="O1031" s="25">
        <f t="shared" si="302"/>
        <v>226</v>
      </c>
      <c r="P1031" s="25">
        <f t="shared" si="303"/>
        <v>1</v>
      </c>
      <c r="Q1031" s="25">
        <f t="shared" si="303"/>
        <v>0</v>
      </c>
      <c r="R1031" s="25">
        <f t="shared" si="304"/>
        <v>227</v>
      </c>
      <c r="S1031" s="202">
        <v>0.15</v>
      </c>
      <c r="T1031" s="201">
        <v>210</v>
      </c>
      <c r="U1031" s="202">
        <v>0.05</v>
      </c>
      <c r="V1031" s="201">
        <v>16</v>
      </c>
      <c r="W1031" s="202">
        <v>0.1</v>
      </c>
      <c r="X1031" s="201"/>
      <c r="Y1031" s="201"/>
      <c r="Z1031" s="243">
        <v>15</v>
      </c>
      <c r="AA1031" s="202">
        <v>0.1</v>
      </c>
      <c r="AB1031" s="26">
        <f t="shared" si="305"/>
        <v>242</v>
      </c>
      <c r="AC1031" s="71">
        <f t="shared" si="305"/>
        <v>0.25</v>
      </c>
      <c r="AD1031" s="243">
        <v>198</v>
      </c>
      <c r="AE1031" s="27">
        <f t="shared" si="306"/>
        <v>60.923076923076927</v>
      </c>
      <c r="AF1031" s="514"/>
      <c r="AG1031" s="243">
        <v>39</v>
      </c>
      <c r="AH1031" s="243">
        <v>39</v>
      </c>
      <c r="AI1031" s="243"/>
      <c r="AJ1031" s="243"/>
      <c r="AK1031" s="565"/>
      <c r="AL1031" s="208"/>
      <c r="AM1031" s="504"/>
      <c r="AN1031" s="208"/>
      <c r="AO1031" s="504"/>
      <c r="AP1031" s="243">
        <v>18</v>
      </c>
      <c r="AQ1031" s="202">
        <v>0.98</v>
      </c>
      <c r="AR1031" s="201">
        <f t="shared" si="307"/>
        <v>18</v>
      </c>
      <c r="AS1031" s="202">
        <f t="shared" si="307"/>
        <v>0.98</v>
      </c>
      <c r="AT1031" s="202"/>
      <c r="AU1031" s="202"/>
      <c r="AV1031" s="202"/>
      <c r="AW1031" s="202"/>
      <c r="AX1031" s="27">
        <f t="shared" si="308"/>
        <v>0</v>
      </c>
      <c r="AY1031" s="39">
        <f t="shared" si="309"/>
        <v>0.98</v>
      </c>
      <c r="AZ1031" s="202"/>
      <c r="BA1031" s="27">
        <f t="shared" si="310"/>
        <v>0.98</v>
      </c>
      <c r="BB1031" s="201"/>
      <c r="BC1031" s="202"/>
      <c r="BD1031" s="202"/>
    </row>
    <row r="1032" spans="1:56" s="494" customFormat="1" ht="16.5">
      <c r="A1032" s="543" t="s">
        <v>969</v>
      </c>
      <c r="B1032" s="595" t="s">
        <v>362</v>
      </c>
      <c r="C1032" s="596" t="s">
        <v>1055</v>
      </c>
      <c r="D1032" s="315" t="s">
        <v>1122</v>
      </c>
      <c r="E1032" s="492">
        <v>55</v>
      </c>
      <c r="F1032" s="597" t="s">
        <v>1126</v>
      </c>
      <c r="G1032" s="242">
        <v>231</v>
      </c>
      <c r="H1032" s="242">
        <v>895.87400000000014</v>
      </c>
      <c r="I1032" s="201">
        <v>299</v>
      </c>
      <c r="J1032" s="201">
        <v>0</v>
      </c>
      <c r="K1032" s="201">
        <v>0</v>
      </c>
      <c r="L1032" s="243"/>
      <c r="M1032" s="243">
        <v>1</v>
      </c>
      <c r="N1032" s="243"/>
      <c r="O1032" s="25">
        <f t="shared" si="302"/>
        <v>299</v>
      </c>
      <c r="P1032" s="25">
        <f t="shared" si="303"/>
        <v>1</v>
      </c>
      <c r="Q1032" s="25">
        <f t="shared" si="303"/>
        <v>0</v>
      </c>
      <c r="R1032" s="25">
        <f t="shared" si="304"/>
        <v>300</v>
      </c>
      <c r="S1032" s="202">
        <v>0.17</v>
      </c>
      <c r="T1032" s="201">
        <v>283</v>
      </c>
      <c r="U1032" s="202">
        <v>7.0000000000000007E-2</v>
      </c>
      <c r="V1032" s="201">
        <v>16</v>
      </c>
      <c r="W1032" s="202">
        <v>0.1</v>
      </c>
      <c r="X1032" s="201"/>
      <c r="Y1032" s="201"/>
      <c r="Z1032" s="243">
        <v>7</v>
      </c>
      <c r="AA1032" s="202">
        <v>0.04</v>
      </c>
      <c r="AB1032" s="26">
        <f t="shared" si="305"/>
        <v>307</v>
      </c>
      <c r="AC1032" s="71">
        <f t="shared" si="305"/>
        <v>0.21000000000000002</v>
      </c>
      <c r="AD1032" s="243">
        <v>217</v>
      </c>
      <c r="AE1032" s="27">
        <f t="shared" si="306"/>
        <v>93.939393939393938</v>
      </c>
      <c r="AF1032" s="514"/>
      <c r="AG1032" s="243">
        <v>36</v>
      </c>
      <c r="AH1032" s="243">
        <v>36</v>
      </c>
      <c r="AI1032" s="243"/>
      <c r="AJ1032" s="243"/>
      <c r="AK1032" s="565"/>
      <c r="AL1032" s="208"/>
      <c r="AM1032" s="504"/>
      <c r="AN1032" s="208"/>
      <c r="AO1032" s="504"/>
      <c r="AP1032" s="243">
        <v>23</v>
      </c>
      <c r="AQ1032" s="202">
        <v>2.33</v>
      </c>
      <c r="AR1032" s="201">
        <f t="shared" si="307"/>
        <v>23</v>
      </c>
      <c r="AS1032" s="202">
        <f t="shared" si="307"/>
        <v>2.33</v>
      </c>
      <c r="AT1032" s="202"/>
      <c r="AU1032" s="202"/>
      <c r="AV1032" s="202"/>
      <c r="AW1032" s="202"/>
      <c r="AX1032" s="27">
        <f t="shared" si="308"/>
        <v>0</v>
      </c>
      <c r="AY1032" s="39">
        <f t="shared" si="309"/>
        <v>2.33</v>
      </c>
      <c r="AZ1032" s="202"/>
      <c r="BA1032" s="27">
        <f t="shared" si="310"/>
        <v>2.33</v>
      </c>
      <c r="BB1032" s="201"/>
      <c r="BC1032" s="202"/>
      <c r="BD1032" s="202"/>
    </row>
    <row r="1033" spans="1:56" s="494" customFormat="1" ht="16.5">
      <c r="A1033" s="543" t="s">
        <v>969</v>
      </c>
      <c r="B1033" s="595" t="s">
        <v>362</v>
      </c>
      <c r="C1033" s="596" t="s">
        <v>1055</v>
      </c>
      <c r="D1033" s="315" t="s">
        <v>1122</v>
      </c>
      <c r="E1033" s="492">
        <v>56</v>
      </c>
      <c r="F1033" s="597" t="s">
        <v>1123</v>
      </c>
      <c r="G1033" s="242">
        <v>372</v>
      </c>
      <c r="H1033" s="242">
        <v>1436.5620000000001</v>
      </c>
      <c r="I1033" s="201">
        <v>260</v>
      </c>
      <c r="J1033" s="201">
        <v>0</v>
      </c>
      <c r="K1033" s="201">
        <v>0</v>
      </c>
      <c r="L1033" s="243">
        <v>1</v>
      </c>
      <c r="M1033" s="243">
        <v>1</v>
      </c>
      <c r="N1033" s="243"/>
      <c r="O1033" s="25">
        <f t="shared" si="302"/>
        <v>261</v>
      </c>
      <c r="P1033" s="25">
        <f t="shared" si="303"/>
        <v>1</v>
      </c>
      <c r="Q1033" s="25">
        <f t="shared" si="303"/>
        <v>0</v>
      </c>
      <c r="R1033" s="25">
        <f t="shared" si="304"/>
        <v>262</v>
      </c>
      <c r="S1033" s="202">
        <v>0.56999999999999995</v>
      </c>
      <c r="T1033" s="201">
        <v>200</v>
      </c>
      <c r="U1033" s="202">
        <v>0.19</v>
      </c>
      <c r="V1033" s="201">
        <v>61</v>
      </c>
      <c r="W1033" s="202">
        <v>0.38</v>
      </c>
      <c r="X1033" s="201"/>
      <c r="Y1033" s="201"/>
      <c r="Z1033" s="243">
        <v>237</v>
      </c>
      <c r="AA1033" s="202">
        <v>30</v>
      </c>
      <c r="AB1033" s="26">
        <f t="shared" si="305"/>
        <v>499</v>
      </c>
      <c r="AC1033" s="71">
        <f t="shared" si="305"/>
        <v>30.57</v>
      </c>
      <c r="AD1033" s="243">
        <v>339</v>
      </c>
      <c r="AE1033" s="27">
        <f t="shared" si="306"/>
        <v>91.129032258064512</v>
      </c>
      <c r="AF1033" s="514"/>
      <c r="AG1033" s="243">
        <v>4</v>
      </c>
      <c r="AH1033" s="243">
        <v>4</v>
      </c>
      <c r="AI1033" s="243"/>
      <c r="AJ1033" s="208"/>
      <c r="AK1033" s="631"/>
      <c r="AL1033" s="208"/>
      <c r="AM1033" s="504"/>
      <c r="AN1033" s="208"/>
      <c r="AO1033" s="504"/>
      <c r="AP1033" s="243">
        <v>20</v>
      </c>
      <c r="AQ1033" s="202">
        <v>2.79</v>
      </c>
      <c r="AR1033" s="201">
        <f t="shared" si="307"/>
        <v>20</v>
      </c>
      <c r="AS1033" s="202">
        <f t="shared" si="307"/>
        <v>2.79</v>
      </c>
      <c r="AT1033" s="202"/>
      <c r="AU1033" s="202">
        <v>7</v>
      </c>
      <c r="AV1033" s="202"/>
      <c r="AW1033" s="202"/>
      <c r="AX1033" s="27">
        <f t="shared" si="308"/>
        <v>7</v>
      </c>
      <c r="AY1033" s="39">
        <f t="shared" si="309"/>
        <v>9.7899999999999991</v>
      </c>
      <c r="AZ1033" s="202">
        <v>71.59</v>
      </c>
      <c r="BA1033" s="27">
        <f t="shared" si="310"/>
        <v>81.38</v>
      </c>
      <c r="BB1033" s="201"/>
      <c r="BC1033" s="202"/>
      <c r="BD1033" s="202"/>
    </row>
    <row r="1034" spans="1:56" s="494" customFormat="1" ht="16.5">
      <c r="A1034" s="543" t="s">
        <v>969</v>
      </c>
      <c r="B1034" s="595" t="s">
        <v>362</v>
      </c>
      <c r="C1034" s="596" t="s">
        <v>1055</v>
      </c>
      <c r="D1034" s="315" t="s">
        <v>1122</v>
      </c>
      <c r="E1034" s="492">
        <v>57</v>
      </c>
      <c r="F1034" s="597" t="s">
        <v>1127</v>
      </c>
      <c r="G1034" s="242">
        <v>250</v>
      </c>
      <c r="H1034" s="242">
        <v>853.45299999999997</v>
      </c>
      <c r="I1034" s="201">
        <v>118</v>
      </c>
      <c r="J1034" s="201">
        <v>0</v>
      </c>
      <c r="K1034" s="201">
        <v>0</v>
      </c>
      <c r="L1034" s="243">
        <v>2</v>
      </c>
      <c r="M1034" s="243">
        <v>1</v>
      </c>
      <c r="N1034" s="243"/>
      <c r="O1034" s="25">
        <f t="shared" si="302"/>
        <v>120</v>
      </c>
      <c r="P1034" s="25">
        <f t="shared" si="303"/>
        <v>1</v>
      </c>
      <c r="Q1034" s="25">
        <f t="shared" si="303"/>
        <v>0</v>
      </c>
      <c r="R1034" s="25">
        <f t="shared" si="304"/>
        <v>121</v>
      </c>
      <c r="S1034" s="202">
        <v>0.1</v>
      </c>
      <c r="T1034" s="201">
        <v>118</v>
      </c>
      <c r="U1034" s="202">
        <v>0.1</v>
      </c>
      <c r="V1034" s="201">
        <v>2</v>
      </c>
      <c r="W1034" s="202">
        <v>0</v>
      </c>
      <c r="X1034" s="201"/>
      <c r="Y1034" s="201"/>
      <c r="Z1034" s="243">
        <v>282</v>
      </c>
      <c r="AA1034" s="202">
        <v>8.3000000000000007</v>
      </c>
      <c r="AB1034" s="26">
        <f t="shared" si="305"/>
        <v>403</v>
      </c>
      <c r="AC1034" s="71">
        <f t="shared" si="305"/>
        <v>8.4</v>
      </c>
      <c r="AD1034" s="243">
        <v>248</v>
      </c>
      <c r="AE1034" s="27">
        <f t="shared" si="306"/>
        <v>99.2</v>
      </c>
      <c r="AF1034" s="514"/>
      <c r="AG1034" s="243"/>
      <c r="AH1034" s="243"/>
      <c r="AI1034" s="243"/>
      <c r="AJ1034" s="208"/>
      <c r="AK1034" s="631"/>
      <c r="AL1034" s="208"/>
      <c r="AM1034" s="504"/>
      <c r="AN1034" s="208"/>
      <c r="AO1034" s="504"/>
      <c r="AP1034" s="243">
        <v>1</v>
      </c>
      <c r="AQ1034" s="202">
        <v>0</v>
      </c>
      <c r="AR1034" s="201">
        <f t="shared" si="307"/>
        <v>1</v>
      </c>
      <c r="AS1034" s="202">
        <f t="shared" si="307"/>
        <v>0</v>
      </c>
      <c r="AT1034" s="202"/>
      <c r="AU1034" s="202"/>
      <c r="AV1034" s="202"/>
      <c r="AW1034" s="202"/>
      <c r="AX1034" s="27">
        <f t="shared" si="308"/>
        <v>0</v>
      </c>
      <c r="AY1034" s="39">
        <f t="shared" si="309"/>
        <v>0</v>
      </c>
      <c r="AZ1034" s="202">
        <v>7.67</v>
      </c>
      <c r="BA1034" s="27">
        <f t="shared" si="310"/>
        <v>7.67</v>
      </c>
      <c r="BB1034" s="201"/>
      <c r="BC1034" s="202"/>
      <c r="BD1034" s="202"/>
    </row>
    <row r="1035" spans="1:56" s="494" customFormat="1" ht="16.5">
      <c r="A1035" s="543" t="s">
        <v>969</v>
      </c>
      <c r="B1035" s="595" t="s">
        <v>362</v>
      </c>
      <c r="C1035" s="596" t="s">
        <v>1055</v>
      </c>
      <c r="D1035" s="315" t="s">
        <v>1122</v>
      </c>
      <c r="E1035" s="492">
        <v>58</v>
      </c>
      <c r="F1035" s="597" t="s">
        <v>1128</v>
      </c>
      <c r="G1035" s="242">
        <v>201</v>
      </c>
      <c r="H1035" s="242">
        <v>879.3370000000001</v>
      </c>
      <c r="I1035" s="201">
        <v>221</v>
      </c>
      <c r="J1035" s="201">
        <v>0</v>
      </c>
      <c r="K1035" s="201">
        <v>0</v>
      </c>
      <c r="L1035" s="243"/>
      <c r="M1035" s="243"/>
      <c r="N1035" s="243"/>
      <c r="O1035" s="25">
        <f t="shared" si="302"/>
        <v>221</v>
      </c>
      <c r="P1035" s="25">
        <f t="shared" si="303"/>
        <v>0</v>
      </c>
      <c r="Q1035" s="25">
        <f t="shared" si="303"/>
        <v>0</v>
      </c>
      <c r="R1035" s="25">
        <f t="shared" si="304"/>
        <v>221</v>
      </c>
      <c r="S1035" s="202">
        <v>0</v>
      </c>
      <c r="T1035" s="201">
        <v>62</v>
      </c>
      <c r="U1035" s="202">
        <v>0</v>
      </c>
      <c r="V1035" s="201">
        <v>159</v>
      </c>
      <c r="W1035" s="202">
        <v>0</v>
      </c>
      <c r="X1035" s="201"/>
      <c r="Y1035" s="201"/>
      <c r="Z1035" s="243">
        <v>318</v>
      </c>
      <c r="AA1035" s="202">
        <v>64.55</v>
      </c>
      <c r="AB1035" s="26">
        <f t="shared" si="305"/>
        <v>539</v>
      </c>
      <c r="AC1035" s="71">
        <f t="shared" si="305"/>
        <v>64.55</v>
      </c>
      <c r="AD1035" s="243">
        <v>201</v>
      </c>
      <c r="AE1035" s="27">
        <f t="shared" si="306"/>
        <v>100</v>
      </c>
      <c r="AF1035" s="514">
        <v>15</v>
      </c>
      <c r="AG1035" s="243"/>
      <c r="AH1035" s="243"/>
      <c r="AI1035" s="243"/>
      <c r="AJ1035" s="208"/>
      <c r="AK1035" s="631"/>
      <c r="AL1035" s="208"/>
      <c r="AM1035" s="504"/>
      <c r="AN1035" s="208"/>
      <c r="AO1035" s="504"/>
      <c r="AP1035" s="243">
        <v>0</v>
      </c>
      <c r="AQ1035" s="202">
        <v>0</v>
      </c>
      <c r="AR1035" s="201">
        <f t="shared" si="307"/>
        <v>0</v>
      </c>
      <c r="AS1035" s="202">
        <f t="shared" si="307"/>
        <v>0</v>
      </c>
      <c r="AT1035" s="202"/>
      <c r="AU1035" s="202"/>
      <c r="AV1035" s="202"/>
      <c r="AW1035" s="202"/>
      <c r="AX1035" s="27">
        <f t="shared" si="308"/>
        <v>0</v>
      </c>
      <c r="AY1035" s="39">
        <f t="shared" si="309"/>
        <v>0</v>
      </c>
      <c r="AZ1035" s="202">
        <v>0</v>
      </c>
      <c r="BA1035" s="27">
        <f t="shared" si="310"/>
        <v>0</v>
      </c>
      <c r="BB1035" s="201"/>
      <c r="BC1035" s="202"/>
      <c r="BD1035" s="202"/>
    </row>
    <row r="1036" spans="1:56" s="494" customFormat="1" ht="16.5">
      <c r="A1036" s="543" t="s">
        <v>969</v>
      </c>
      <c r="B1036" s="595" t="s">
        <v>362</v>
      </c>
      <c r="C1036" s="596" t="s">
        <v>1055</v>
      </c>
      <c r="D1036" s="315" t="s">
        <v>1122</v>
      </c>
      <c r="E1036" s="492">
        <v>59</v>
      </c>
      <c r="F1036" s="597" t="s">
        <v>1129</v>
      </c>
      <c r="G1036" s="242">
        <v>312</v>
      </c>
      <c r="H1036" s="242">
        <v>1141.0530000000001</v>
      </c>
      <c r="I1036" s="201">
        <v>238</v>
      </c>
      <c r="J1036" s="201">
        <v>1</v>
      </c>
      <c r="K1036" s="201">
        <v>0</v>
      </c>
      <c r="L1036" s="243"/>
      <c r="M1036" s="243"/>
      <c r="N1036" s="243"/>
      <c r="O1036" s="25">
        <f t="shared" si="302"/>
        <v>238</v>
      </c>
      <c r="P1036" s="25">
        <f t="shared" si="303"/>
        <v>1</v>
      </c>
      <c r="Q1036" s="25">
        <f t="shared" si="303"/>
        <v>0</v>
      </c>
      <c r="R1036" s="25">
        <f t="shared" si="304"/>
        <v>239</v>
      </c>
      <c r="S1036" s="202">
        <v>0.74</v>
      </c>
      <c r="T1036" s="201">
        <v>174</v>
      </c>
      <c r="U1036" s="202">
        <v>0.37</v>
      </c>
      <c r="V1036" s="201">
        <v>64</v>
      </c>
      <c r="W1036" s="202">
        <v>0.37</v>
      </c>
      <c r="X1036" s="201"/>
      <c r="Y1036" s="201"/>
      <c r="Z1036" s="243">
        <v>391</v>
      </c>
      <c r="AA1036" s="202">
        <v>31</v>
      </c>
      <c r="AB1036" s="26">
        <f t="shared" si="305"/>
        <v>630</v>
      </c>
      <c r="AC1036" s="71">
        <f t="shared" si="305"/>
        <v>31.74</v>
      </c>
      <c r="AD1036" s="243">
        <v>312</v>
      </c>
      <c r="AE1036" s="27">
        <f t="shared" si="306"/>
        <v>100</v>
      </c>
      <c r="AF1036" s="514">
        <v>16</v>
      </c>
      <c r="AG1036" s="243">
        <v>49</v>
      </c>
      <c r="AH1036" s="243">
        <v>49</v>
      </c>
      <c r="AI1036" s="243"/>
      <c r="AJ1036" s="208"/>
      <c r="AK1036" s="631"/>
      <c r="AL1036" s="208"/>
      <c r="AM1036" s="504"/>
      <c r="AN1036" s="208"/>
      <c r="AO1036" s="504"/>
      <c r="AP1036" s="243">
        <v>6</v>
      </c>
      <c r="AQ1036" s="202">
        <v>1</v>
      </c>
      <c r="AR1036" s="201">
        <f t="shared" si="307"/>
        <v>6</v>
      </c>
      <c r="AS1036" s="202">
        <f t="shared" si="307"/>
        <v>1</v>
      </c>
      <c r="AT1036" s="202"/>
      <c r="AU1036" s="202">
        <v>2</v>
      </c>
      <c r="AV1036" s="202"/>
      <c r="AW1036" s="202"/>
      <c r="AX1036" s="27">
        <f t="shared" si="308"/>
        <v>2</v>
      </c>
      <c r="AY1036" s="39">
        <f t="shared" si="309"/>
        <v>3</v>
      </c>
      <c r="AZ1036" s="202">
        <v>31.87</v>
      </c>
      <c r="BA1036" s="27">
        <f t="shared" si="310"/>
        <v>34.870000000000005</v>
      </c>
      <c r="BB1036" s="201"/>
      <c r="BC1036" s="202"/>
      <c r="BD1036" s="202"/>
    </row>
    <row r="1037" spans="1:56" s="494" customFormat="1" ht="16.5">
      <c r="A1037" s="543" t="s">
        <v>969</v>
      </c>
      <c r="B1037" s="595" t="s">
        <v>362</v>
      </c>
      <c r="C1037" s="596" t="s">
        <v>1055</v>
      </c>
      <c r="D1037" s="315" t="s">
        <v>1122</v>
      </c>
      <c r="E1037" s="492">
        <v>60</v>
      </c>
      <c r="F1037" s="597" t="s">
        <v>1130</v>
      </c>
      <c r="G1037" s="242">
        <v>348</v>
      </c>
      <c r="H1037" s="242">
        <v>1325.1170000000002</v>
      </c>
      <c r="I1037" s="201">
        <v>560</v>
      </c>
      <c r="J1037" s="201">
        <v>0</v>
      </c>
      <c r="K1037" s="201">
        <v>0</v>
      </c>
      <c r="L1037" s="157"/>
      <c r="M1037" s="243"/>
      <c r="N1037" s="243"/>
      <c r="O1037" s="25">
        <f t="shared" si="302"/>
        <v>560</v>
      </c>
      <c r="P1037" s="25">
        <f t="shared" si="303"/>
        <v>0</v>
      </c>
      <c r="Q1037" s="25">
        <f t="shared" si="303"/>
        <v>0</v>
      </c>
      <c r="R1037" s="25">
        <f t="shared" si="304"/>
        <v>560</v>
      </c>
      <c r="S1037" s="202">
        <v>0.2</v>
      </c>
      <c r="T1037" s="201">
        <v>278</v>
      </c>
      <c r="U1037" s="202">
        <v>0</v>
      </c>
      <c r="V1037" s="201">
        <v>282</v>
      </c>
      <c r="W1037" s="202">
        <v>0.2</v>
      </c>
      <c r="X1037" s="201"/>
      <c r="Y1037" s="201"/>
      <c r="Z1037" s="243">
        <v>222</v>
      </c>
      <c r="AA1037" s="202">
        <v>34.19</v>
      </c>
      <c r="AB1037" s="26">
        <f t="shared" si="305"/>
        <v>782</v>
      </c>
      <c r="AC1037" s="71">
        <f t="shared" si="305"/>
        <v>34.39</v>
      </c>
      <c r="AD1037" s="243">
        <v>320</v>
      </c>
      <c r="AE1037" s="27">
        <f t="shared" si="306"/>
        <v>91.954022988505741</v>
      </c>
      <c r="AF1037" s="514"/>
      <c r="AG1037" s="243"/>
      <c r="AH1037" s="243"/>
      <c r="AI1037" s="243"/>
      <c r="AJ1037" s="208"/>
      <c r="AK1037" s="631"/>
      <c r="AL1037" s="208"/>
      <c r="AM1037" s="504"/>
      <c r="AN1037" s="208"/>
      <c r="AO1037" s="504"/>
      <c r="AP1037" s="243">
        <v>1</v>
      </c>
      <c r="AQ1037" s="202">
        <v>0</v>
      </c>
      <c r="AR1037" s="201">
        <f t="shared" si="307"/>
        <v>1</v>
      </c>
      <c r="AS1037" s="202">
        <f t="shared" si="307"/>
        <v>0</v>
      </c>
      <c r="AT1037" s="202"/>
      <c r="AU1037" s="202">
        <v>2</v>
      </c>
      <c r="AV1037" s="202"/>
      <c r="AW1037" s="202"/>
      <c r="AX1037" s="27">
        <f t="shared" si="308"/>
        <v>2</v>
      </c>
      <c r="AY1037" s="39">
        <f t="shared" si="309"/>
        <v>2</v>
      </c>
      <c r="AZ1037" s="263">
        <v>20.49</v>
      </c>
      <c r="BA1037" s="27">
        <f t="shared" si="310"/>
        <v>22.49</v>
      </c>
      <c r="BB1037" s="201"/>
      <c r="BC1037" s="202"/>
      <c r="BD1037" s="202"/>
    </row>
    <row r="1038" spans="1:56" s="494" customFormat="1" ht="16.5">
      <c r="A1038" s="543" t="s">
        <v>969</v>
      </c>
      <c r="B1038" s="595" t="s">
        <v>362</v>
      </c>
      <c r="C1038" s="596" t="s">
        <v>1055</v>
      </c>
      <c r="D1038" s="315" t="s">
        <v>1122</v>
      </c>
      <c r="E1038" s="492">
        <v>61</v>
      </c>
      <c r="F1038" s="597" t="s">
        <v>1131</v>
      </c>
      <c r="G1038" s="242">
        <v>191</v>
      </c>
      <c r="H1038" s="242">
        <v>729.78500000000008</v>
      </c>
      <c r="I1038" s="201">
        <v>212</v>
      </c>
      <c r="J1038" s="201">
        <v>0</v>
      </c>
      <c r="K1038" s="201">
        <v>0</v>
      </c>
      <c r="L1038" s="157"/>
      <c r="M1038" s="157">
        <v>6</v>
      </c>
      <c r="N1038" s="157"/>
      <c r="O1038" s="25">
        <f t="shared" si="302"/>
        <v>212</v>
      </c>
      <c r="P1038" s="25">
        <f t="shared" si="303"/>
        <v>6</v>
      </c>
      <c r="Q1038" s="25">
        <f t="shared" si="303"/>
        <v>0</v>
      </c>
      <c r="R1038" s="25">
        <f t="shared" si="304"/>
        <v>218</v>
      </c>
      <c r="S1038" s="263">
        <v>0.52</v>
      </c>
      <c r="T1038" s="201">
        <v>122</v>
      </c>
      <c r="U1038" s="202">
        <v>0.02</v>
      </c>
      <c r="V1038" s="201">
        <v>90</v>
      </c>
      <c r="W1038" s="263">
        <v>0.5</v>
      </c>
      <c r="X1038" s="501"/>
      <c r="Y1038" s="501"/>
      <c r="Z1038" s="157">
        <v>182</v>
      </c>
      <c r="AA1038" s="263">
        <v>21.88</v>
      </c>
      <c r="AB1038" s="26">
        <f t="shared" si="305"/>
        <v>400</v>
      </c>
      <c r="AC1038" s="71">
        <f t="shared" si="305"/>
        <v>22.4</v>
      </c>
      <c r="AD1038" s="157">
        <v>168</v>
      </c>
      <c r="AE1038" s="27">
        <f t="shared" si="306"/>
        <v>87.958115183246079</v>
      </c>
      <c r="AF1038" s="514"/>
      <c r="AG1038" s="157">
        <v>8</v>
      </c>
      <c r="AH1038" s="157">
        <v>8</v>
      </c>
      <c r="AI1038" s="157"/>
      <c r="AJ1038" s="208"/>
      <c r="AK1038" s="631"/>
      <c r="AL1038" s="208"/>
      <c r="AM1038" s="504"/>
      <c r="AN1038" s="208"/>
      <c r="AO1038" s="504"/>
      <c r="AP1038" s="157">
        <v>23</v>
      </c>
      <c r="AQ1038" s="263">
        <v>2</v>
      </c>
      <c r="AR1038" s="201">
        <f t="shared" si="307"/>
        <v>23</v>
      </c>
      <c r="AS1038" s="202">
        <f t="shared" si="307"/>
        <v>2</v>
      </c>
      <c r="AT1038" s="263"/>
      <c r="AU1038" s="263">
        <v>2</v>
      </c>
      <c r="AV1038" s="263"/>
      <c r="AW1038" s="263"/>
      <c r="AX1038" s="27">
        <f t="shared" si="308"/>
        <v>2</v>
      </c>
      <c r="AY1038" s="39">
        <f t="shared" si="309"/>
        <v>4</v>
      </c>
      <c r="AZ1038" s="263">
        <v>12.41</v>
      </c>
      <c r="BA1038" s="27">
        <f t="shared" si="310"/>
        <v>16.41</v>
      </c>
      <c r="BB1038" s="501"/>
      <c r="BC1038" s="263"/>
      <c r="BD1038" s="263"/>
    </row>
    <row r="1039" spans="1:56" s="494" customFormat="1" ht="17.25" thickBot="1">
      <c r="A1039" s="603" t="s">
        <v>969</v>
      </c>
      <c r="B1039" s="595" t="s">
        <v>362</v>
      </c>
      <c r="C1039" s="604" t="s">
        <v>1055</v>
      </c>
      <c r="D1039" s="605" t="s">
        <v>1122</v>
      </c>
      <c r="E1039" s="492">
        <v>62</v>
      </c>
      <c r="F1039" s="606" t="s">
        <v>1132</v>
      </c>
      <c r="G1039" s="497">
        <v>350</v>
      </c>
      <c r="H1039" s="497">
        <v>1399.1740000000002</v>
      </c>
      <c r="I1039" s="201">
        <v>102</v>
      </c>
      <c r="J1039" s="201">
        <v>0</v>
      </c>
      <c r="K1039" s="201">
        <v>0</v>
      </c>
      <c r="L1039" s="157"/>
      <c r="M1039" s="157">
        <v>1</v>
      </c>
      <c r="N1039" s="157"/>
      <c r="O1039" s="25">
        <f t="shared" si="302"/>
        <v>102</v>
      </c>
      <c r="P1039" s="25">
        <f t="shared" si="303"/>
        <v>1</v>
      </c>
      <c r="Q1039" s="25">
        <f t="shared" si="303"/>
        <v>0</v>
      </c>
      <c r="R1039" s="25">
        <f t="shared" si="304"/>
        <v>103</v>
      </c>
      <c r="S1039" s="263">
        <v>0.01</v>
      </c>
      <c r="T1039" s="501">
        <v>82</v>
      </c>
      <c r="U1039" s="263">
        <v>0.01</v>
      </c>
      <c r="V1039" s="501">
        <v>20</v>
      </c>
      <c r="W1039" s="263">
        <v>0</v>
      </c>
      <c r="X1039" s="501"/>
      <c r="Y1039" s="501"/>
      <c r="Z1039" s="157">
        <v>236</v>
      </c>
      <c r="AA1039" s="263">
        <v>60.28</v>
      </c>
      <c r="AB1039" s="26">
        <f t="shared" si="305"/>
        <v>339</v>
      </c>
      <c r="AC1039" s="71">
        <f t="shared" si="305"/>
        <v>60.29</v>
      </c>
      <c r="AD1039" s="157">
        <v>234</v>
      </c>
      <c r="AE1039" s="27">
        <f t="shared" si="306"/>
        <v>66.857142857142861</v>
      </c>
      <c r="AF1039" s="607"/>
      <c r="AG1039" s="157"/>
      <c r="AH1039" s="157"/>
      <c r="AI1039" s="157"/>
      <c r="AJ1039" s="208"/>
      <c r="AK1039" s="631"/>
      <c r="AL1039" s="208"/>
      <c r="AM1039" s="504"/>
      <c r="AN1039" s="208"/>
      <c r="AO1039" s="504"/>
      <c r="AP1039" s="157">
        <v>3</v>
      </c>
      <c r="AQ1039" s="263">
        <v>0.68</v>
      </c>
      <c r="AR1039" s="201">
        <f t="shared" si="307"/>
        <v>3</v>
      </c>
      <c r="AS1039" s="202">
        <f t="shared" si="307"/>
        <v>0.68</v>
      </c>
      <c r="AT1039" s="263"/>
      <c r="AU1039" s="263"/>
      <c r="AV1039" s="263"/>
      <c r="AW1039" s="263"/>
      <c r="AX1039" s="27">
        <f t="shared" si="308"/>
        <v>0</v>
      </c>
      <c r="AY1039" s="39">
        <f t="shared" si="309"/>
        <v>0.68</v>
      </c>
      <c r="AZ1039" s="263">
        <v>0</v>
      </c>
      <c r="BA1039" s="27">
        <f t="shared" si="310"/>
        <v>0.68</v>
      </c>
      <c r="BB1039" s="501"/>
      <c r="BC1039" s="263"/>
      <c r="BD1039" s="263"/>
    </row>
    <row r="1040" spans="1:56" ht="18" customHeight="1" thickBot="1">
      <c r="A1040" s="700" t="s">
        <v>100</v>
      </c>
      <c r="B1040" s="701"/>
      <c r="C1040" s="702"/>
      <c r="D1040" s="269"/>
      <c r="E1040" s="248">
        <v>62</v>
      </c>
      <c r="F1040" s="270"/>
      <c r="G1040" s="250">
        <f t="shared" ref="G1040:AD1040" si="311">SUM(G978:G1039)</f>
        <v>15119</v>
      </c>
      <c r="H1040" s="250">
        <f t="shared" si="311"/>
        <v>63193.953999999998</v>
      </c>
      <c r="I1040" s="250">
        <f t="shared" si="311"/>
        <v>6734</v>
      </c>
      <c r="J1040" s="250">
        <f t="shared" si="311"/>
        <v>884</v>
      </c>
      <c r="K1040" s="250">
        <f t="shared" si="311"/>
        <v>2554</v>
      </c>
      <c r="L1040" s="250">
        <f t="shared" si="311"/>
        <v>86</v>
      </c>
      <c r="M1040" s="250">
        <f t="shared" si="311"/>
        <v>18</v>
      </c>
      <c r="N1040" s="250">
        <f t="shared" si="311"/>
        <v>88</v>
      </c>
      <c r="O1040" s="250">
        <f t="shared" si="311"/>
        <v>6820</v>
      </c>
      <c r="P1040" s="250">
        <f t="shared" si="311"/>
        <v>902</v>
      </c>
      <c r="Q1040" s="250">
        <f t="shared" si="311"/>
        <v>2642</v>
      </c>
      <c r="R1040" s="250">
        <f t="shared" si="311"/>
        <v>10364</v>
      </c>
      <c r="S1040" s="63">
        <f t="shared" si="311"/>
        <v>217.89000000000001</v>
      </c>
      <c r="T1040" s="250">
        <f t="shared" si="311"/>
        <v>3831</v>
      </c>
      <c r="U1040" s="63">
        <f t="shared" si="311"/>
        <v>41.58</v>
      </c>
      <c r="V1040" s="250">
        <f t="shared" si="311"/>
        <v>2991</v>
      </c>
      <c r="W1040" s="63">
        <f t="shared" si="311"/>
        <v>95.410000000000011</v>
      </c>
      <c r="X1040" s="250">
        <f t="shared" si="311"/>
        <v>0</v>
      </c>
      <c r="Y1040" s="250">
        <f t="shared" si="311"/>
        <v>0</v>
      </c>
      <c r="Z1040" s="250">
        <f t="shared" si="311"/>
        <v>7671</v>
      </c>
      <c r="AA1040" s="63">
        <f t="shared" si="311"/>
        <v>2077.69</v>
      </c>
      <c r="AB1040" s="250">
        <f t="shared" si="311"/>
        <v>18035</v>
      </c>
      <c r="AC1040" s="63">
        <f t="shared" si="311"/>
        <v>2295.5799999999995</v>
      </c>
      <c r="AD1040" s="250">
        <f t="shared" si="311"/>
        <v>9573</v>
      </c>
      <c r="AE1040" s="63">
        <f>AD1040/G1040*100</f>
        <v>63.317679740723598</v>
      </c>
      <c r="AF1040" s="250">
        <v>16</v>
      </c>
      <c r="AG1040" s="250">
        <f t="shared" ref="AG1040:BD1040" si="312">SUM(AG978:AG1039)</f>
        <v>645</v>
      </c>
      <c r="AH1040" s="250">
        <f t="shared" si="312"/>
        <v>644</v>
      </c>
      <c r="AI1040" s="250">
        <f t="shared" si="312"/>
        <v>261</v>
      </c>
      <c r="AJ1040" s="250">
        <f t="shared" si="312"/>
        <v>515</v>
      </c>
      <c r="AK1040" s="63">
        <f t="shared" si="312"/>
        <v>2.5749999999999997</v>
      </c>
      <c r="AL1040" s="250">
        <f t="shared" si="312"/>
        <v>0</v>
      </c>
      <c r="AM1040" s="63">
        <f t="shared" si="312"/>
        <v>0</v>
      </c>
      <c r="AN1040" s="250">
        <f t="shared" si="312"/>
        <v>29</v>
      </c>
      <c r="AO1040" s="63">
        <f t="shared" si="312"/>
        <v>3.86</v>
      </c>
      <c r="AP1040" s="250">
        <f t="shared" si="312"/>
        <v>2088</v>
      </c>
      <c r="AQ1040" s="63">
        <f t="shared" si="312"/>
        <v>172.56999999999996</v>
      </c>
      <c r="AR1040" s="250">
        <f t="shared" si="312"/>
        <v>2632</v>
      </c>
      <c r="AS1040" s="63">
        <f t="shared" si="312"/>
        <v>179.005</v>
      </c>
      <c r="AT1040" s="63">
        <f t="shared" si="312"/>
        <v>389.6099999999999</v>
      </c>
      <c r="AU1040" s="63">
        <f t="shared" si="312"/>
        <v>58.37</v>
      </c>
      <c r="AV1040" s="63">
        <f t="shared" si="312"/>
        <v>0.3</v>
      </c>
      <c r="AW1040" s="63">
        <f t="shared" si="312"/>
        <v>453.29</v>
      </c>
      <c r="AX1040" s="63">
        <f t="shared" si="312"/>
        <v>901.57</v>
      </c>
      <c r="AY1040" s="63">
        <f t="shared" si="312"/>
        <v>1080.575</v>
      </c>
      <c r="AZ1040" s="63">
        <f t="shared" si="312"/>
        <v>909.12</v>
      </c>
      <c r="BA1040" s="271">
        <f t="shared" si="312"/>
        <v>1989.6949999999999</v>
      </c>
      <c r="BB1040" s="250">
        <f t="shared" si="312"/>
        <v>4</v>
      </c>
      <c r="BC1040" s="63">
        <f t="shared" si="312"/>
        <v>0.8</v>
      </c>
      <c r="BD1040" s="251">
        <f t="shared" si="312"/>
        <v>0</v>
      </c>
    </row>
    <row r="1041" spans="1:56" s="181" customFormat="1" ht="36.75" customHeight="1" thickBot="1">
      <c r="A1041" s="703" t="s">
        <v>210</v>
      </c>
      <c r="B1041" s="704"/>
      <c r="C1041" s="705"/>
      <c r="D1041" s="272"/>
      <c r="E1041" s="273">
        <f>E1040+E977+E947</f>
        <v>129</v>
      </c>
      <c r="F1041" s="274"/>
      <c r="G1041" s="275">
        <f t="shared" ref="G1041:BD1041" si="313">G1040+G977+G947</f>
        <v>30535</v>
      </c>
      <c r="H1041" s="275">
        <f t="shared" si="313"/>
        <v>132071.29500000001</v>
      </c>
      <c r="I1041" s="231">
        <f t="shared" si="313"/>
        <v>10546</v>
      </c>
      <c r="J1041" s="231">
        <f t="shared" si="313"/>
        <v>1210</v>
      </c>
      <c r="K1041" s="231">
        <f t="shared" si="313"/>
        <v>11085</v>
      </c>
      <c r="L1041" s="231">
        <f t="shared" si="313"/>
        <v>209</v>
      </c>
      <c r="M1041" s="231">
        <f t="shared" si="313"/>
        <v>43</v>
      </c>
      <c r="N1041" s="231">
        <f t="shared" si="313"/>
        <v>158</v>
      </c>
      <c r="O1041" s="231">
        <f t="shared" si="313"/>
        <v>10755</v>
      </c>
      <c r="P1041" s="231">
        <f t="shared" si="313"/>
        <v>1253</v>
      </c>
      <c r="Q1041" s="231">
        <f t="shared" si="313"/>
        <v>11243</v>
      </c>
      <c r="R1041" s="231">
        <f t="shared" si="313"/>
        <v>23251</v>
      </c>
      <c r="S1041" s="120">
        <f t="shared" si="313"/>
        <v>357.76000000000005</v>
      </c>
      <c r="T1041" s="231">
        <f t="shared" si="313"/>
        <v>6412</v>
      </c>
      <c r="U1041" s="120">
        <f t="shared" si="313"/>
        <v>59.582999999999998</v>
      </c>
      <c r="V1041" s="231">
        <f t="shared" si="313"/>
        <v>4345</v>
      </c>
      <c r="W1041" s="120">
        <f t="shared" si="313"/>
        <v>112.96000000000001</v>
      </c>
      <c r="X1041" s="231">
        <f t="shared" si="313"/>
        <v>0</v>
      </c>
      <c r="Y1041" s="231">
        <f t="shared" si="313"/>
        <v>0</v>
      </c>
      <c r="Z1041" s="231">
        <f t="shared" si="313"/>
        <v>19820</v>
      </c>
      <c r="AA1041" s="120">
        <f t="shared" si="313"/>
        <v>3505.2799999999997</v>
      </c>
      <c r="AB1041" s="231">
        <f t="shared" si="313"/>
        <v>43071</v>
      </c>
      <c r="AC1041" s="231">
        <f t="shared" si="313"/>
        <v>3863.0399999999995</v>
      </c>
      <c r="AD1041" s="231">
        <f t="shared" si="313"/>
        <v>21346</v>
      </c>
      <c r="AE1041" s="120">
        <f t="shared" si="313"/>
        <v>217.26200622113436</v>
      </c>
      <c r="AF1041" s="231">
        <f t="shared" si="313"/>
        <v>53</v>
      </c>
      <c r="AG1041" s="231">
        <f t="shared" si="313"/>
        <v>1776</v>
      </c>
      <c r="AH1041" s="231">
        <f t="shared" si="313"/>
        <v>1736</v>
      </c>
      <c r="AI1041" s="231">
        <f t="shared" si="313"/>
        <v>474</v>
      </c>
      <c r="AJ1041" s="231">
        <f t="shared" si="313"/>
        <v>617</v>
      </c>
      <c r="AK1041" s="120">
        <f t="shared" si="313"/>
        <v>3.13</v>
      </c>
      <c r="AL1041" s="231">
        <f t="shared" si="313"/>
        <v>0</v>
      </c>
      <c r="AM1041" s="120">
        <f t="shared" si="313"/>
        <v>0</v>
      </c>
      <c r="AN1041" s="231">
        <f t="shared" si="313"/>
        <v>57</v>
      </c>
      <c r="AO1041" s="120">
        <f t="shared" si="313"/>
        <v>7.15</v>
      </c>
      <c r="AP1041" s="231">
        <f t="shared" si="313"/>
        <v>2853</v>
      </c>
      <c r="AQ1041" s="120">
        <f t="shared" si="313"/>
        <v>293.24999999999994</v>
      </c>
      <c r="AR1041" s="231">
        <f t="shared" si="313"/>
        <v>3527</v>
      </c>
      <c r="AS1041" s="120">
        <f t="shared" si="313"/>
        <v>303.52999999999997</v>
      </c>
      <c r="AT1041" s="120">
        <f t="shared" si="313"/>
        <v>564.4799999999999</v>
      </c>
      <c r="AU1041" s="120">
        <f t="shared" si="313"/>
        <v>117.66</v>
      </c>
      <c r="AV1041" s="120">
        <f t="shared" si="313"/>
        <v>0.3</v>
      </c>
      <c r="AW1041" s="120">
        <f t="shared" si="313"/>
        <v>724.54000000000008</v>
      </c>
      <c r="AX1041" s="120">
        <f t="shared" si="313"/>
        <v>1406.98</v>
      </c>
      <c r="AY1041" s="120">
        <f t="shared" si="313"/>
        <v>1710.51</v>
      </c>
      <c r="AZ1041" s="120">
        <f t="shared" si="313"/>
        <v>1343.6</v>
      </c>
      <c r="BA1041" s="276">
        <f t="shared" si="313"/>
        <v>3054.1099999999997</v>
      </c>
      <c r="BB1041" s="231">
        <f t="shared" si="313"/>
        <v>10</v>
      </c>
      <c r="BC1041" s="120">
        <f t="shared" si="313"/>
        <v>3.9409999999999998</v>
      </c>
      <c r="BD1041" s="120">
        <f t="shared" si="313"/>
        <v>0.3</v>
      </c>
    </row>
    <row r="1042" spans="1:56" customFormat="1" ht="34.5" customHeight="1" thickBot="1">
      <c r="B1042" s="479" t="s">
        <v>1412</v>
      </c>
    </row>
    <row r="1043" spans="1:56" s="6" customFormat="1" ht="67.5" customHeight="1" thickBot="1">
      <c r="A1043" s="649" t="s">
        <v>1</v>
      </c>
      <c r="B1043" s="649" t="s">
        <v>2</v>
      </c>
      <c r="C1043" s="649" t="s">
        <v>3</v>
      </c>
      <c r="D1043" s="649" t="s">
        <v>4</v>
      </c>
      <c r="E1043" s="649" t="s">
        <v>5</v>
      </c>
      <c r="F1043" s="649" t="s">
        <v>6</v>
      </c>
      <c r="G1043" s="649" t="s">
        <v>7</v>
      </c>
      <c r="H1043" s="649" t="s">
        <v>8</v>
      </c>
      <c r="I1043" s="682" t="s">
        <v>9</v>
      </c>
      <c r="J1043" s="683"/>
      <c r="K1043" s="684"/>
      <c r="L1043" s="682" t="s">
        <v>10</v>
      </c>
      <c r="M1043" s="683"/>
      <c r="N1043" s="684"/>
      <c r="O1043" s="682" t="s">
        <v>11</v>
      </c>
      <c r="P1043" s="683"/>
      <c r="Q1043" s="683"/>
      <c r="R1043" s="684"/>
      <c r="S1043" s="3" t="s">
        <v>12</v>
      </c>
      <c r="T1043" s="651" t="s">
        <v>13</v>
      </c>
      <c r="U1043" s="652"/>
      <c r="V1043" s="652"/>
      <c r="W1043" s="653"/>
      <c r="X1043" s="656" t="s">
        <v>14</v>
      </c>
      <c r="Y1043" s="656" t="s">
        <v>15</v>
      </c>
      <c r="Z1043" s="672" t="s">
        <v>16</v>
      </c>
      <c r="AA1043" s="4" t="s">
        <v>17</v>
      </c>
      <c r="AB1043" s="674" t="s">
        <v>18</v>
      </c>
      <c r="AC1043" s="676" t="s">
        <v>19</v>
      </c>
      <c r="AD1043" s="672" t="s">
        <v>20</v>
      </c>
      <c r="AE1043" s="658" t="s">
        <v>21</v>
      </c>
      <c r="AF1043" s="660" t="s">
        <v>22</v>
      </c>
      <c r="AG1043" s="678" t="s">
        <v>23</v>
      </c>
      <c r="AH1043" s="680" t="s">
        <v>24</v>
      </c>
      <c r="AI1043" s="658" t="s">
        <v>25</v>
      </c>
      <c r="AJ1043" s="640" t="s">
        <v>26</v>
      </c>
      <c r="AK1043" s="641"/>
      <c r="AL1043" s="642" t="s">
        <v>27</v>
      </c>
      <c r="AM1043" s="643"/>
      <c r="AN1043" s="642" t="s">
        <v>28</v>
      </c>
      <c r="AO1043" s="643"/>
      <c r="AP1043" s="640" t="s">
        <v>29</v>
      </c>
      <c r="AQ1043" s="641"/>
      <c r="AR1043" s="642" t="s">
        <v>30</v>
      </c>
      <c r="AS1043" s="643"/>
      <c r="AT1043" s="666" t="s">
        <v>31</v>
      </c>
      <c r="AU1043" s="667"/>
      <c r="AV1043" s="667"/>
      <c r="AW1043" s="667"/>
      <c r="AX1043" s="668"/>
      <c r="AY1043" s="5" t="s">
        <v>32</v>
      </c>
      <c r="AZ1043" s="556" t="s">
        <v>33</v>
      </c>
      <c r="BA1043" s="556" t="s">
        <v>34</v>
      </c>
      <c r="BB1043" s="654" t="s">
        <v>35</v>
      </c>
      <c r="BC1043" s="655"/>
      <c r="BD1043" s="554" t="s">
        <v>36</v>
      </c>
    </row>
    <row r="1044" spans="1:56" s="6" customFormat="1" ht="36.75" customHeight="1" thickBot="1">
      <c r="A1044" s="650"/>
      <c r="B1044" s="650"/>
      <c r="C1044" s="650"/>
      <c r="D1044" s="650"/>
      <c r="E1044" s="650"/>
      <c r="F1044" s="650"/>
      <c r="G1044" s="650"/>
      <c r="H1044" s="650"/>
      <c r="I1044" s="7" t="s">
        <v>37</v>
      </c>
      <c r="J1044" s="8" t="s">
        <v>38</v>
      </c>
      <c r="K1044" s="9" t="s">
        <v>39</v>
      </c>
      <c r="L1044" s="7" t="s">
        <v>1404</v>
      </c>
      <c r="M1044" s="8" t="s">
        <v>38</v>
      </c>
      <c r="N1044" s="9" t="s">
        <v>39</v>
      </c>
      <c r="O1044" s="7" t="s">
        <v>1405</v>
      </c>
      <c r="P1044" s="8" t="s">
        <v>40</v>
      </c>
      <c r="Q1044" s="8" t="s">
        <v>41</v>
      </c>
      <c r="R1044" s="9" t="s">
        <v>42</v>
      </c>
      <c r="S1044" s="10" t="s">
        <v>43</v>
      </c>
      <c r="T1044" s="555" t="s">
        <v>44</v>
      </c>
      <c r="U1044" s="555" t="s">
        <v>45</v>
      </c>
      <c r="V1044" s="555" t="s">
        <v>46</v>
      </c>
      <c r="W1044" s="555" t="s">
        <v>47</v>
      </c>
      <c r="X1044" s="657"/>
      <c r="Y1044" s="657"/>
      <c r="Z1044" s="673"/>
      <c r="AA1044" s="11" t="s">
        <v>43</v>
      </c>
      <c r="AB1044" s="675"/>
      <c r="AC1044" s="677"/>
      <c r="AD1044" s="673"/>
      <c r="AE1044" s="659"/>
      <c r="AF1044" s="661"/>
      <c r="AG1044" s="679"/>
      <c r="AH1044" s="681"/>
      <c r="AI1044" s="659"/>
      <c r="AJ1044" s="12" t="s">
        <v>48</v>
      </c>
      <c r="AK1044" s="550" t="s">
        <v>49</v>
      </c>
      <c r="AL1044" s="12" t="s">
        <v>48</v>
      </c>
      <c r="AM1044" s="550" t="s">
        <v>49</v>
      </c>
      <c r="AN1044" s="12" t="s">
        <v>48</v>
      </c>
      <c r="AO1044" s="550" t="s">
        <v>49</v>
      </c>
      <c r="AP1044" s="12" t="s">
        <v>48</v>
      </c>
      <c r="AQ1044" s="13" t="s">
        <v>49</v>
      </c>
      <c r="AR1044" s="12" t="s">
        <v>48</v>
      </c>
      <c r="AS1044" s="550" t="s">
        <v>49</v>
      </c>
      <c r="AT1044" s="551" t="s">
        <v>50</v>
      </c>
      <c r="AU1044" s="552" t="s">
        <v>51</v>
      </c>
      <c r="AV1044" s="552" t="s">
        <v>52</v>
      </c>
      <c r="AW1044" s="552" t="s">
        <v>53</v>
      </c>
      <c r="AX1044" s="553" t="s">
        <v>54</v>
      </c>
      <c r="AY1044" s="14" t="s">
        <v>43</v>
      </c>
      <c r="AZ1044" s="14" t="s">
        <v>43</v>
      </c>
      <c r="BA1044" s="14" t="s">
        <v>43</v>
      </c>
      <c r="BB1044" s="15" t="s">
        <v>48</v>
      </c>
      <c r="BC1044" s="16" t="s">
        <v>55</v>
      </c>
      <c r="BD1044" s="17" t="s">
        <v>43</v>
      </c>
    </row>
    <row r="1045" spans="1:56" s="181" customFormat="1" ht="16.5" customHeight="1">
      <c r="A1045" s="149" t="s">
        <v>1310</v>
      </c>
      <c r="B1045" s="212" t="s">
        <v>1311</v>
      </c>
      <c r="C1045" s="36" t="s">
        <v>1312</v>
      </c>
      <c r="D1045" s="111" t="s">
        <v>1313</v>
      </c>
      <c r="E1045" s="40">
        <v>1</v>
      </c>
      <c r="F1045" s="134" t="s">
        <v>1314</v>
      </c>
      <c r="G1045" s="213">
        <v>360</v>
      </c>
      <c r="H1045" s="213">
        <v>1265</v>
      </c>
      <c r="I1045" s="40">
        <v>184</v>
      </c>
      <c r="J1045" s="40">
        <v>0</v>
      </c>
      <c r="K1045" s="40">
        <v>0</v>
      </c>
      <c r="L1045" s="40">
        <v>0</v>
      </c>
      <c r="M1045" s="40">
        <v>0</v>
      </c>
      <c r="N1045" s="40">
        <v>0</v>
      </c>
      <c r="O1045" s="25">
        <f t="shared" ref="O1045:O1060" si="314">I1045+L1045</f>
        <v>184</v>
      </c>
      <c r="P1045" s="25">
        <f t="shared" ref="P1045:Q1060" si="315">M1045+J1045</f>
        <v>0</v>
      </c>
      <c r="Q1045" s="25">
        <f t="shared" si="315"/>
        <v>0</v>
      </c>
      <c r="R1045" s="25">
        <f t="shared" ref="R1045:R1060" si="316">SUM(O1045:Q1045)</f>
        <v>184</v>
      </c>
      <c r="S1045" s="53">
        <v>10.26</v>
      </c>
      <c r="T1045" s="53">
        <v>1</v>
      </c>
      <c r="U1045" s="53">
        <v>0</v>
      </c>
      <c r="V1045" s="53">
        <v>183</v>
      </c>
      <c r="W1045" s="53">
        <v>10.26</v>
      </c>
      <c r="X1045" s="53">
        <v>0</v>
      </c>
      <c r="Y1045" s="53">
        <v>103</v>
      </c>
      <c r="Z1045" s="95"/>
      <c r="AA1045" s="95"/>
      <c r="AB1045" s="26">
        <f t="shared" ref="AB1045:AC1060" si="317">Z1045+R1045</f>
        <v>184</v>
      </c>
      <c r="AC1045" s="42">
        <f t="shared" si="317"/>
        <v>10.26</v>
      </c>
      <c r="AD1045" s="40">
        <v>183</v>
      </c>
      <c r="AE1045" s="27">
        <f t="shared" ref="AE1045:AE1084" si="318">AD1045/G1045*100</f>
        <v>50.833333333333329</v>
      </c>
      <c r="AF1045" s="40"/>
      <c r="AG1045" s="40" t="s">
        <v>1315</v>
      </c>
      <c r="AH1045" s="40" t="s">
        <v>1316</v>
      </c>
      <c r="AI1045" s="40" t="s">
        <v>1525</v>
      </c>
      <c r="AJ1045" s="40"/>
      <c r="AK1045" s="191"/>
      <c r="AL1045" s="40"/>
      <c r="AM1045" s="191"/>
      <c r="AN1045" s="40"/>
      <c r="AO1045" s="191"/>
      <c r="AP1045" s="40">
        <v>64</v>
      </c>
      <c r="AQ1045" s="191">
        <v>34.47</v>
      </c>
      <c r="AR1045" s="48">
        <f t="shared" ref="AR1045:AS1060" si="319">AP1045+AN1045+AL1045+AJ1045</f>
        <v>64</v>
      </c>
      <c r="AS1045" s="129">
        <f t="shared" si="319"/>
        <v>34.47</v>
      </c>
      <c r="AT1045" s="191"/>
      <c r="AU1045" s="191"/>
      <c r="AV1045" s="191"/>
      <c r="AW1045" s="191"/>
      <c r="AX1045" s="27">
        <f t="shared" ref="AX1045:AX1060" si="320">SUM(AT1045:AW1045)</f>
        <v>0</v>
      </c>
      <c r="AY1045" s="39">
        <f t="shared" ref="AY1045:AY1060" si="321">AX1045+AS1045</f>
        <v>34.47</v>
      </c>
      <c r="AZ1045" s="304">
        <v>2.16</v>
      </c>
      <c r="BA1045" s="27">
        <f t="shared" ref="BA1045:BA1060" si="322">AZ1045+AY1045</f>
        <v>36.629999999999995</v>
      </c>
      <c r="BB1045" s="188"/>
      <c r="BC1045" s="188"/>
      <c r="BD1045" s="188"/>
    </row>
    <row r="1046" spans="1:56" s="181" customFormat="1" ht="16.5" customHeight="1">
      <c r="A1046" s="149" t="s">
        <v>1310</v>
      </c>
      <c r="B1046" s="212" t="s">
        <v>1311</v>
      </c>
      <c r="C1046" s="36" t="s">
        <v>1312</v>
      </c>
      <c r="D1046" s="111" t="s">
        <v>1317</v>
      </c>
      <c r="E1046" s="40">
        <v>2</v>
      </c>
      <c r="F1046" s="134" t="s">
        <v>1318</v>
      </c>
      <c r="G1046" s="213">
        <v>261</v>
      </c>
      <c r="H1046" s="213">
        <v>1208</v>
      </c>
      <c r="I1046" s="40">
        <v>1</v>
      </c>
      <c r="J1046" s="40">
        <v>0</v>
      </c>
      <c r="K1046" s="40">
        <v>0</v>
      </c>
      <c r="L1046" s="40">
        <v>0</v>
      </c>
      <c r="M1046" s="40">
        <v>0</v>
      </c>
      <c r="N1046" s="40">
        <v>0</v>
      </c>
      <c r="O1046" s="25">
        <f t="shared" si="314"/>
        <v>1</v>
      </c>
      <c r="P1046" s="25">
        <f t="shared" si="315"/>
        <v>0</v>
      </c>
      <c r="Q1046" s="25">
        <f t="shared" si="315"/>
        <v>0</v>
      </c>
      <c r="R1046" s="25">
        <f t="shared" si="316"/>
        <v>1</v>
      </c>
      <c r="S1046" s="53">
        <v>0</v>
      </c>
      <c r="T1046" s="53">
        <v>0</v>
      </c>
      <c r="U1046" s="53">
        <v>0</v>
      </c>
      <c r="V1046" s="53">
        <v>1</v>
      </c>
      <c r="W1046" s="53">
        <v>0</v>
      </c>
      <c r="X1046" s="53">
        <v>0</v>
      </c>
      <c r="Y1046" s="53">
        <v>0</v>
      </c>
      <c r="Z1046" s="53">
        <v>10</v>
      </c>
      <c r="AA1046" s="53">
        <v>0.11</v>
      </c>
      <c r="AB1046" s="26">
        <f t="shared" si="317"/>
        <v>11</v>
      </c>
      <c r="AC1046" s="42">
        <f t="shared" si="317"/>
        <v>0.11</v>
      </c>
      <c r="AD1046" s="40">
        <v>10</v>
      </c>
      <c r="AE1046" s="27">
        <f t="shared" si="318"/>
        <v>3.8314176245210727</v>
      </c>
      <c r="AF1046" s="40"/>
      <c r="AG1046" s="40"/>
      <c r="AH1046" s="40"/>
      <c r="AI1046" s="40"/>
      <c r="AJ1046" s="40"/>
      <c r="AK1046" s="191"/>
      <c r="AL1046" s="40"/>
      <c r="AM1046" s="191"/>
      <c r="AN1046" s="40"/>
      <c r="AO1046" s="191"/>
      <c r="AP1046" s="40"/>
      <c r="AQ1046" s="191"/>
      <c r="AR1046" s="48">
        <f t="shared" si="319"/>
        <v>0</v>
      </c>
      <c r="AS1046" s="129">
        <f t="shared" si="319"/>
        <v>0</v>
      </c>
      <c r="AT1046" s="191"/>
      <c r="AU1046" s="191"/>
      <c r="AV1046" s="191"/>
      <c r="AW1046" s="191"/>
      <c r="AX1046" s="27">
        <f t="shared" si="320"/>
        <v>0</v>
      </c>
      <c r="AY1046" s="39">
        <f t="shared" si="321"/>
        <v>0</v>
      </c>
      <c r="AZ1046" s="305"/>
      <c r="BA1046" s="27">
        <f t="shared" si="322"/>
        <v>0</v>
      </c>
      <c r="BB1046" s="190"/>
      <c r="BC1046" s="190"/>
      <c r="BD1046" s="190"/>
    </row>
    <row r="1047" spans="1:56" s="181" customFormat="1" ht="16.5" customHeight="1">
      <c r="A1047" s="149" t="s">
        <v>1310</v>
      </c>
      <c r="B1047" s="212" t="s">
        <v>1311</v>
      </c>
      <c r="C1047" s="36" t="s">
        <v>1312</v>
      </c>
      <c r="D1047" s="111" t="s">
        <v>1317</v>
      </c>
      <c r="E1047" s="40">
        <v>3</v>
      </c>
      <c r="F1047" s="134" t="s">
        <v>1319</v>
      </c>
      <c r="G1047" s="213">
        <v>259</v>
      </c>
      <c r="H1047" s="213">
        <v>1035</v>
      </c>
      <c r="I1047" s="40">
        <v>60</v>
      </c>
      <c r="J1047" s="40">
        <v>3</v>
      </c>
      <c r="K1047" s="40">
        <v>90</v>
      </c>
      <c r="L1047" s="40">
        <v>0</v>
      </c>
      <c r="M1047" s="40">
        <v>0</v>
      </c>
      <c r="N1047" s="40">
        <v>0</v>
      </c>
      <c r="O1047" s="25">
        <f t="shared" si="314"/>
        <v>60</v>
      </c>
      <c r="P1047" s="25">
        <f t="shared" si="315"/>
        <v>3</v>
      </c>
      <c r="Q1047" s="25">
        <f t="shared" si="315"/>
        <v>90</v>
      </c>
      <c r="R1047" s="25">
        <f t="shared" si="316"/>
        <v>153</v>
      </c>
      <c r="S1047" s="53">
        <v>0.11</v>
      </c>
      <c r="T1047" s="53">
        <v>0</v>
      </c>
      <c r="U1047" s="53">
        <v>0</v>
      </c>
      <c r="V1047" s="53">
        <v>60</v>
      </c>
      <c r="W1047" s="53">
        <v>0.05</v>
      </c>
      <c r="X1047" s="53">
        <v>0</v>
      </c>
      <c r="Y1047" s="53">
        <v>0</v>
      </c>
      <c r="Z1047" s="53">
        <v>225</v>
      </c>
      <c r="AA1047" s="53">
        <v>0.91</v>
      </c>
      <c r="AB1047" s="26">
        <f t="shared" si="317"/>
        <v>378</v>
      </c>
      <c r="AC1047" s="42">
        <f t="shared" si="317"/>
        <v>1.02</v>
      </c>
      <c r="AD1047" s="40">
        <v>150</v>
      </c>
      <c r="AE1047" s="27">
        <f t="shared" si="318"/>
        <v>57.915057915057908</v>
      </c>
      <c r="AF1047" s="40"/>
      <c r="AG1047" s="40"/>
      <c r="AH1047" s="40"/>
      <c r="AI1047" s="40"/>
      <c r="AJ1047" s="40"/>
      <c r="AK1047" s="191"/>
      <c r="AL1047" s="40"/>
      <c r="AM1047" s="191"/>
      <c r="AN1047" s="40"/>
      <c r="AO1047" s="191"/>
      <c r="AP1047" s="40"/>
      <c r="AQ1047" s="191"/>
      <c r="AR1047" s="48">
        <f t="shared" si="319"/>
        <v>0</v>
      </c>
      <c r="AS1047" s="129">
        <f t="shared" si="319"/>
        <v>0</v>
      </c>
      <c r="AT1047" s="191">
        <v>0.1</v>
      </c>
      <c r="AU1047" s="263">
        <v>0</v>
      </c>
      <c r="AV1047" s="263">
        <v>0</v>
      </c>
      <c r="AW1047" s="263">
        <v>0</v>
      </c>
      <c r="AX1047" s="27">
        <f t="shared" si="320"/>
        <v>0.1</v>
      </c>
      <c r="AY1047" s="39">
        <f t="shared" si="321"/>
        <v>0.1</v>
      </c>
      <c r="AZ1047" s="305"/>
      <c r="BA1047" s="27">
        <f t="shared" si="322"/>
        <v>0.1</v>
      </c>
      <c r="BB1047" s="190"/>
      <c r="BC1047" s="190"/>
      <c r="BD1047" s="190"/>
    </row>
    <row r="1048" spans="1:56" s="181" customFormat="1" ht="16.5" customHeight="1">
      <c r="A1048" s="149" t="s">
        <v>1310</v>
      </c>
      <c r="B1048" s="212" t="s">
        <v>1311</v>
      </c>
      <c r="C1048" s="36" t="s">
        <v>1312</v>
      </c>
      <c r="D1048" s="111" t="s">
        <v>1317</v>
      </c>
      <c r="E1048" s="40">
        <v>4</v>
      </c>
      <c r="F1048" s="134" t="s">
        <v>1320</v>
      </c>
      <c r="G1048" s="213">
        <v>317</v>
      </c>
      <c r="H1048" s="213">
        <v>1158</v>
      </c>
      <c r="I1048" s="40">
        <v>57</v>
      </c>
      <c r="J1048" s="40">
        <v>3</v>
      </c>
      <c r="K1048" s="40">
        <v>102</v>
      </c>
      <c r="L1048" s="40">
        <v>0</v>
      </c>
      <c r="M1048" s="40">
        <v>0</v>
      </c>
      <c r="N1048" s="40">
        <v>0</v>
      </c>
      <c r="O1048" s="25">
        <f t="shared" si="314"/>
        <v>57</v>
      </c>
      <c r="P1048" s="25">
        <f t="shared" si="315"/>
        <v>3</v>
      </c>
      <c r="Q1048" s="25">
        <f t="shared" si="315"/>
        <v>102</v>
      </c>
      <c r="R1048" s="25">
        <f t="shared" si="316"/>
        <v>162</v>
      </c>
      <c r="S1048" s="53">
        <v>0.17</v>
      </c>
      <c r="T1048" s="53">
        <v>0</v>
      </c>
      <c r="U1048" s="53">
        <v>0</v>
      </c>
      <c r="V1048" s="53">
        <v>57</v>
      </c>
      <c r="W1048" s="54">
        <v>0.1</v>
      </c>
      <c r="X1048" s="53">
        <v>0</v>
      </c>
      <c r="Y1048" s="53">
        <v>0</v>
      </c>
      <c r="Z1048" s="53">
        <v>325</v>
      </c>
      <c r="AA1048" s="53">
        <v>1.1200000000000001</v>
      </c>
      <c r="AB1048" s="26">
        <f t="shared" si="317"/>
        <v>487</v>
      </c>
      <c r="AC1048" s="42">
        <f t="shared" si="317"/>
        <v>1.29</v>
      </c>
      <c r="AD1048" s="40">
        <v>200</v>
      </c>
      <c r="AE1048" s="27">
        <f t="shared" si="318"/>
        <v>63.09148264984227</v>
      </c>
      <c r="AF1048" s="40"/>
      <c r="AG1048" s="40"/>
      <c r="AH1048" s="40"/>
      <c r="AI1048" s="40"/>
      <c r="AJ1048" s="40"/>
      <c r="AK1048" s="191"/>
      <c r="AL1048" s="40"/>
      <c r="AM1048" s="191"/>
      <c r="AN1048" s="40"/>
      <c r="AO1048" s="191"/>
      <c r="AP1048" s="40"/>
      <c r="AQ1048" s="191"/>
      <c r="AR1048" s="48">
        <f t="shared" si="319"/>
        <v>0</v>
      </c>
      <c r="AS1048" s="129">
        <f t="shared" si="319"/>
        <v>0</v>
      </c>
      <c r="AT1048" s="191">
        <v>0.1</v>
      </c>
      <c r="AU1048" s="263">
        <v>0</v>
      </c>
      <c r="AV1048" s="263">
        <v>0</v>
      </c>
      <c r="AW1048" s="263">
        <v>0</v>
      </c>
      <c r="AX1048" s="27">
        <f t="shared" si="320"/>
        <v>0.1</v>
      </c>
      <c r="AY1048" s="39">
        <f t="shared" si="321"/>
        <v>0.1</v>
      </c>
      <c r="AZ1048" s="305"/>
      <c r="BA1048" s="27">
        <f t="shared" si="322"/>
        <v>0.1</v>
      </c>
      <c r="BB1048" s="190"/>
      <c r="BC1048" s="190"/>
      <c r="BD1048" s="190"/>
    </row>
    <row r="1049" spans="1:56" s="181" customFormat="1" ht="16.5" customHeight="1">
      <c r="A1049" s="149" t="s">
        <v>1310</v>
      </c>
      <c r="B1049" s="212" t="s">
        <v>1311</v>
      </c>
      <c r="C1049" s="36" t="s">
        <v>1312</v>
      </c>
      <c r="D1049" s="111" t="s">
        <v>1317</v>
      </c>
      <c r="E1049" s="40">
        <v>5</v>
      </c>
      <c r="F1049" s="134" t="s">
        <v>1321</v>
      </c>
      <c r="G1049" s="213">
        <v>646</v>
      </c>
      <c r="H1049" s="213">
        <v>1427</v>
      </c>
      <c r="I1049" s="40">
        <v>54</v>
      </c>
      <c r="J1049" s="40">
        <v>2</v>
      </c>
      <c r="K1049" s="40">
        <v>98</v>
      </c>
      <c r="L1049" s="40">
        <v>0</v>
      </c>
      <c r="M1049" s="40">
        <v>0</v>
      </c>
      <c r="N1049" s="40">
        <v>0</v>
      </c>
      <c r="O1049" s="25">
        <f t="shared" si="314"/>
        <v>54</v>
      </c>
      <c r="P1049" s="25">
        <f t="shared" si="315"/>
        <v>2</v>
      </c>
      <c r="Q1049" s="25">
        <f t="shared" si="315"/>
        <v>98</v>
      </c>
      <c r="R1049" s="25">
        <f t="shared" si="316"/>
        <v>154</v>
      </c>
      <c r="S1049" s="53">
        <v>0.11</v>
      </c>
      <c r="T1049" s="53">
        <v>0</v>
      </c>
      <c r="U1049" s="53">
        <v>0</v>
      </c>
      <c r="V1049" s="53">
        <v>54</v>
      </c>
      <c r="W1049" s="53">
        <v>0.04</v>
      </c>
      <c r="X1049" s="53">
        <v>0</v>
      </c>
      <c r="Y1049" s="53">
        <v>0</v>
      </c>
      <c r="Z1049" s="53">
        <v>291</v>
      </c>
      <c r="AA1049" s="53">
        <v>0.97</v>
      </c>
      <c r="AB1049" s="26">
        <f t="shared" si="317"/>
        <v>445</v>
      </c>
      <c r="AC1049" s="42">
        <f t="shared" si="317"/>
        <v>1.08</v>
      </c>
      <c r="AD1049" s="40">
        <v>200</v>
      </c>
      <c r="AE1049" s="27">
        <f t="shared" si="318"/>
        <v>30.959752321981426</v>
      </c>
      <c r="AF1049" s="40"/>
      <c r="AG1049" s="40"/>
      <c r="AH1049" s="40"/>
      <c r="AI1049" s="40"/>
      <c r="AJ1049" s="40"/>
      <c r="AK1049" s="191"/>
      <c r="AL1049" s="40"/>
      <c r="AM1049" s="191"/>
      <c r="AN1049" s="40">
        <v>1</v>
      </c>
      <c r="AO1049" s="191">
        <v>0.15</v>
      </c>
      <c r="AP1049" s="40"/>
      <c r="AQ1049" s="191"/>
      <c r="AR1049" s="48">
        <f t="shared" si="319"/>
        <v>1</v>
      </c>
      <c r="AS1049" s="129">
        <f t="shared" si="319"/>
        <v>0.15</v>
      </c>
      <c r="AT1049" s="191">
        <v>0.1</v>
      </c>
      <c r="AU1049" s="263">
        <v>0</v>
      </c>
      <c r="AV1049" s="263">
        <v>0</v>
      </c>
      <c r="AW1049" s="263">
        <v>0</v>
      </c>
      <c r="AX1049" s="27">
        <f t="shared" si="320"/>
        <v>0.1</v>
      </c>
      <c r="AY1049" s="39">
        <f t="shared" si="321"/>
        <v>0.25</v>
      </c>
      <c r="AZ1049" s="305"/>
      <c r="BA1049" s="27">
        <f t="shared" si="322"/>
        <v>0.25</v>
      </c>
      <c r="BB1049" s="190"/>
      <c r="BC1049" s="190"/>
      <c r="BD1049" s="190"/>
    </row>
    <row r="1050" spans="1:56" s="181" customFormat="1" ht="16.5" customHeight="1">
      <c r="A1050" s="149" t="s">
        <v>1310</v>
      </c>
      <c r="B1050" s="212" t="s">
        <v>1311</v>
      </c>
      <c r="C1050" s="36" t="s">
        <v>1312</v>
      </c>
      <c r="D1050" s="111" t="s">
        <v>1317</v>
      </c>
      <c r="E1050" s="40">
        <v>6</v>
      </c>
      <c r="F1050" s="134" t="s">
        <v>1322</v>
      </c>
      <c r="G1050" s="213">
        <v>370</v>
      </c>
      <c r="H1050" s="213">
        <v>1378</v>
      </c>
      <c r="I1050" s="40">
        <v>39</v>
      </c>
      <c r="J1050" s="40">
        <v>7</v>
      </c>
      <c r="K1050" s="40">
        <v>22</v>
      </c>
      <c r="L1050" s="40">
        <v>0</v>
      </c>
      <c r="M1050" s="40">
        <v>0</v>
      </c>
      <c r="N1050" s="40">
        <v>0</v>
      </c>
      <c r="O1050" s="25">
        <f t="shared" si="314"/>
        <v>39</v>
      </c>
      <c r="P1050" s="25">
        <f t="shared" si="315"/>
        <v>7</v>
      </c>
      <c r="Q1050" s="25">
        <f t="shared" si="315"/>
        <v>22</v>
      </c>
      <c r="R1050" s="25">
        <f t="shared" si="316"/>
        <v>68</v>
      </c>
      <c r="S1050" s="53">
        <v>0.06</v>
      </c>
      <c r="T1050" s="53">
        <v>0</v>
      </c>
      <c r="U1050" s="53">
        <v>0</v>
      </c>
      <c r="V1050" s="53">
        <v>39</v>
      </c>
      <c r="W1050" s="53">
        <v>0.03</v>
      </c>
      <c r="X1050" s="53">
        <v>0</v>
      </c>
      <c r="Y1050" s="53">
        <v>0</v>
      </c>
      <c r="Z1050" s="53">
        <v>150</v>
      </c>
      <c r="AA1050" s="53">
        <v>1.03</v>
      </c>
      <c r="AB1050" s="26">
        <f t="shared" si="317"/>
        <v>218</v>
      </c>
      <c r="AC1050" s="42">
        <f t="shared" si="317"/>
        <v>1.0900000000000001</v>
      </c>
      <c r="AD1050" s="40">
        <v>100</v>
      </c>
      <c r="AE1050" s="27">
        <f t="shared" si="318"/>
        <v>27.027027027027028</v>
      </c>
      <c r="AF1050" s="40"/>
      <c r="AG1050" s="40"/>
      <c r="AH1050" s="40"/>
      <c r="AI1050" s="40"/>
      <c r="AJ1050" s="40"/>
      <c r="AK1050" s="191"/>
      <c r="AL1050" s="40"/>
      <c r="AM1050" s="191"/>
      <c r="AN1050" s="40">
        <v>1</v>
      </c>
      <c r="AO1050" s="191">
        <v>0.17</v>
      </c>
      <c r="AP1050" s="40"/>
      <c r="AQ1050" s="191"/>
      <c r="AR1050" s="48">
        <f t="shared" si="319"/>
        <v>1</v>
      </c>
      <c r="AS1050" s="129">
        <f t="shared" si="319"/>
        <v>0.17</v>
      </c>
      <c r="AT1050" s="191">
        <v>0.9</v>
      </c>
      <c r="AU1050" s="263">
        <v>0</v>
      </c>
      <c r="AV1050" s="263">
        <v>0</v>
      </c>
      <c r="AW1050" s="263">
        <v>0</v>
      </c>
      <c r="AX1050" s="27">
        <f t="shared" si="320"/>
        <v>0.9</v>
      </c>
      <c r="AY1050" s="39">
        <f t="shared" si="321"/>
        <v>1.07</v>
      </c>
      <c r="AZ1050" s="305"/>
      <c r="BA1050" s="27">
        <f t="shared" si="322"/>
        <v>1.07</v>
      </c>
      <c r="BB1050" s="190"/>
      <c r="BC1050" s="190"/>
      <c r="BD1050" s="190"/>
    </row>
    <row r="1051" spans="1:56" s="181" customFormat="1" ht="16.5" customHeight="1">
      <c r="A1051" s="149" t="s">
        <v>1310</v>
      </c>
      <c r="B1051" s="212" t="s">
        <v>1311</v>
      </c>
      <c r="C1051" s="36" t="s">
        <v>1312</v>
      </c>
      <c r="D1051" s="111" t="s">
        <v>1317</v>
      </c>
      <c r="E1051" s="40">
        <v>7</v>
      </c>
      <c r="F1051" s="134" t="s">
        <v>1449</v>
      </c>
      <c r="G1051" s="213">
        <v>258</v>
      </c>
      <c r="H1051" s="213">
        <v>906</v>
      </c>
      <c r="I1051" s="40"/>
      <c r="J1051" s="40"/>
      <c r="K1051" s="40"/>
      <c r="L1051" s="40"/>
      <c r="M1051" s="40"/>
      <c r="N1051" s="40"/>
      <c r="O1051" s="25">
        <f t="shared" si="314"/>
        <v>0</v>
      </c>
      <c r="P1051" s="25">
        <f t="shared" si="315"/>
        <v>0</v>
      </c>
      <c r="Q1051" s="25">
        <f t="shared" si="315"/>
        <v>0</v>
      </c>
      <c r="R1051" s="25">
        <f t="shared" si="316"/>
        <v>0</v>
      </c>
      <c r="S1051" s="53"/>
      <c r="T1051" s="53"/>
      <c r="U1051" s="53"/>
      <c r="V1051" s="53"/>
      <c r="W1051" s="53"/>
      <c r="X1051" s="53"/>
      <c r="Y1051" s="53"/>
      <c r="Z1051" s="53"/>
      <c r="AA1051" s="53"/>
      <c r="AB1051" s="26">
        <f t="shared" si="317"/>
        <v>0</v>
      </c>
      <c r="AC1051" s="42">
        <f t="shared" si="317"/>
        <v>0</v>
      </c>
      <c r="AD1051" s="40"/>
      <c r="AE1051" s="27"/>
      <c r="AF1051" s="40"/>
      <c r="AG1051" s="40"/>
      <c r="AH1051" s="40"/>
      <c r="AI1051" s="40"/>
      <c r="AJ1051" s="40"/>
      <c r="AK1051" s="191"/>
      <c r="AL1051" s="40"/>
      <c r="AM1051" s="191"/>
      <c r="AN1051" s="40"/>
      <c r="AO1051" s="191"/>
      <c r="AP1051" s="40"/>
      <c r="AQ1051" s="191"/>
      <c r="AR1051" s="48">
        <f t="shared" si="319"/>
        <v>0</v>
      </c>
      <c r="AS1051" s="129">
        <f t="shared" si="319"/>
        <v>0</v>
      </c>
      <c r="AT1051" s="191"/>
      <c r="AU1051" s="263"/>
      <c r="AV1051" s="263"/>
      <c r="AW1051" s="263"/>
      <c r="AX1051" s="27">
        <f t="shared" si="320"/>
        <v>0</v>
      </c>
      <c r="AY1051" s="39">
        <f t="shared" si="321"/>
        <v>0</v>
      </c>
      <c r="AZ1051" s="305"/>
      <c r="BA1051" s="27">
        <f t="shared" si="322"/>
        <v>0</v>
      </c>
      <c r="BB1051" s="190"/>
      <c r="BC1051" s="190"/>
      <c r="BD1051" s="190"/>
    </row>
    <row r="1052" spans="1:56" s="181" customFormat="1" ht="16.5" customHeight="1">
      <c r="A1052" s="149" t="s">
        <v>1310</v>
      </c>
      <c r="B1052" s="212" t="s">
        <v>1311</v>
      </c>
      <c r="C1052" s="36" t="s">
        <v>1312</v>
      </c>
      <c r="D1052" s="111" t="s">
        <v>1323</v>
      </c>
      <c r="E1052" s="40">
        <v>8</v>
      </c>
      <c r="F1052" s="134" t="s">
        <v>1324</v>
      </c>
      <c r="G1052" s="213">
        <v>238</v>
      </c>
      <c r="H1052" s="213">
        <v>774</v>
      </c>
      <c r="I1052" s="40">
        <v>5</v>
      </c>
      <c r="J1052" s="40">
        <v>0</v>
      </c>
      <c r="K1052" s="40">
        <v>271</v>
      </c>
      <c r="L1052" s="40">
        <v>0</v>
      </c>
      <c r="M1052" s="40">
        <v>0</v>
      </c>
      <c r="N1052" s="40">
        <v>1</v>
      </c>
      <c r="O1052" s="25">
        <f t="shared" si="314"/>
        <v>5</v>
      </c>
      <c r="P1052" s="25">
        <f t="shared" si="315"/>
        <v>0</v>
      </c>
      <c r="Q1052" s="25">
        <f t="shared" si="315"/>
        <v>272</v>
      </c>
      <c r="R1052" s="25">
        <f t="shared" si="316"/>
        <v>277</v>
      </c>
      <c r="S1052" s="53">
        <v>35.39</v>
      </c>
      <c r="T1052" s="53"/>
      <c r="U1052" s="53"/>
      <c r="V1052" s="53"/>
      <c r="W1052" s="53"/>
      <c r="X1052" s="53"/>
      <c r="Y1052" s="53"/>
      <c r="Z1052" s="95"/>
      <c r="AA1052" s="95"/>
      <c r="AB1052" s="26">
        <f t="shared" si="317"/>
        <v>277</v>
      </c>
      <c r="AC1052" s="42">
        <f t="shared" si="317"/>
        <v>35.39</v>
      </c>
      <c r="AD1052" s="40">
        <v>150</v>
      </c>
      <c r="AE1052" s="27">
        <f t="shared" si="318"/>
        <v>63.02521008403361</v>
      </c>
      <c r="AF1052" s="40"/>
      <c r="AG1052" s="40"/>
      <c r="AH1052" s="40"/>
      <c r="AI1052" s="40"/>
      <c r="AJ1052" s="40"/>
      <c r="AK1052" s="191"/>
      <c r="AL1052" s="40"/>
      <c r="AM1052" s="191"/>
      <c r="AN1052" s="40">
        <v>12</v>
      </c>
      <c r="AO1052" s="191">
        <v>1.41</v>
      </c>
      <c r="AP1052" s="40">
        <v>103</v>
      </c>
      <c r="AQ1052" s="191">
        <v>79.11</v>
      </c>
      <c r="AR1052" s="48">
        <f t="shared" si="319"/>
        <v>115</v>
      </c>
      <c r="AS1052" s="129">
        <f t="shared" si="319"/>
        <v>80.52</v>
      </c>
      <c r="AT1052" s="191">
        <v>80.97</v>
      </c>
      <c r="AU1052" s="263">
        <v>79.69</v>
      </c>
      <c r="AV1052" s="263">
        <v>0</v>
      </c>
      <c r="AW1052" s="263">
        <v>0</v>
      </c>
      <c r="AX1052" s="27">
        <f t="shared" si="320"/>
        <v>160.66</v>
      </c>
      <c r="AY1052" s="39">
        <f t="shared" si="321"/>
        <v>241.18</v>
      </c>
      <c r="AZ1052" s="27">
        <v>96.29</v>
      </c>
      <c r="BA1052" s="27">
        <f t="shared" si="322"/>
        <v>337.47</v>
      </c>
      <c r="BB1052" s="190"/>
      <c r="BC1052" s="190"/>
      <c r="BD1052" s="190"/>
    </row>
    <row r="1053" spans="1:56" s="159" customFormat="1" ht="17.100000000000001" customHeight="1">
      <c r="A1053" s="149" t="s">
        <v>1310</v>
      </c>
      <c r="B1053" s="212" t="s">
        <v>1311</v>
      </c>
      <c r="C1053" s="153" t="s">
        <v>1312</v>
      </c>
      <c r="D1053" s="306" t="s">
        <v>1323</v>
      </c>
      <c r="E1053" s="40">
        <v>9</v>
      </c>
      <c r="F1053" s="154" t="s">
        <v>1325</v>
      </c>
      <c r="G1053" s="155">
        <v>375</v>
      </c>
      <c r="H1053" s="155">
        <v>1181</v>
      </c>
      <c r="I1053" s="155">
        <v>9</v>
      </c>
      <c r="J1053" s="155">
        <v>0</v>
      </c>
      <c r="K1053" s="40">
        <v>331</v>
      </c>
      <c r="L1053" s="40">
        <v>0</v>
      </c>
      <c r="M1053" s="40">
        <v>2</v>
      </c>
      <c r="N1053" s="40">
        <v>1</v>
      </c>
      <c r="O1053" s="25">
        <f t="shared" si="314"/>
        <v>9</v>
      </c>
      <c r="P1053" s="25">
        <f t="shared" si="315"/>
        <v>2</v>
      </c>
      <c r="Q1053" s="25">
        <f t="shared" si="315"/>
        <v>332</v>
      </c>
      <c r="R1053" s="25">
        <f t="shared" si="316"/>
        <v>343</v>
      </c>
      <c r="S1053" s="53">
        <v>30.78</v>
      </c>
      <c r="T1053" s="158"/>
      <c r="U1053" s="158"/>
      <c r="V1053" s="158"/>
      <c r="W1053" s="158"/>
      <c r="X1053" s="158"/>
      <c r="Y1053" s="158"/>
      <c r="Z1053" s="158"/>
      <c r="AA1053" s="158"/>
      <c r="AB1053" s="26">
        <f t="shared" si="317"/>
        <v>343</v>
      </c>
      <c r="AC1053" s="42">
        <f t="shared" si="317"/>
        <v>30.78</v>
      </c>
      <c r="AD1053" s="40">
        <v>200</v>
      </c>
      <c r="AE1053" s="27">
        <f t="shared" si="318"/>
        <v>53.333333333333336</v>
      </c>
      <c r="AF1053" s="158"/>
      <c r="AG1053" s="158"/>
      <c r="AH1053" s="158"/>
      <c r="AI1053" s="158"/>
      <c r="AJ1053" s="158"/>
      <c r="AK1053" s="158"/>
      <c r="AL1053" s="158"/>
      <c r="AM1053" s="158"/>
      <c r="AN1053" s="40">
        <v>15</v>
      </c>
      <c r="AO1053" s="191">
        <v>1.75</v>
      </c>
      <c r="AP1053" s="40">
        <v>158</v>
      </c>
      <c r="AQ1053" s="191">
        <v>121.35</v>
      </c>
      <c r="AR1053" s="48">
        <f t="shared" si="319"/>
        <v>173</v>
      </c>
      <c r="AS1053" s="129">
        <f t="shared" si="319"/>
        <v>123.1</v>
      </c>
      <c r="AT1053" s="191">
        <v>132.22999999999999</v>
      </c>
      <c r="AU1053" s="263">
        <v>112.92</v>
      </c>
      <c r="AV1053" s="263">
        <v>0</v>
      </c>
      <c r="AW1053" s="263">
        <v>0</v>
      </c>
      <c r="AX1053" s="27">
        <f t="shared" si="320"/>
        <v>245.14999999999998</v>
      </c>
      <c r="AY1053" s="39">
        <f t="shared" si="321"/>
        <v>368.25</v>
      </c>
      <c r="AZ1053" s="27">
        <v>146.91</v>
      </c>
      <c r="BA1053" s="27">
        <f t="shared" si="322"/>
        <v>515.16</v>
      </c>
      <c r="BB1053" s="158"/>
      <c r="BC1053" s="158"/>
      <c r="BD1053" s="158"/>
    </row>
    <row r="1054" spans="1:56" s="159" customFormat="1" ht="17.100000000000001" customHeight="1">
      <c r="A1054" s="149" t="s">
        <v>1310</v>
      </c>
      <c r="B1054" s="212" t="s">
        <v>1311</v>
      </c>
      <c r="C1054" s="153" t="s">
        <v>1312</v>
      </c>
      <c r="D1054" s="306" t="s">
        <v>1323</v>
      </c>
      <c r="E1054" s="40">
        <v>10</v>
      </c>
      <c r="F1054" s="154" t="s">
        <v>1326</v>
      </c>
      <c r="G1054" s="155">
        <v>303</v>
      </c>
      <c r="H1054" s="155">
        <v>864</v>
      </c>
      <c r="I1054" s="155">
        <v>7</v>
      </c>
      <c r="J1054" s="155">
        <v>0</v>
      </c>
      <c r="K1054" s="40">
        <v>242</v>
      </c>
      <c r="L1054" s="40">
        <v>0</v>
      </c>
      <c r="M1054" s="40">
        <v>0</v>
      </c>
      <c r="N1054" s="40">
        <v>1</v>
      </c>
      <c r="O1054" s="25">
        <f t="shared" si="314"/>
        <v>7</v>
      </c>
      <c r="P1054" s="25">
        <f t="shared" si="315"/>
        <v>0</v>
      </c>
      <c r="Q1054" s="25">
        <f t="shared" si="315"/>
        <v>243</v>
      </c>
      <c r="R1054" s="25">
        <f t="shared" si="316"/>
        <v>250</v>
      </c>
      <c r="S1054" s="53">
        <v>31.93</v>
      </c>
      <c r="T1054" s="158"/>
      <c r="U1054" s="158"/>
      <c r="V1054" s="158"/>
      <c r="W1054" s="158"/>
      <c r="X1054" s="158"/>
      <c r="Y1054" s="158"/>
      <c r="Z1054" s="158"/>
      <c r="AA1054" s="158"/>
      <c r="AB1054" s="26">
        <f t="shared" si="317"/>
        <v>250</v>
      </c>
      <c r="AC1054" s="42">
        <f t="shared" si="317"/>
        <v>31.93</v>
      </c>
      <c r="AD1054" s="40">
        <v>145</v>
      </c>
      <c r="AE1054" s="27">
        <f t="shared" si="318"/>
        <v>47.854785478547853</v>
      </c>
      <c r="AF1054" s="158"/>
      <c r="AG1054" s="158"/>
      <c r="AH1054" s="158"/>
      <c r="AI1054" s="158"/>
      <c r="AJ1054" s="158"/>
      <c r="AK1054" s="158"/>
      <c r="AL1054" s="158"/>
      <c r="AM1054" s="158"/>
      <c r="AN1054" s="40">
        <v>11</v>
      </c>
      <c r="AO1054" s="191">
        <v>1.29</v>
      </c>
      <c r="AP1054" s="40">
        <v>109</v>
      </c>
      <c r="AQ1054" s="191">
        <v>83.72</v>
      </c>
      <c r="AR1054" s="48">
        <f t="shared" si="319"/>
        <v>120</v>
      </c>
      <c r="AS1054" s="129">
        <f t="shared" si="319"/>
        <v>85.01</v>
      </c>
      <c r="AT1054" s="191">
        <v>88.58</v>
      </c>
      <c r="AU1054" s="263">
        <v>60.76</v>
      </c>
      <c r="AV1054" s="263">
        <v>0</v>
      </c>
      <c r="AW1054" s="263">
        <v>0</v>
      </c>
      <c r="AX1054" s="27">
        <f t="shared" si="320"/>
        <v>149.34</v>
      </c>
      <c r="AY1054" s="39">
        <f t="shared" si="321"/>
        <v>234.35000000000002</v>
      </c>
      <c r="AZ1054" s="27">
        <v>107.48</v>
      </c>
      <c r="BA1054" s="27">
        <f t="shared" si="322"/>
        <v>341.83000000000004</v>
      </c>
      <c r="BB1054" s="158"/>
      <c r="BC1054" s="158"/>
      <c r="BD1054" s="158"/>
    </row>
    <row r="1055" spans="1:56" s="181" customFormat="1" ht="16.5" customHeight="1">
      <c r="A1055" s="215" t="s">
        <v>1310</v>
      </c>
      <c r="B1055" s="212" t="s">
        <v>1311</v>
      </c>
      <c r="C1055" s="84" t="s">
        <v>1312</v>
      </c>
      <c r="D1055" s="112" t="s">
        <v>1327</v>
      </c>
      <c r="E1055" s="40">
        <v>11</v>
      </c>
      <c r="F1055" s="308" t="s">
        <v>1328</v>
      </c>
      <c r="G1055" s="309">
        <v>243</v>
      </c>
      <c r="H1055" s="309">
        <v>790</v>
      </c>
      <c r="I1055" s="56">
        <v>0</v>
      </c>
      <c r="J1055" s="56">
        <v>18</v>
      </c>
      <c r="K1055" s="56">
        <v>55</v>
      </c>
      <c r="L1055" s="56">
        <v>0</v>
      </c>
      <c r="M1055" s="56">
        <v>0</v>
      </c>
      <c r="N1055" s="56">
        <v>0</v>
      </c>
      <c r="O1055" s="25">
        <f t="shared" si="314"/>
        <v>0</v>
      </c>
      <c r="P1055" s="25">
        <f t="shared" si="315"/>
        <v>18</v>
      </c>
      <c r="Q1055" s="25">
        <f t="shared" si="315"/>
        <v>55</v>
      </c>
      <c r="R1055" s="25">
        <f t="shared" si="316"/>
        <v>73</v>
      </c>
      <c r="S1055" s="53">
        <v>10.94</v>
      </c>
      <c r="T1055" s="53"/>
      <c r="U1055" s="53"/>
      <c r="V1055" s="53"/>
      <c r="W1055" s="53"/>
      <c r="X1055" s="53"/>
      <c r="Y1055" s="53"/>
      <c r="Z1055" s="53">
        <v>625</v>
      </c>
      <c r="AA1055" s="53">
        <v>127.65</v>
      </c>
      <c r="AB1055" s="26">
        <f t="shared" si="317"/>
        <v>698</v>
      </c>
      <c r="AC1055" s="42">
        <f t="shared" si="317"/>
        <v>138.59</v>
      </c>
      <c r="AD1055" s="56">
        <v>243</v>
      </c>
      <c r="AE1055" s="27">
        <f t="shared" si="318"/>
        <v>100</v>
      </c>
      <c r="AF1055" s="56">
        <v>1</v>
      </c>
      <c r="AG1055" s="56"/>
      <c r="AH1055" s="56"/>
      <c r="AI1055" s="56"/>
      <c r="AJ1055" s="56"/>
      <c r="AK1055" s="310"/>
      <c r="AL1055" s="56"/>
      <c r="AM1055" s="310"/>
      <c r="AN1055" s="56"/>
      <c r="AO1055" s="310"/>
      <c r="AP1055" s="56">
        <v>50</v>
      </c>
      <c r="AQ1055" s="310">
        <v>2.56</v>
      </c>
      <c r="AR1055" s="48">
        <f t="shared" si="319"/>
        <v>50</v>
      </c>
      <c r="AS1055" s="129">
        <f t="shared" si="319"/>
        <v>2.56</v>
      </c>
      <c r="AT1055" s="263">
        <v>0</v>
      </c>
      <c r="AU1055" s="263">
        <v>0</v>
      </c>
      <c r="AV1055" s="263">
        <v>0</v>
      </c>
      <c r="AW1055" s="310">
        <v>92.91</v>
      </c>
      <c r="AX1055" s="27">
        <f t="shared" si="320"/>
        <v>92.91</v>
      </c>
      <c r="AY1055" s="39">
        <f t="shared" si="321"/>
        <v>95.47</v>
      </c>
      <c r="AZ1055" s="39">
        <v>27.64</v>
      </c>
      <c r="BA1055" s="27">
        <f t="shared" si="322"/>
        <v>123.11</v>
      </c>
      <c r="BB1055" s="214"/>
      <c r="BC1055" s="214"/>
      <c r="BD1055" s="214"/>
    </row>
    <row r="1056" spans="1:56" s="159" customFormat="1" ht="17.100000000000001" customHeight="1">
      <c r="A1056" s="215" t="s">
        <v>1310</v>
      </c>
      <c r="B1056" s="212" t="s">
        <v>1311</v>
      </c>
      <c r="C1056" s="153" t="s">
        <v>1312</v>
      </c>
      <c r="D1056" s="306" t="s">
        <v>1329</v>
      </c>
      <c r="E1056" s="40">
        <v>12</v>
      </c>
      <c r="F1056" s="154" t="s">
        <v>1330</v>
      </c>
      <c r="G1056" s="155">
        <v>195</v>
      </c>
      <c r="H1056" s="155">
        <v>887</v>
      </c>
      <c r="I1056" s="155">
        <v>594</v>
      </c>
      <c r="J1056" s="155">
        <v>0</v>
      </c>
      <c r="K1056" s="155">
        <v>0</v>
      </c>
      <c r="L1056" s="243">
        <v>3</v>
      </c>
      <c r="M1056" s="243">
        <v>0</v>
      </c>
      <c r="N1056" s="243">
        <v>0</v>
      </c>
      <c r="O1056" s="25">
        <f t="shared" si="314"/>
        <v>597</v>
      </c>
      <c r="P1056" s="25">
        <f t="shared" si="315"/>
        <v>0</v>
      </c>
      <c r="Q1056" s="25">
        <f t="shared" si="315"/>
        <v>0</v>
      </c>
      <c r="R1056" s="25">
        <f t="shared" si="316"/>
        <v>597</v>
      </c>
      <c r="S1056" s="157">
        <v>5.03</v>
      </c>
      <c r="T1056" s="157"/>
      <c r="U1056" s="157"/>
      <c r="V1056" s="157"/>
      <c r="W1056" s="157"/>
      <c r="X1056" s="157"/>
      <c r="Y1056" s="157"/>
      <c r="Z1056" s="157"/>
      <c r="AA1056" s="157"/>
      <c r="AB1056" s="26">
        <f t="shared" si="317"/>
        <v>597</v>
      </c>
      <c r="AC1056" s="42">
        <f t="shared" si="317"/>
        <v>5.03</v>
      </c>
      <c r="AD1056" s="157">
        <v>150</v>
      </c>
      <c r="AE1056" s="27">
        <f t="shared" si="318"/>
        <v>76.923076923076934</v>
      </c>
      <c r="AF1056" s="158"/>
      <c r="AG1056" s="158"/>
      <c r="AH1056" s="158"/>
      <c r="AI1056" s="158"/>
      <c r="AJ1056" s="158"/>
      <c r="AK1056" s="158"/>
      <c r="AL1056" s="158"/>
      <c r="AM1056" s="158"/>
      <c r="AN1056" s="158"/>
      <c r="AO1056" s="158"/>
      <c r="AP1056" s="157">
        <v>70</v>
      </c>
      <c r="AQ1056" s="157">
        <v>9.3000000000000007</v>
      </c>
      <c r="AR1056" s="48">
        <f t="shared" si="319"/>
        <v>70</v>
      </c>
      <c r="AS1056" s="129">
        <f t="shared" si="319"/>
        <v>9.3000000000000007</v>
      </c>
      <c r="AT1056" s="263">
        <v>70</v>
      </c>
      <c r="AU1056" s="263">
        <v>0</v>
      </c>
      <c r="AV1056" s="263">
        <v>0</v>
      </c>
      <c r="AW1056" s="263">
        <v>0</v>
      </c>
      <c r="AX1056" s="27">
        <f t="shared" si="320"/>
        <v>70</v>
      </c>
      <c r="AY1056" s="39">
        <f t="shared" si="321"/>
        <v>79.3</v>
      </c>
      <c r="AZ1056" s="263">
        <v>20</v>
      </c>
      <c r="BA1056" s="27">
        <f t="shared" si="322"/>
        <v>99.3</v>
      </c>
      <c r="BB1056" s="158"/>
      <c r="BC1056" s="158"/>
      <c r="BD1056" s="158"/>
    </row>
    <row r="1057" spans="1:56" s="159" customFormat="1" ht="17.100000000000001" customHeight="1">
      <c r="A1057" s="215" t="s">
        <v>1310</v>
      </c>
      <c r="B1057" s="212" t="s">
        <v>1311</v>
      </c>
      <c r="C1057" s="153" t="s">
        <v>1312</v>
      </c>
      <c r="D1057" s="306" t="s">
        <v>1329</v>
      </c>
      <c r="E1057" s="40">
        <v>13</v>
      </c>
      <c r="F1057" s="154" t="s">
        <v>1331</v>
      </c>
      <c r="G1057" s="155">
        <v>272</v>
      </c>
      <c r="H1057" s="155">
        <v>1137</v>
      </c>
      <c r="I1057" s="155">
        <v>602</v>
      </c>
      <c r="J1057" s="155">
        <v>0</v>
      </c>
      <c r="K1057" s="155">
        <v>0</v>
      </c>
      <c r="L1057" s="243">
        <v>0</v>
      </c>
      <c r="M1057" s="243">
        <v>0</v>
      </c>
      <c r="N1057" s="243">
        <v>0</v>
      </c>
      <c r="O1057" s="25">
        <f t="shared" si="314"/>
        <v>602</v>
      </c>
      <c r="P1057" s="25">
        <f t="shared" si="315"/>
        <v>0</v>
      </c>
      <c r="Q1057" s="25">
        <f t="shared" si="315"/>
        <v>0</v>
      </c>
      <c r="R1057" s="25">
        <f t="shared" si="316"/>
        <v>602</v>
      </c>
      <c r="S1057" s="157">
        <v>7.03</v>
      </c>
      <c r="T1057" s="157"/>
      <c r="U1057" s="157"/>
      <c r="V1057" s="157"/>
      <c r="W1057" s="157"/>
      <c r="X1057" s="157"/>
      <c r="Y1057" s="157"/>
      <c r="Z1057" s="157"/>
      <c r="AA1057" s="157"/>
      <c r="AB1057" s="26">
        <f t="shared" si="317"/>
        <v>602</v>
      </c>
      <c r="AC1057" s="42">
        <f t="shared" si="317"/>
        <v>7.03</v>
      </c>
      <c r="AD1057" s="157">
        <v>200</v>
      </c>
      <c r="AE1057" s="27">
        <f t="shared" si="318"/>
        <v>73.529411764705884</v>
      </c>
      <c r="AF1057" s="158"/>
      <c r="AG1057" s="158"/>
      <c r="AH1057" s="158"/>
      <c r="AI1057" s="158"/>
      <c r="AJ1057" s="158"/>
      <c r="AK1057" s="158"/>
      <c r="AL1057" s="158"/>
      <c r="AM1057" s="158"/>
      <c r="AN1057" s="158"/>
      <c r="AO1057" s="158"/>
      <c r="AP1057" s="157">
        <v>30</v>
      </c>
      <c r="AQ1057" s="157">
        <v>2.7</v>
      </c>
      <c r="AR1057" s="48">
        <f t="shared" si="319"/>
        <v>30</v>
      </c>
      <c r="AS1057" s="129">
        <f t="shared" si="319"/>
        <v>2.7</v>
      </c>
      <c r="AT1057" s="263">
        <v>30</v>
      </c>
      <c r="AU1057" s="263">
        <v>0</v>
      </c>
      <c r="AV1057" s="263">
        <v>0</v>
      </c>
      <c r="AW1057" s="263">
        <v>0</v>
      </c>
      <c r="AX1057" s="27">
        <f t="shared" si="320"/>
        <v>30</v>
      </c>
      <c r="AY1057" s="39">
        <f t="shared" si="321"/>
        <v>32.700000000000003</v>
      </c>
      <c r="AZ1057" s="263">
        <v>15</v>
      </c>
      <c r="BA1057" s="27">
        <f t="shared" si="322"/>
        <v>47.7</v>
      </c>
      <c r="BB1057" s="158"/>
      <c r="BC1057" s="158"/>
      <c r="BD1057" s="158"/>
    </row>
    <row r="1058" spans="1:56" s="159" customFormat="1" ht="17.100000000000001" customHeight="1">
      <c r="A1058" s="215" t="s">
        <v>1310</v>
      </c>
      <c r="B1058" s="212" t="s">
        <v>1311</v>
      </c>
      <c r="C1058" s="153" t="s">
        <v>1312</v>
      </c>
      <c r="D1058" s="306" t="s">
        <v>1450</v>
      </c>
      <c r="E1058" s="40">
        <v>14</v>
      </c>
      <c r="F1058" s="154" t="s">
        <v>1451</v>
      </c>
      <c r="G1058" s="155">
        <v>245</v>
      </c>
      <c r="H1058" s="155">
        <v>860</v>
      </c>
      <c r="I1058" s="155"/>
      <c r="J1058" s="155"/>
      <c r="K1058" s="155"/>
      <c r="L1058" s="243"/>
      <c r="M1058" s="243"/>
      <c r="N1058" s="243"/>
      <c r="O1058" s="25">
        <f t="shared" si="314"/>
        <v>0</v>
      </c>
      <c r="P1058" s="25">
        <f t="shared" si="315"/>
        <v>0</v>
      </c>
      <c r="Q1058" s="25">
        <f t="shared" si="315"/>
        <v>0</v>
      </c>
      <c r="R1058" s="25">
        <f t="shared" si="316"/>
        <v>0</v>
      </c>
      <c r="S1058" s="157"/>
      <c r="T1058" s="157"/>
      <c r="U1058" s="157"/>
      <c r="V1058" s="157"/>
      <c r="W1058" s="157"/>
      <c r="X1058" s="157"/>
      <c r="Y1058" s="157"/>
      <c r="Z1058" s="157"/>
      <c r="AA1058" s="157"/>
      <c r="AB1058" s="26">
        <f t="shared" si="317"/>
        <v>0</v>
      </c>
      <c r="AC1058" s="42">
        <f t="shared" si="317"/>
        <v>0</v>
      </c>
      <c r="AD1058" s="157"/>
      <c r="AE1058" s="27"/>
      <c r="AF1058" s="158"/>
      <c r="AG1058" s="158"/>
      <c r="AH1058" s="158"/>
      <c r="AI1058" s="158"/>
      <c r="AJ1058" s="158"/>
      <c r="AK1058" s="158"/>
      <c r="AL1058" s="158"/>
      <c r="AM1058" s="158"/>
      <c r="AN1058" s="158"/>
      <c r="AO1058" s="158"/>
      <c r="AP1058" s="157"/>
      <c r="AQ1058" s="157"/>
      <c r="AR1058" s="45"/>
      <c r="AS1058" s="152"/>
      <c r="AT1058" s="263"/>
      <c r="AU1058" s="263"/>
      <c r="AV1058" s="263"/>
      <c r="AW1058" s="263"/>
      <c r="AX1058" s="27">
        <f t="shared" si="320"/>
        <v>0</v>
      </c>
      <c r="AY1058" s="39">
        <f t="shared" si="321"/>
        <v>0</v>
      </c>
      <c r="AZ1058" s="263"/>
      <c r="BA1058" s="27">
        <f t="shared" si="322"/>
        <v>0</v>
      </c>
      <c r="BB1058" s="158"/>
      <c r="BC1058" s="158"/>
      <c r="BD1058" s="158"/>
    </row>
    <row r="1059" spans="1:56" s="159" customFormat="1" ht="17.100000000000001" customHeight="1">
      <c r="A1059" s="215" t="s">
        <v>1310</v>
      </c>
      <c r="B1059" s="212" t="s">
        <v>1311</v>
      </c>
      <c r="C1059" s="311" t="s">
        <v>1312</v>
      </c>
      <c r="D1059" s="158" t="s">
        <v>1332</v>
      </c>
      <c r="E1059" s="40">
        <v>15</v>
      </c>
      <c r="F1059" s="158" t="s">
        <v>1332</v>
      </c>
      <c r="G1059" s="242">
        <v>200</v>
      </c>
      <c r="H1059" s="242">
        <v>1046</v>
      </c>
      <c r="I1059" s="312"/>
      <c r="J1059" s="312"/>
      <c r="K1059" s="312"/>
      <c r="L1059" s="313"/>
      <c r="M1059" s="314"/>
      <c r="N1059" s="313"/>
      <c r="O1059" s="25">
        <f t="shared" si="314"/>
        <v>0</v>
      </c>
      <c r="P1059" s="25">
        <f t="shared" si="315"/>
        <v>0</v>
      </c>
      <c r="Q1059" s="25">
        <f t="shared" si="315"/>
        <v>0</v>
      </c>
      <c r="R1059" s="25">
        <f t="shared" si="316"/>
        <v>0</v>
      </c>
      <c r="S1059" s="314"/>
      <c r="T1059" s="314"/>
      <c r="U1059" s="314"/>
      <c r="V1059" s="314"/>
      <c r="W1059" s="314"/>
      <c r="X1059" s="314"/>
      <c r="Y1059" s="314"/>
      <c r="Z1059" s="314"/>
      <c r="AA1059" s="314"/>
      <c r="AB1059" s="26">
        <f t="shared" si="317"/>
        <v>0</v>
      </c>
      <c r="AC1059" s="42">
        <f t="shared" si="317"/>
        <v>0</v>
      </c>
      <c r="AD1059" s="314"/>
      <c r="AE1059" s="39">
        <f t="shared" si="318"/>
        <v>0</v>
      </c>
      <c r="AF1059" s="314"/>
      <c r="AG1059" s="314"/>
      <c r="AH1059" s="314"/>
      <c r="AI1059" s="314"/>
      <c r="AJ1059" s="314"/>
      <c r="AK1059" s="314"/>
      <c r="AL1059" s="314"/>
      <c r="AM1059" s="314"/>
      <c r="AN1059" s="314"/>
      <c r="AO1059" s="314"/>
      <c r="AP1059" s="314"/>
      <c r="AQ1059" s="314"/>
      <c r="AR1059" s="145">
        <f t="shared" si="319"/>
        <v>0</v>
      </c>
      <c r="AS1059" s="146">
        <f t="shared" si="319"/>
        <v>0</v>
      </c>
      <c r="AT1059" s="314"/>
      <c r="AU1059" s="314"/>
      <c r="AV1059" s="314"/>
      <c r="AW1059" s="314"/>
      <c r="AX1059" s="27">
        <f t="shared" si="320"/>
        <v>0</v>
      </c>
      <c r="AY1059" s="39">
        <f t="shared" si="321"/>
        <v>0</v>
      </c>
      <c r="AZ1059" s="314"/>
      <c r="BA1059" s="27">
        <f t="shared" si="322"/>
        <v>0</v>
      </c>
      <c r="BB1059" s="314"/>
      <c r="BC1059" s="314"/>
      <c r="BD1059" s="314"/>
    </row>
    <row r="1060" spans="1:56" s="159" customFormat="1" ht="17.100000000000001" customHeight="1" thickBot="1">
      <c r="A1060" s="215" t="s">
        <v>1310</v>
      </c>
      <c r="B1060" s="212" t="s">
        <v>1311</v>
      </c>
      <c r="C1060" s="311" t="s">
        <v>1312</v>
      </c>
      <c r="D1060" s="158" t="s">
        <v>1332</v>
      </c>
      <c r="E1060" s="40">
        <v>16</v>
      </c>
      <c r="F1060" s="244" t="s">
        <v>1333</v>
      </c>
      <c r="G1060" s="242">
        <v>271</v>
      </c>
      <c r="H1060" s="242">
        <v>1243</v>
      </c>
      <c r="I1060" s="242">
        <v>35</v>
      </c>
      <c r="J1060" s="242">
        <v>27</v>
      </c>
      <c r="K1060" s="242">
        <v>189</v>
      </c>
      <c r="L1060" s="157">
        <v>0</v>
      </c>
      <c r="M1060" s="157">
        <v>2</v>
      </c>
      <c r="N1060" s="157">
        <v>1</v>
      </c>
      <c r="O1060" s="25">
        <f t="shared" si="314"/>
        <v>35</v>
      </c>
      <c r="P1060" s="25">
        <f t="shared" si="315"/>
        <v>29</v>
      </c>
      <c r="Q1060" s="25">
        <f t="shared" si="315"/>
        <v>190</v>
      </c>
      <c r="R1060" s="25">
        <f t="shared" si="316"/>
        <v>254</v>
      </c>
      <c r="S1060" s="157">
        <v>30.32</v>
      </c>
      <c r="T1060" s="157"/>
      <c r="U1060" s="157"/>
      <c r="V1060" s="157"/>
      <c r="W1060" s="157"/>
      <c r="X1060" s="157"/>
      <c r="Y1060" s="157"/>
      <c r="Z1060" s="157">
        <v>703</v>
      </c>
      <c r="AA1060" s="157">
        <v>323.36</v>
      </c>
      <c r="AB1060" s="26">
        <f t="shared" si="317"/>
        <v>957</v>
      </c>
      <c r="AC1060" s="42">
        <f t="shared" si="317"/>
        <v>353.68</v>
      </c>
      <c r="AD1060" s="157">
        <v>250</v>
      </c>
      <c r="AE1060" s="27">
        <f t="shared" si="318"/>
        <v>92.250922509225092</v>
      </c>
      <c r="AF1060" s="157"/>
      <c r="AG1060" s="157"/>
      <c r="AH1060" s="157"/>
      <c r="AI1060" s="158"/>
      <c r="AJ1060" s="158"/>
      <c r="AK1060" s="158"/>
      <c r="AL1060" s="158"/>
      <c r="AM1060" s="158"/>
      <c r="AN1060" s="158"/>
      <c r="AO1060" s="158"/>
      <c r="AP1060" s="157">
        <v>52</v>
      </c>
      <c r="AQ1060" s="157">
        <v>39</v>
      </c>
      <c r="AR1060" s="48">
        <f t="shared" si="319"/>
        <v>52</v>
      </c>
      <c r="AS1060" s="129">
        <f t="shared" si="319"/>
        <v>39</v>
      </c>
      <c r="AT1060" s="157">
        <v>0</v>
      </c>
      <c r="AU1060" s="157">
        <v>15.03</v>
      </c>
      <c r="AV1060" s="157">
        <v>0</v>
      </c>
      <c r="AW1060" s="157">
        <v>0</v>
      </c>
      <c r="AX1060" s="27">
        <f t="shared" si="320"/>
        <v>15.03</v>
      </c>
      <c r="AY1060" s="39">
        <f t="shared" si="321"/>
        <v>54.03</v>
      </c>
      <c r="AZ1060" s="157">
        <v>7.02</v>
      </c>
      <c r="BA1060" s="27">
        <f t="shared" si="322"/>
        <v>61.05</v>
      </c>
      <c r="BB1060" s="157"/>
      <c r="BC1060" s="158"/>
      <c r="BD1060" s="158"/>
    </row>
    <row r="1061" spans="1:56" s="181" customFormat="1" ht="18" customHeight="1" thickBot="1">
      <c r="A1061" s="644" t="s">
        <v>1417</v>
      </c>
      <c r="B1061" s="645"/>
      <c r="C1061" s="646"/>
      <c r="D1061" s="316"/>
      <c r="E1061" s="317">
        <v>16</v>
      </c>
      <c r="F1061" s="318"/>
      <c r="G1061" s="250">
        <f t="shared" ref="G1061:Y1061" si="323">SUM(G1045:G1060)</f>
        <v>4813</v>
      </c>
      <c r="H1061" s="250">
        <f t="shared" si="323"/>
        <v>17159</v>
      </c>
      <c r="I1061" s="250">
        <f t="shared" si="323"/>
        <v>1647</v>
      </c>
      <c r="J1061" s="250">
        <f t="shared" si="323"/>
        <v>60</v>
      </c>
      <c r="K1061" s="250">
        <f t="shared" si="323"/>
        <v>1400</v>
      </c>
      <c r="L1061" s="250">
        <f t="shared" si="323"/>
        <v>3</v>
      </c>
      <c r="M1061" s="250">
        <f t="shared" si="323"/>
        <v>4</v>
      </c>
      <c r="N1061" s="250">
        <f t="shared" si="323"/>
        <v>4</v>
      </c>
      <c r="O1061" s="250">
        <f t="shared" si="323"/>
        <v>1650</v>
      </c>
      <c r="P1061" s="250">
        <f t="shared" si="323"/>
        <v>64</v>
      </c>
      <c r="Q1061" s="250">
        <f t="shared" si="323"/>
        <v>1404</v>
      </c>
      <c r="R1061" s="250">
        <f t="shared" si="323"/>
        <v>3118</v>
      </c>
      <c r="S1061" s="63">
        <f t="shared" si="323"/>
        <v>162.13</v>
      </c>
      <c r="T1061" s="250">
        <f t="shared" si="323"/>
        <v>1</v>
      </c>
      <c r="U1061" s="63">
        <f t="shared" si="323"/>
        <v>0</v>
      </c>
      <c r="V1061" s="250">
        <f t="shared" si="323"/>
        <v>394</v>
      </c>
      <c r="W1061" s="63">
        <f t="shared" si="323"/>
        <v>10.479999999999999</v>
      </c>
      <c r="X1061" s="250">
        <f t="shared" si="323"/>
        <v>0</v>
      </c>
      <c r="Y1061" s="250">
        <f t="shared" si="323"/>
        <v>103</v>
      </c>
      <c r="Z1061" s="250">
        <f>SUM(Z1045:Z1060)</f>
        <v>2329</v>
      </c>
      <c r="AA1061" s="63">
        <f>SUM(AA1045:AA1060)</f>
        <v>455.15000000000003</v>
      </c>
      <c r="AB1061" s="250">
        <f>SUM(AB1045:AB1060)</f>
        <v>5447</v>
      </c>
      <c r="AC1061" s="63">
        <f>SUM(AC1045:AC1060)</f>
        <v>617.28</v>
      </c>
      <c r="AD1061" s="250">
        <f>SUM(AD1045:AD1060)</f>
        <v>2181</v>
      </c>
      <c r="AE1061" s="63">
        <f t="shared" si="318"/>
        <v>45.314772491169748</v>
      </c>
      <c r="AF1061" s="317">
        <v>1</v>
      </c>
      <c r="AG1061" s="250">
        <f t="shared" ref="AG1061:BD1061" si="324">SUM(AG1045:AG1060)</f>
        <v>0</v>
      </c>
      <c r="AH1061" s="250">
        <f t="shared" si="324"/>
        <v>0</v>
      </c>
      <c r="AI1061" s="250">
        <f t="shared" si="324"/>
        <v>0</v>
      </c>
      <c r="AJ1061" s="250">
        <f t="shared" si="324"/>
        <v>0</v>
      </c>
      <c r="AK1061" s="63">
        <f t="shared" si="324"/>
        <v>0</v>
      </c>
      <c r="AL1061" s="250">
        <f t="shared" si="324"/>
        <v>0</v>
      </c>
      <c r="AM1061" s="63">
        <f t="shared" si="324"/>
        <v>0</v>
      </c>
      <c r="AN1061" s="250">
        <f t="shared" si="324"/>
        <v>40</v>
      </c>
      <c r="AO1061" s="63">
        <f t="shared" si="324"/>
        <v>4.7699999999999996</v>
      </c>
      <c r="AP1061" s="250">
        <f t="shared" si="324"/>
        <v>636</v>
      </c>
      <c r="AQ1061" s="63">
        <f t="shared" si="324"/>
        <v>372.21</v>
      </c>
      <c r="AR1061" s="250">
        <f t="shared" si="324"/>
        <v>676</v>
      </c>
      <c r="AS1061" s="63">
        <f t="shared" si="324"/>
        <v>376.98</v>
      </c>
      <c r="AT1061" s="63">
        <f t="shared" si="324"/>
        <v>402.97999999999996</v>
      </c>
      <c r="AU1061" s="63">
        <f t="shared" si="324"/>
        <v>268.39999999999998</v>
      </c>
      <c r="AV1061" s="63">
        <f t="shared" si="324"/>
        <v>0</v>
      </c>
      <c r="AW1061" s="63">
        <f t="shared" si="324"/>
        <v>92.91</v>
      </c>
      <c r="AX1061" s="63">
        <f t="shared" si="324"/>
        <v>764.29</v>
      </c>
      <c r="AY1061" s="63">
        <f t="shared" si="324"/>
        <v>1141.2700000000002</v>
      </c>
      <c r="AZ1061" s="63">
        <f t="shared" si="324"/>
        <v>422.5</v>
      </c>
      <c r="BA1061" s="271">
        <f t="shared" si="324"/>
        <v>1563.77</v>
      </c>
      <c r="BB1061" s="250">
        <f t="shared" si="324"/>
        <v>0</v>
      </c>
      <c r="BC1061" s="63">
        <f t="shared" si="324"/>
        <v>0</v>
      </c>
      <c r="BD1061" s="63">
        <f t="shared" si="324"/>
        <v>0</v>
      </c>
    </row>
    <row r="1062" spans="1:56" s="181" customFormat="1" ht="16.5" customHeight="1">
      <c r="A1062" s="165" t="s">
        <v>1310</v>
      </c>
      <c r="B1062" s="164" t="s">
        <v>213</v>
      </c>
      <c r="C1062" s="21" t="s">
        <v>1334</v>
      </c>
      <c r="D1062" s="166" t="s">
        <v>1334</v>
      </c>
      <c r="E1062" s="319">
        <v>1</v>
      </c>
      <c r="F1062" s="224" t="s">
        <v>1335</v>
      </c>
      <c r="G1062" s="320">
        <v>188</v>
      </c>
      <c r="H1062" s="320">
        <v>1201</v>
      </c>
      <c r="I1062" s="31">
        <v>16</v>
      </c>
      <c r="J1062" s="31">
        <v>45</v>
      </c>
      <c r="K1062" s="31">
        <v>91</v>
      </c>
      <c r="L1062" s="31">
        <v>0</v>
      </c>
      <c r="M1062" s="31">
        <v>0</v>
      </c>
      <c r="N1062" s="31">
        <v>0</v>
      </c>
      <c r="O1062" s="25">
        <f t="shared" ref="O1062:O1082" si="325">I1062+L1062</f>
        <v>16</v>
      </c>
      <c r="P1062" s="25">
        <f t="shared" ref="P1062:Q1082" si="326">M1062+J1062</f>
        <v>45</v>
      </c>
      <c r="Q1062" s="25">
        <f t="shared" si="326"/>
        <v>91</v>
      </c>
      <c r="R1062" s="25">
        <f t="shared" ref="R1062:R1082" si="327">SUM(O1062:Q1062)</f>
        <v>152</v>
      </c>
      <c r="S1062" s="91">
        <v>8.8000000000000007</v>
      </c>
      <c r="T1062" s="91"/>
      <c r="U1062" s="91"/>
      <c r="V1062" s="91"/>
      <c r="W1062" s="91"/>
      <c r="X1062" s="91"/>
      <c r="Y1062" s="91"/>
      <c r="Z1062" s="223"/>
      <c r="AA1062" s="223"/>
      <c r="AB1062" s="26">
        <f t="shared" ref="AB1062:AC1082" si="328">Z1062+R1062</f>
        <v>152</v>
      </c>
      <c r="AC1062" s="42">
        <f t="shared" si="328"/>
        <v>8.8000000000000007</v>
      </c>
      <c r="AD1062" s="31">
        <v>65</v>
      </c>
      <c r="AE1062" s="27">
        <f t="shared" si="318"/>
        <v>34.574468085106389</v>
      </c>
      <c r="AF1062" s="31"/>
      <c r="AG1062" s="31"/>
      <c r="AH1062" s="31"/>
      <c r="AI1062" s="31"/>
      <c r="AJ1062" s="31"/>
      <c r="AK1062" s="321"/>
      <c r="AL1062" s="31"/>
      <c r="AM1062" s="321"/>
      <c r="AN1062" s="31"/>
      <c r="AO1062" s="321"/>
      <c r="AP1062" s="31"/>
      <c r="AQ1062" s="321"/>
      <c r="AR1062" s="48">
        <f t="shared" ref="AR1062:AS1082" si="329">AP1062+AN1062+AL1062+AJ1062</f>
        <v>0</v>
      </c>
      <c r="AS1062" s="129">
        <f t="shared" si="329"/>
        <v>0</v>
      </c>
      <c r="AT1062" s="321"/>
      <c r="AU1062" s="321"/>
      <c r="AV1062" s="321"/>
      <c r="AW1062" s="321"/>
      <c r="AX1062" s="27">
        <f t="shared" ref="AX1062:AX1082" si="330">SUM(AT1062:AW1062)</f>
        <v>0</v>
      </c>
      <c r="AY1062" s="39">
        <f t="shared" ref="AY1062:AY1082" si="331">AX1062+AS1062</f>
        <v>0</v>
      </c>
      <c r="AZ1062" s="322"/>
      <c r="BA1062" s="27">
        <f t="shared" ref="BA1062:BA1082" si="332">AZ1062+AY1062</f>
        <v>0</v>
      </c>
      <c r="BB1062" s="188"/>
      <c r="BC1062" s="188"/>
      <c r="BD1062" s="188"/>
    </row>
    <row r="1063" spans="1:56" s="181" customFormat="1" ht="16.5" customHeight="1">
      <c r="A1063" s="149" t="s">
        <v>1310</v>
      </c>
      <c r="B1063" s="164" t="s">
        <v>213</v>
      </c>
      <c r="C1063" s="36" t="s">
        <v>1334</v>
      </c>
      <c r="D1063" s="111" t="s">
        <v>1334</v>
      </c>
      <c r="E1063" s="323">
        <v>2</v>
      </c>
      <c r="F1063" s="34" t="s">
        <v>1336</v>
      </c>
      <c r="G1063" s="213">
        <v>381</v>
      </c>
      <c r="H1063" s="213">
        <v>1337</v>
      </c>
      <c r="I1063" s="40">
        <v>77</v>
      </c>
      <c r="J1063" s="40">
        <v>5</v>
      </c>
      <c r="K1063" s="40">
        <v>0</v>
      </c>
      <c r="L1063" s="40">
        <v>0</v>
      </c>
      <c r="M1063" s="40">
        <v>0</v>
      </c>
      <c r="N1063" s="40">
        <v>0</v>
      </c>
      <c r="O1063" s="25">
        <f t="shared" si="325"/>
        <v>77</v>
      </c>
      <c r="P1063" s="25">
        <f t="shared" si="326"/>
        <v>5</v>
      </c>
      <c r="Q1063" s="25">
        <f t="shared" si="326"/>
        <v>0</v>
      </c>
      <c r="R1063" s="25">
        <f t="shared" si="327"/>
        <v>82</v>
      </c>
      <c r="S1063" s="53">
        <v>1.08</v>
      </c>
      <c r="T1063" s="53"/>
      <c r="U1063" s="53"/>
      <c r="V1063" s="53"/>
      <c r="W1063" s="53"/>
      <c r="X1063" s="53"/>
      <c r="Y1063" s="53"/>
      <c r="Z1063" s="95"/>
      <c r="AA1063" s="95"/>
      <c r="AB1063" s="26">
        <f t="shared" si="328"/>
        <v>82</v>
      </c>
      <c r="AC1063" s="42">
        <f t="shared" si="328"/>
        <v>1.08</v>
      </c>
      <c r="AD1063" s="40">
        <v>50</v>
      </c>
      <c r="AE1063" s="27">
        <f t="shared" si="318"/>
        <v>13.123359580052494</v>
      </c>
      <c r="AF1063" s="40"/>
      <c r="AG1063" s="40">
        <v>78</v>
      </c>
      <c r="AH1063" s="40">
        <v>78</v>
      </c>
      <c r="AI1063" s="40"/>
      <c r="AJ1063" s="40"/>
      <c r="AK1063" s="191"/>
      <c r="AL1063" s="40"/>
      <c r="AM1063" s="191"/>
      <c r="AN1063" s="40"/>
      <c r="AO1063" s="191"/>
      <c r="AP1063" s="40"/>
      <c r="AQ1063" s="191"/>
      <c r="AR1063" s="48">
        <f t="shared" si="329"/>
        <v>0</v>
      </c>
      <c r="AS1063" s="129">
        <f t="shared" si="329"/>
        <v>0</v>
      </c>
      <c r="AT1063" s="191"/>
      <c r="AU1063" s="191"/>
      <c r="AV1063" s="191"/>
      <c r="AW1063" s="191"/>
      <c r="AX1063" s="27">
        <f t="shared" si="330"/>
        <v>0</v>
      </c>
      <c r="AY1063" s="39">
        <f t="shared" si="331"/>
        <v>0</v>
      </c>
      <c r="AZ1063" s="305"/>
      <c r="BA1063" s="27">
        <f t="shared" si="332"/>
        <v>0</v>
      </c>
      <c r="BB1063" s="190"/>
      <c r="BC1063" s="190"/>
      <c r="BD1063" s="190"/>
    </row>
    <row r="1064" spans="1:56" s="181" customFormat="1" ht="16.5" customHeight="1">
      <c r="A1064" s="149" t="s">
        <v>1310</v>
      </c>
      <c r="B1064" s="164" t="s">
        <v>213</v>
      </c>
      <c r="C1064" s="36" t="s">
        <v>1334</v>
      </c>
      <c r="D1064" s="111" t="s">
        <v>1334</v>
      </c>
      <c r="E1064" s="319">
        <v>3</v>
      </c>
      <c r="F1064" s="34" t="s">
        <v>1337</v>
      </c>
      <c r="G1064" s="213">
        <v>406</v>
      </c>
      <c r="H1064" s="213">
        <v>1423</v>
      </c>
      <c r="I1064" s="40">
        <v>185</v>
      </c>
      <c r="J1064" s="40">
        <v>0</v>
      </c>
      <c r="K1064" s="40">
        <v>0</v>
      </c>
      <c r="L1064" s="40">
        <v>0</v>
      </c>
      <c r="M1064" s="40">
        <v>0</v>
      </c>
      <c r="N1064" s="40">
        <v>0</v>
      </c>
      <c r="O1064" s="25">
        <f t="shared" si="325"/>
        <v>185</v>
      </c>
      <c r="P1064" s="25">
        <f t="shared" si="326"/>
        <v>0</v>
      </c>
      <c r="Q1064" s="25">
        <f t="shared" si="326"/>
        <v>0</v>
      </c>
      <c r="R1064" s="25">
        <f t="shared" si="327"/>
        <v>185</v>
      </c>
      <c r="S1064" s="53"/>
      <c r="T1064" s="53"/>
      <c r="U1064" s="53"/>
      <c r="V1064" s="53"/>
      <c r="W1064" s="53"/>
      <c r="X1064" s="53"/>
      <c r="Y1064" s="53"/>
      <c r="Z1064" s="95"/>
      <c r="AA1064" s="95"/>
      <c r="AB1064" s="26">
        <f t="shared" si="328"/>
        <v>185</v>
      </c>
      <c r="AC1064" s="42">
        <f t="shared" si="328"/>
        <v>0</v>
      </c>
      <c r="AD1064" s="40">
        <v>140</v>
      </c>
      <c r="AE1064" s="27">
        <f t="shared" si="318"/>
        <v>34.482758620689658</v>
      </c>
      <c r="AF1064" s="40"/>
      <c r="AG1064" s="40">
        <v>185</v>
      </c>
      <c r="AH1064" s="40">
        <v>182</v>
      </c>
      <c r="AI1064" s="40"/>
      <c r="AJ1064" s="40"/>
      <c r="AK1064" s="191"/>
      <c r="AL1064" s="40"/>
      <c r="AM1064" s="191"/>
      <c r="AN1064" s="40"/>
      <c r="AO1064" s="191"/>
      <c r="AP1064" s="40"/>
      <c r="AQ1064" s="191"/>
      <c r="AR1064" s="48">
        <f t="shared" si="329"/>
        <v>0</v>
      </c>
      <c r="AS1064" s="129">
        <f t="shared" si="329"/>
        <v>0</v>
      </c>
      <c r="AT1064" s="191"/>
      <c r="AU1064" s="191"/>
      <c r="AV1064" s="191"/>
      <c r="AW1064" s="191"/>
      <c r="AX1064" s="27">
        <f t="shared" si="330"/>
        <v>0</v>
      </c>
      <c r="AY1064" s="39">
        <f t="shared" si="331"/>
        <v>0</v>
      </c>
      <c r="AZ1064" s="305"/>
      <c r="BA1064" s="27">
        <f t="shared" si="332"/>
        <v>0</v>
      </c>
      <c r="BB1064" s="190"/>
      <c r="BC1064" s="190"/>
      <c r="BD1064" s="190"/>
    </row>
    <row r="1065" spans="1:56" s="181" customFormat="1" ht="16.5" customHeight="1">
      <c r="A1065" s="149" t="s">
        <v>1310</v>
      </c>
      <c r="B1065" s="164" t="s">
        <v>213</v>
      </c>
      <c r="C1065" s="36" t="s">
        <v>1334</v>
      </c>
      <c r="D1065" s="111" t="s">
        <v>1338</v>
      </c>
      <c r="E1065" s="319">
        <v>4</v>
      </c>
      <c r="F1065" s="34" t="s">
        <v>1339</v>
      </c>
      <c r="G1065" s="213">
        <v>148</v>
      </c>
      <c r="H1065" s="213">
        <v>794</v>
      </c>
      <c r="I1065" s="40">
        <v>397</v>
      </c>
      <c r="J1065" s="40">
        <v>0</v>
      </c>
      <c r="K1065" s="40">
        <v>0</v>
      </c>
      <c r="L1065" s="40">
        <v>177</v>
      </c>
      <c r="M1065" s="40">
        <v>0</v>
      </c>
      <c r="N1065" s="40">
        <v>0</v>
      </c>
      <c r="O1065" s="25">
        <f t="shared" si="325"/>
        <v>574</v>
      </c>
      <c r="P1065" s="25">
        <f t="shared" si="326"/>
        <v>0</v>
      </c>
      <c r="Q1065" s="25">
        <f t="shared" si="326"/>
        <v>0</v>
      </c>
      <c r="R1065" s="25">
        <f t="shared" si="327"/>
        <v>574</v>
      </c>
      <c r="S1065" s="53">
        <v>20.23</v>
      </c>
      <c r="T1065" s="53">
        <v>17</v>
      </c>
      <c r="U1065" s="53">
        <v>0.54</v>
      </c>
      <c r="V1065" s="53">
        <v>557</v>
      </c>
      <c r="W1065" s="53">
        <v>19.690000000000001</v>
      </c>
      <c r="X1065" s="53">
        <v>0</v>
      </c>
      <c r="Y1065" s="53">
        <v>0</v>
      </c>
      <c r="Z1065" s="95"/>
      <c r="AA1065" s="95"/>
      <c r="AB1065" s="26">
        <f t="shared" si="328"/>
        <v>574</v>
      </c>
      <c r="AC1065" s="42">
        <f t="shared" si="328"/>
        <v>20.23</v>
      </c>
      <c r="AD1065" s="40">
        <v>140</v>
      </c>
      <c r="AE1065" s="27">
        <f t="shared" si="318"/>
        <v>94.594594594594597</v>
      </c>
      <c r="AF1065" s="40"/>
      <c r="AG1065" s="40"/>
      <c r="AH1065" s="40"/>
      <c r="AI1065" s="40"/>
      <c r="AJ1065" s="40"/>
      <c r="AK1065" s="191"/>
      <c r="AL1065" s="40"/>
      <c r="AM1065" s="191"/>
      <c r="AN1065" s="40"/>
      <c r="AO1065" s="191"/>
      <c r="AP1065" s="40">
        <v>90</v>
      </c>
      <c r="AQ1065" s="191">
        <v>23.18</v>
      </c>
      <c r="AR1065" s="48">
        <f t="shared" si="329"/>
        <v>90</v>
      </c>
      <c r="AS1065" s="129">
        <f t="shared" si="329"/>
        <v>23.18</v>
      </c>
      <c r="AT1065" s="191"/>
      <c r="AU1065" s="191"/>
      <c r="AV1065" s="191"/>
      <c r="AW1065" s="191"/>
      <c r="AX1065" s="27">
        <f t="shared" si="330"/>
        <v>0</v>
      </c>
      <c r="AY1065" s="39">
        <f t="shared" si="331"/>
        <v>23.18</v>
      </c>
      <c r="AZ1065" s="305"/>
      <c r="BA1065" s="27">
        <f t="shared" si="332"/>
        <v>23.18</v>
      </c>
      <c r="BB1065" s="190"/>
      <c r="BC1065" s="190"/>
      <c r="BD1065" s="190"/>
    </row>
    <row r="1066" spans="1:56" s="181" customFormat="1" ht="16.5" customHeight="1">
      <c r="A1066" s="149" t="s">
        <v>1310</v>
      </c>
      <c r="B1066" s="168" t="s">
        <v>213</v>
      </c>
      <c r="C1066" s="36" t="s">
        <v>1334</v>
      </c>
      <c r="D1066" s="111" t="s">
        <v>1338</v>
      </c>
      <c r="E1066" s="323">
        <v>5</v>
      </c>
      <c r="F1066" s="34" t="s">
        <v>1340</v>
      </c>
      <c r="G1066" s="213">
        <v>168</v>
      </c>
      <c r="H1066" s="213">
        <v>728</v>
      </c>
      <c r="I1066" s="40">
        <v>347</v>
      </c>
      <c r="J1066" s="40">
        <v>0</v>
      </c>
      <c r="K1066" s="40">
        <v>0</v>
      </c>
      <c r="L1066" s="40">
        <v>148</v>
      </c>
      <c r="M1066" s="40">
        <v>0</v>
      </c>
      <c r="N1066" s="40">
        <v>0</v>
      </c>
      <c r="O1066" s="25">
        <f t="shared" si="325"/>
        <v>495</v>
      </c>
      <c r="P1066" s="25">
        <f t="shared" si="326"/>
        <v>0</v>
      </c>
      <c r="Q1066" s="25">
        <f t="shared" si="326"/>
        <v>0</v>
      </c>
      <c r="R1066" s="25">
        <f t="shared" si="327"/>
        <v>495</v>
      </c>
      <c r="S1066" s="53">
        <v>13.49</v>
      </c>
      <c r="T1066" s="53">
        <v>23</v>
      </c>
      <c r="U1066" s="53">
        <v>1.0900000000000001</v>
      </c>
      <c r="V1066" s="53">
        <v>472</v>
      </c>
      <c r="W1066" s="53">
        <v>12.4</v>
      </c>
      <c r="X1066" s="53">
        <v>0</v>
      </c>
      <c r="Y1066" s="53">
        <v>0</v>
      </c>
      <c r="Z1066" s="95"/>
      <c r="AA1066" s="95"/>
      <c r="AB1066" s="26">
        <f t="shared" si="328"/>
        <v>495</v>
      </c>
      <c r="AC1066" s="42">
        <f t="shared" si="328"/>
        <v>13.49</v>
      </c>
      <c r="AD1066" s="40">
        <v>150</v>
      </c>
      <c r="AE1066" s="27">
        <f t="shared" si="318"/>
        <v>89.285714285714292</v>
      </c>
      <c r="AF1066" s="40"/>
      <c r="AG1066" s="40"/>
      <c r="AH1066" s="40"/>
      <c r="AI1066" s="40"/>
      <c r="AJ1066" s="40"/>
      <c r="AK1066" s="191"/>
      <c r="AL1066" s="40"/>
      <c r="AM1066" s="191"/>
      <c r="AN1066" s="40"/>
      <c r="AO1066" s="191"/>
      <c r="AP1066" s="40">
        <v>81</v>
      </c>
      <c r="AQ1066" s="191">
        <v>18.420000000000002</v>
      </c>
      <c r="AR1066" s="48">
        <f t="shared" si="329"/>
        <v>81</v>
      </c>
      <c r="AS1066" s="129">
        <f t="shared" si="329"/>
        <v>18.420000000000002</v>
      </c>
      <c r="AT1066" s="191"/>
      <c r="AU1066" s="191"/>
      <c r="AV1066" s="191"/>
      <c r="AW1066" s="191"/>
      <c r="AX1066" s="27">
        <f t="shared" si="330"/>
        <v>0</v>
      </c>
      <c r="AY1066" s="39">
        <f t="shared" si="331"/>
        <v>18.420000000000002</v>
      </c>
      <c r="AZ1066" s="305"/>
      <c r="BA1066" s="27">
        <f t="shared" si="332"/>
        <v>18.420000000000002</v>
      </c>
      <c r="BB1066" s="190"/>
      <c r="BC1066" s="190"/>
      <c r="BD1066" s="190"/>
    </row>
    <row r="1067" spans="1:56" s="181" customFormat="1" ht="16.5" customHeight="1">
      <c r="A1067" s="215" t="s">
        <v>1310</v>
      </c>
      <c r="B1067" s="168" t="s">
        <v>213</v>
      </c>
      <c r="C1067" s="84" t="s">
        <v>1334</v>
      </c>
      <c r="D1067" s="112" t="s">
        <v>1338</v>
      </c>
      <c r="E1067" s="319">
        <v>6</v>
      </c>
      <c r="F1067" s="114" t="s">
        <v>1341</v>
      </c>
      <c r="G1067" s="309">
        <v>145</v>
      </c>
      <c r="H1067" s="309">
        <v>853</v>
      </c>
      <c r="I1067" s="56">
        <v>443</v>
      </c>
      <c r="J1067" s="56">
        <v>0</v>
      </c>
      <c r="K1067" s="56">
        <v>0</v>
      </c>
      <c r="L1067" s="56">
        <v>193</v>
      </c>
      <c r="M1067" s="56">
        <v>0</v>
      </c>
      <c r="N1067" s="56">
        <v>0</v>
      </c>
      <c r="O1067" s="25">
        <f t="shared" si="325"/>
        <v>636</v>
      </c>
      <c r="P1067" s="25">
        <f t="shared" si="326"/>
        <v>0</v>
      </c>
      <c r="Q1067" s="25">
        <f t="shared" si="326"/>
        <v>0</v>
      </c>
      <c r="R1067" s="25">
        <f t="shared" si="327"/>
        <v>636</v>
      </c>
      <c r="S1067" s="53">
        <v>22.9</v>
      </c>
      <c r="T1067" s="53">
        <v>36</v>
      </c>
      <c r="U1067" s="53">
        <v>1.76</v>
      </c>
      <c r="V1067" s="53">
        <v>600</v>
      </c>
      <c r="W1067" s="53">
        <v>21.14</v>
      </c>
      <c r="X1067" s="53">
        <v>0</v>
      </c>
      <c r="Y1067" s="53">
        <v>0</v>
      </c>
      <c r="Z1067" s="95"/>
      <c r="AA1067" s="95"/>
      <c r="AB1067" s="26">
        <f t="shared" si="328"/>
        <v>636</v>
      </c>
      <c r="AC1067" s="42">
        <f t="shared" si="328"/>
        <v>22.9</v>
      </c>
      <c r="AD1067" s="56">
        <v>140</v>
      </c>
      <c r="AE1067" s="27">
        <f t="shared" si="318"/>
        <v>96.551724137931032</v>
      </c>
      <c r="AF1067" s="56"/>
      <c r="AG1067" s="56"/>
      <c r="AH1067" s="56"/>
      <c r="AI1067" s="56"/>
      <c r="AJ1067" s="56"/>
      <c r="AK1067" s="310"/>
      <c r="AL1067" s="56"/>
      <c r="AM1067" s="310"/>
      <c r="AN1067" s="56"/>
      <c r="AO1067" s="310"/>
      <c r="AP1067" s="56">
        <v>98</v>
      </c>
      <c r="AQ1067" s="310">
        <v>25.54</v>
      </c>
      <c r="AR1067" s="48">
        <f t="shared" si="329"/>
        <v>98</v>
      </c>
      <c r="AS1067" s="129">
        <f t="shared" si="329"/>
        <v>25.54</v>
      </c>
      <c r="AT1067" s="310"/>
      <c r="AU1067" s="310"/>
      <c r="AV1067" s="310"/>
      <c r="AW1067" s="310"/>
      <c r="AX1067" s="27">
        <f t="shared" si="330"/>
        <v>0</v>
      </c>
      <c r="AY1067" s="39">
        <f t="shared" si="331"/>
        <v>25.54</v>
      </c>
      <c r="AZ1067" s="305"/>
      <c r="BA1067" s="27">
        <f t="shared" si="332"/>
        <v>25.54</v>
      </c>
      <c r="BB1067" s="214"/>
      <c r="BC1067" s="214"/>
      <c r="BD1067" s="214"/>
    </row>
    <row r="1068" spans="1:56" s="159" customFormat="1" ht="17.100000000000001" customHeight="1">
      <c r="A1068" s="215" t="s">
        <v>1310</v>
      </c>
      <c r="B1068" s="168" t="s">
        <v>213</v>
      </c>
      <c r="C1068" s="153" t="s">
        <v>1334</v>
      </c>
      <c r="D1068" s="306" t="s">
        <v>1342</v>
      </c>
      <c r="E1068" s="319">
        <v>7</v>
      </c>
      <c r="F1068" s="154" t="s">
        <v>1343</v>
      </c>
      <c r="G1068" s="155">
        <v>163</v>
      </c>
      <c r="H1068" s="155">
        <v>872</v>
      </c>
      <c r="I1068" s="155">
        <v>68</v>
      </c>
      <c r="J1068" s="155">
        <v>4</v>
      </c>
      <c r="K1068" s="155">
        <v>24</v>
      </c>
      <c r="L1068" s="243">
        <v>0</v>
      </c>
      <c r="M1068" s="243">
        <v>0</v>
      </c>
      <c r="N1068" s="243">
        <v>0</v>
      </c>
      <c r="O1068" s="25">
        <f t="shared" si="325"/>
        <v>68</v>
      </c>
      <c r="P1068" s="25">
        <f t="shared" si="326"/>
        <v>4</v>
      </c>
      <c r="Q1068" s="25">
        <f t="shared" si="326"/>
        <v>24</v>
      </c>
      <c r="R1068" s="25">
        <f t="shared" si="327"/>
        <v>96</v>
      </c>
      <c r="S1068" s="157">
        <v>3.76</v>
      </c>
      <c r="T1068" s="157">
        <v>68</v>
      </c>
      <c r="U1068" s="157">
        <v>0</v>
      </c>
      <c r="V1068" s="157">
        <v>0</v>
      </c>
      <c r="W1068" s="157">
        <v>0</v>
      </c>
      <c r="X1068" s="157">
        <v>0</v>
      </c>
      <c r="Y1068" s="157">
        <v>0</v>
      </c>
      <c r="Z1068" s="158"/>
      <c r="AA1068" s="158"/>
      <c r="AB1068" s="26">
        <f t="shared" si="328"/>
        <v>96</v>
      </c>
      <c r="AC1068" s="42">
        <f t="shared" si="328"/>
        <v>3.76</v>
      </c>
      <c r="AD1068" s="56">
        <v>90</v>
      </c>
      <c r="AE1068" s="27">
        <f t="shared" si="318"/>
        <v>55.214723926380373</v>
      </c>
      <c r="AF1068" s="158"/>
      <c r="AG1068" s="157">
        <v>29</v>
      </c>
      <c r="AH1068" s="157">
        <v>29</v>
      </c>
      <c r="AI1068" s="158"/>
      <c r="AJ1068" s="158"/>
      <c r="AK1068" s="158"/>
      <c r="AL1068" s="158"/>
      <c r="AM1068" s="158"/>
      <c r="AN1068" s="157">
        <v>8</v>
      </c>
      <c r="AO1068" s="157">
        <v>1.4</v>
      </c>
      <c r="AP1068" s="157">
        <v>0</v>
      </c>
      <c r="AQ1068" s="157">
        <v>0</v>
      </c>
      <c r="AR1068" s="48">
        <f t="shared" si="329"/>
        <v>8</v>
      </c>
      <c r="AS1068" s="129">
        <f t="shared" si="329"/>
        <v>1.4</v>
      </c>
      <c r="AT1068" s="157">
        <v>34.549999999999997</v>
      </c>
      <c r="AU1068" s="157">
        <v>55.62</v>
      </c>
      <c r="AV1068" s="263">
        <v>0</v>
      </c>
      <c r="AW1068" s="157">
        <v>0</v>
      </c>
      <c r="AX1068" s="27">
        <f t="shared" si="330"/>
        <v>90.169999999999987</v>
      </c>
      <c r="AY1068" s="39">
        <f t="shared" si="331"/>
        <v>91.57</v>
      </c>
      <c r="AZ1068" s="157">
        <v>53.79</v>
      </c>
      <c r="BA1068" s="27">
        <f t="shared" si="332"/>
        <v>145.35999999999999</v>
      </c>
      <c r="BB1068" s="158"/>
      <c r="BC1068" s="158"/>
      <c r="BD1068" s="158"/>
    </row>
    <row r="1069" spans="1:56" s="159" customFormat="1" ht="17.100000000000001" customHeight="1">
      <c r="A1069" s="215" t="s">
        <v>1310</v>
      </c>
      <c r="B1069" s="168" t="s">
        <v>213</v>
      </c>
      <c r="C1069" s="153" t="s">
        <v>1334</v>
      </c>
      <c r="D1069" s="306" t="s">
        <v>1342</v>
      </c>
      <c r="E1069" s="323">
        <v>8</v>
      </c>
      <c r="F1069" s="154" t="s">
        <v>1344</v>
      </c>
      <c r="G1069" s="155">
        <v>183</v>
      </c>
      <c r="H1069" s="155">
        <v>897</v>
      </c>
      <c r="I1069" s="155">
        <v>25</v>
      </c>
      <c r="J1069" s="155">
        <v>7</v>
      </c>
      <c r="K1069" s="155">
        <v>11</v>
      </c>
      <c r="L1069" s="243">
        <v>0</v>
      </c>
      <c r="M1069" s="243">
        <v>0</v>
      </c>
      <c r="N1069" s="243">
        <v>3</v>
      </c>
      <c r="O1069" s="25">
        <f t="shared" si="325"/>
        <v>25</v>
      </c>
      <c r="P1069" s="25">
        <f t="shared" si="326"/>
        <v>7</v>
      </c>
      <c r="Q1069" s="25">
        <f t="shared" si="326"/>
        <v>14</v>
      </c>
      <c r="R1069" s="25">
        <f t="shared" si="327"/>
        <v>46</v>
      </c>
      <c r="S1069" s="157">
        <v>4.84</v>
      </c>
      <c r="T1069" s="157">
        <v>14</v>
      </c>
      <c r="U1069" s="157">
        <v>0</v>
      </c>
      <c r="V1069" s="157">
        <v>11</v>
      </c>
      <c r="W1069" s="157">
        <v>0</v>
      </c>
      <c r="X1069" s="157">
        <v>0</v>
      </c>
      <c r="Y1069" s="157">
        <v>0</v>
      </c>
      <c r="Z1069" s="158"/>
      <c r="AA1069" s="158"/>
      <c r="AB1069" s="26">
        <f t="shared" si="328"/>
        <v>46</v>
      </c>
      <c r="AC1069" s="42">
        <f t="shared" si="328"/>
        <v>4.84</v>
      </c>
      <c r="AD1069" s="56">
        <v>40</v>
      </c>
      <c r="AE1069" s="27">
        <f t="shared" si="318"/>
        <v>21.857923497267759</v>
      </c>
      <c r="AF1069" s="158"/>
      <c r="AG1069" s="157">
        <v>28</v>
      </c>
      <c r="AH1069" s="157">
        <v>28</v>
      </c>
      <c r="AI1069" s="158"/>
      <c r="AJ1069" s="158"/>
      <c r="AK1069" s="158"/>
      <c r="AL1069" s="158"/>
      <c r="AM1069" s="158"/>
      <c r="AN1069" s="157">
        <v>3</v>
      </c>
      <c r="AO1069" s="157">
        <v>0.4</v>
      </c>
      <c r="AP1069" s="157">
        <v>0</v>
      </c>
      <c r="AQ1069" s="157">
        <v>0</v>
      </c>
      <c r="AR1069" s="48">
        <f t="shared" si="329"/>
        <v>3</v>
      </c>
      <c r="AS1069" s="129">
        <f t="shared" si="329"/>
        <v>0.4</v>
      </c>
      <c r="AT1069" s="263">
        <v>5.52</v>
      </c>
      <c r="AU1069" s="263">
        <v>6.02</v>
      </c>
      <c r="AV1069" s="263">
        <v>0</v>
      </c>
      <c r="AW1069" s="263">
        <v>0</v>
      </c>
      <c r="AX1069" s="27">
        <f t="shared" si="330"/>
        <v>11.54</v>
      </c>
      <c r="AY1069" s="39">
        <f t="shared" si="331"/>
        <v>11.94</v>
      </c>
      <c r="AZ1069" s="263">
        <v>4</v>
      </c>
      <c r="BA1069" s="27">
        <f t="shared" si="332"/>
        <v>15.94</v>
      </c>
      <c r="BB1069" s="158"/>
      <c r="BC1069" s="158"/>
      <c r="BD1069" s="158"/>
    </row>
    <row r="1070" spans="1:56" s="159" customFormat="1" ht="17.100000000000001" customHeight="1">
      <c r="A1070" s="215" t="s">
        <v>1310</v>
      </c>
      <c r="B1070" s="168" t="s">
        <v>213</v>
      </c>
      <c r="C1070" s="153" t="s">
        <v>1334</v>
      </c>
      <c r="D1070" s="306" t="s">
        <v>1342</v>
      </c>
      <c r="E1070" s="319">
        <v>9</v>
      </c>
      <c r="F1070" s="154" t="s">
        <v>1345</v>
      </c>
      <c r="G1070" s="155">
        <v>205</v>
      </c>
      <c r="H1070" s="155">
        <v>1028</v>
      </c>
      <c r="I1070" s="155">
        <v>66</v>
      </c>
      <c r="J1070" s="155">
        <v>14</v>
      </c>
      <c r="K1070" s="155">
        <v>1</v>
      </c>
      <c r="L1070" s="243">
        <v>3</v>
      </c>
      <c r="M1070" s="243">
        <v>0</v>
      </c>
      <c r="N1070" s="243">
        <v>0</v>
      </c>
      <c r="O1070" s="25">
        <f t="shared" si="325"/>
        <v>69</v>
      </c>
      <c r="P1070" s="25">
        <f t="shared" si="326"/>
        <v>14</v>
      </c>
      <c r="Q1070" s="25">
        <f t="shared" si="326"/>
        <v>1</v>
      </c>
      <c r="R1070" s="25">
        <f t="shared" si="327"/>
        <v>84</v>
      </c>
      <c r="S1070" s="157">
        <v>2.6</v>
      </c>
      <c r="T1070" s="157">
        <v>8</v>
      </c>
      <c r="U1070" s="157">
        <v>0</v>
      </c>
      <c r="V1070" s="157">
        <v>61</v>
      </c>
      <c r="W1070" s="157">
        <v>0</v>
      </c>
      <c r="X1070" s="157">
        <v>0</v>
      </c>
      <c r="Y1070" s="157">
        <v>0</v>
      </c>
      <c r="Z1070" s="158"/>
      <c r="AA1070" s="158"/>
      <c r="AB1070" s="26">
        <f t="shared" si="328"/>
        <v>84</v>
      </c>
      <c r="AC1070" s="42">
        <f t="shared" si="328"/>
        <v>2.6</v>
      </c>
      <c r="AD1070" s="56">
        <v>55</v>
      </c>
      <c r="AE1070" s="27">
        <f t="shared" si="318"/>
        <v>26.829268292682929</v>
      </c>
      <c r="AF1070" s="158"/>
      <c r="AG1070" s="157">
        <v>22</v>
      </c>
      <c r="AH1070" s="157">
        <v>22</v>
      </c>
      <c r="AI1070" s="158"/>
      <c r="AJ1070" s="158"/>
      <c r="AK1070" s="158"/>
      <c r="AL1070" s="158"/>
      <c r="AM1070" s="158"/>
      <c r="AN1070" s="157">
        <v>5</v>
      </c>
      <c r="AO1070" s="157">
        <v>0.96</v>
      </c>
      <c r="AP1070" s="157">
        <v>0</v>
      </c>
      <c r="AQ1070" s="157">
        <v>0</v>
      </c>
      <c r="AR1070" s="48">
        <f t="shared" si="329"/>
        <v>5</v>
      </c>
      <c r="AS1070" s="129">
        <f t="shared" si="329"/>
        <v>0.96</v>
      </c>
      <c r="AT1070" s="157">
        <v>33.119999999999997</v>
      </c>
      <c r="AU1070" s="157">
        <v>24.92</v>
      </c>
      <c r="AV1070" s="157">
        <v>0</v>
      </c>
      <c r="AW1070" s="157">
        <v>0</v>
      </c>
      <c r="AX1070" s="27">
        <f t="shared" si="330"/>
        <v>58.04</v>
      </c>
      <c r="AY1070" s="39">
        <f t="shared" si="331"/>
        <v>59</v>
      </c>
      <c r="AZ1070" s="157">
        <v>92.01</v>
      </c>
      <c r="BA1070" s="27">
        <f t="shared" si="332"/>
        <v>151.01</v>
      </c>
      <c r="BB1070" s="158"/>
      <c r="BC1070" s="158"/>
      <c r="BD1070" s="158"/>
    </row>
    <row r="1071" spans="1:56" s="159" customFormat="1" ht="17.100000000000001" customHeight="1">
      <c r="A1071" s="215" t="s">
        <v>1310</v>
      </c>
      <c r="B1071" s="168" t="s">
        <v>213</v>
      </c>
      <c r="C1071" s="153" t="s">
        <v>1334</v>
      </c>
      <c r="D1071" s="306" t="s">
        <v>1346</v>
      </c>
      <c r="E1071" s="319">
        <v>10</v>
      </c>
      <c r="F1071" s="154" t="s">
        <v>1347</v>
      </c>
      <c r="G1071" s="155">
        <v>145</v>
      </c>
      <c r="H1071" s="155">
        <v>726</v>
      </c>
      <c r="I1071" s="155"/>
      <c r="J1071" s="155"/>
      <c r="K1071" s="155"/>
      <c r="L1071" s="307"/>
      <c r="M1071" s="307"/>
      <c r="N1071" s="307"/>
      <c r="O1071" s="25">
        <f t="shared" si="325"/>
        <v>0</v>
      </c>
      <c r="P1071" s="25">
        <f t="shared" si="326"/>
        <v>0</v>
      </c>
      <c r="Q1071" s="25">
        <f t="shared" si="326"/>
        <v>0</v>
      </c>
      <c r="R1071" s="25">
        <f t="shared" si="327"/>
        <v>0</v>
      </c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26">
        <f t="shared" si="328"/>
        <v>0</v>
      </c>
      <c r="AC1071" s="42">
        <f t="shared" si="328"/>
        <v>0</v>
      </c>
      <c r="AD1071" s="56"/>
      <c r="AE1071" s="27">
        <f t="shared" si="318"/>
        <v>0</v>
      </c>
      <c r="AF1071" s="158"/>
      <c r="AG1071" s="158"/>
      <c r="AH1071" s="158"/>
      <c r="AI1071" s="158"/>
      <c r="AJ1071" s="158"/>
      <c r="AK1071" s="158"/>
      <c r="AL1071" s="158"/>
      <c r="AM1071" s="158"/>
      <c r="AN1071" s="158"/>
      <c r="AO1071" s="158"/>
      <c r="AP1071" s="158"/>
      <c r="AQ1071" s="158"/>
      <c r="AR1071" s="48">
        <f t="shared" si="329"/>
        <v>0</v>
      </c>
      <c r="AS1071" s="129">
        <f t="shared" si="329"/>
        <v>0</v>
      </c>
      <c r="AT1071" s="158"/>
      <c r="AU1071" s="158"/>
      <c r="AV1071" s="158"/>
      <c r="AW1071" s="158"/>
      <c r="AX1071" s="27">
        <f t="shared" si="330"/>
        <v>0</v>
      </c>
      <c r="AY1071" s="39">
        <f t="shared" si="331"/>
        <v>0</v>
      </c>
      <c r="AZ1071" s="158"/>
      <c r="BA1071" s="27">
        <f t="shared" si="332"/>
        <v>0</v>
      </c>
      <c r="BB1071" s="158"/>
      <c r="BC1071" s="158"/>
      <c r="BD1071" s="158"/>
    </row>
    <row r="1072" spans="1:56" s="159" customFormat="1" ht="17.100000000000001" customHeight="1">
      <c r="A1072" s="215" t="s">
        <v>1310</v>
      </c>
      <c r="B1072" s="168" t="s">
        <v>213</v>
      </c>
      <c r="C1072" s="153" t="s">
        <v>1334</v>
      </c>
      <c r="D1072" s="306" t="s">
        <v>1346</v>
      </c>
      <c r="E1072" s="323">
        <v>11</v>
      </c>
      <c r="F1072" s="154" t="s">
        <v>1348</v>
      </c>
      <c r="G1072" s="155">
        <v>133</v>
      </c>
      <c r="H1072" s="155">
        <v>750</v>
      </c>
      <c r="I1072" s="155"/>
      <c r="J1072" s="155"/>
      <c r="K1072" s="155"/>
      <c r="L1072" s="307"/>
      <c r="M1072" s="307"/>
      <c r="N1072" s="307"/>
      <c r="O1072" s="25">
        <f t="shared" si="325"/>
        <v>0</v>
      </c>
      <c r="P1072" s="25">
        <f t="shared" si="326"/>
        <v>0</v>
      </c>
      <c r="Q1072" s="25">
        <f t="shared" si="326"/>
        <v>0</v>
      </c>
      <c r="R1072" s="25">
        <f t="shared" si="327"/>
        <v>0</v>
      </c>
      <c r="S1072" s="158"/>
      <c r="T1072" s="158"/>
      <c r="U1072" s="158"/>
      <c r="V1072" s="158"/>
      <c r="W1072" s="158"/>
      <c r="X1072" s="158"/>
      <c r="Y1072" s="158"/>
      <c r="Z1072" s="158"/>
      <c r="AA1072" s="158"/>
      <c r="AB1072" s="26">
        <f t="shared" si="328"/>
        <v>0</v>
      </c>
      <c r="AC1072" s="42">
        <f t="shared" si="328"/>
        <v>0</v>
      </c>
      <c r="AD1072" s="56"/>
      <c r="AE1072" s="27">
        <f t="shared" si="318"/>
        <v>0</v>
      </c>
      <c r="AF1072" s="158"/>
      <c r="AG1072" s="158"/>
      <c r="AH1072" s="158"/>
      <c r="AI1072" s="158"/>
      <c r="AJ1072" s="158"/>
      <c r="AK1072" s="158"/>
      <c r="AL1072" s="158"/>
      <c r="AM1072" s="158"/>
      <c r="AN1072" s="158"/>
      <c r="AO1072" s="158"/>
      <c r="AP1072" s="158"/>
      <c r="AQ1072" s="158"/>
      <c r="AR1072" s="48">
        <f t="shared" si="329"/>
        <v>0</v>
      </c>
      <c r="AS1072" s="129">
        <f t="shared" si="329"/>
        <v>0</v>
      </c>
      <c r="AT1072" s="158"/>
      <c r="AU1072" s="158"/>
      <c r="AV1072" s="158"/>
      <c r="AW1072" s="158"/>
      <c r="AX1072" s="27">
        <f t="shared" si="330"/>
        <v>0</v>
      </c>
      <c r="AY1072" s="39">
        <f t="shared" si="331"/>
        <v>0</v>
      </c>
      <c r="AZ1072" s="158"/>
      <c r="BA1072" s="27">
        <f t="shared" si="332"/>
        <v>0</v>
      </c>
      <c r="BB1072" s="158"/>
      <c r="BC1072" s="158"/>
      <c r="BD1072" s="158"/>
    </row>
    <row r="1073" spans="1:56" s="159" customFormat="1" ht="17.100000000000001" customHeight="1">
      <c r="A1073" s="215" t="s">
        <v>1310</v>
      </c>
      <c r="B1073" s="168" t="s">
        <v>213</v>
      </c>
      <c r="C1073" s="153" t="s">
        <v>1334</v>
      </c>
      <c r="D1073" s="306" t="s">
        <v>1346</v>
      </c>
      <c r="E1073" s="319">
        <v>12</v>
      </c>
      <c r="F1073" s="154" t="s">
        <v>1349</v>
      </c>
      <c r="G1073" s="155">
        <v>174</v>
      </c>
      <c r="H1073" s="155">
        <v>1112</v>
      </c>
      <c r="I1073" s="155"/>
      <c r="J1073" s="155"/>
      <c r="K1073" s="155"/>
      <c r="L1073" s="307"/>
      <c r="M1073" s="307"/>
      <c r="N1073" s="307"/>
      <c r="O1073" s="25">
        <f t="shared" si="325"/>
        <v>0</v>
      </c>
      <c r="P1073" s="25">
        <f t="shared" si="326"/>
        <v>0</v>
      </c>
      <c r="Q1073" s="25">
        <f t="shared" si="326"/>
        <v>0</v>
      </c>
      <c r="R1073" s="25">
        <f t="shared" si="327"/>
        <v>0</v>
      </c>
      <c r="S1073" s="158"/>
      <c r="T1073" s="158"/>
      <c r="U1073" s="158"/>
      <c r="V1073" s="158"/>
      <c r="W1073" s="158"/>
      <c r="X1073" s="158"/>
      <c r="Y1073" s="158"/>
      <c r="Z1073" s="158"/>
      <c r="AA1073" s="158"/>
      <c r="AB1073" s="26">
        <f t="shared" si="328"/>
        <v>0</v>
      </c>
      <c r="AC1073" s="42">
        <f t="shared" si="328"/>
        <v>0</v>
      </c>
      <c r="AD1073" s="56"/>
      <c r="AE1073" s="27">
        <f t="shared" si="318"/>
        <v>0</v>
      </c>
      <c r="AF1073" s="158"/>
      <c r="AG1073" s="158"/>
      <c r="AH1073" s="158"/>
      <c r="AI1073" s="158"/>
      <c r="AJ1073" s="158"/>
      <c r="AK1073" s="158"/>
      <c r="AL1073" s="158"/>
      <c r="AM1073" s="158"/>
      <c r="AN1073" s="158"/>
      <c r="AO1073" s="158"/>
      <c r="AP1073" s="158"/>
      <c r="AQ1073" s="158"/>
      <c r="AR1073" s="48">
        <f t="shared" si="329"/>
        <v>0</v>
      </c>
      <c r="AS1073" s="129">
        <f t="shared" si="329"/>
        <v>0</v>
      </c>
      <c r="AT1073" s="158"/>
      <c r="AU1073" s="158"/>
      <c r="AV1073" s="158"/>
      <c r="AW1073" s="158"/>
      <c r="AX1073" s="27">
        <f t="shared" si="330"/>
        <v>0</v>
      </c>
      <c r="AY1073" s="39">
        <f t="shared" si="331"/>
        <v>0</v>
      </c>
      <c r="AZ1073" s="158"/>
      <c r="BA1073" s="27">
        <f t="shared" si="332"/>
        <v>0</v>
      </c>
      <c r="BB1073" s="158"/>
      <c r="BC1073" s="158"/>
      <c r="BD1073" s="158"/>
    </row>
    <row r="1074" spans="1:56" s="159" customFormat="1" ht="17.100000000000001" customHeight="1">
      <c r="A1074" s="215" t="s">
        <v>1310</v>
      </c>
      <c r="B1074" s="168" t="s">
        <v>213</v>
      </c>
      <c r="C1074" s="153" t="s">
        <v>1334</v>
      </c>
      <c r="D1074" s="306" t="s">
        <v>1346</v>
      </c>
      <c r="E1074" s="319">
        <v>13</v>
      </c>
      <c r="F1074" s="154" t="s">
        <v>1350</v>
      </c>
      <c r="G1074" s="155">
        <v>156</v>
      </c>
      <c r="H1074" s="155">
        <v>833</v>
      </c>
      <c r="I1074" s="155"/>
      <c r="J1074" s="155"/>
      <c r="K1074" s="155"/>
      <c r="L1074" s="307"/>
      <c r="M1074" s="307"/>
      <c r="N1074" s="307"/>
      <c r="O1074" s="25">
        <f t="shared" si="325"/>
        <v>0</v>
      </c>
      <c r="P1074" s="25">
        <f t="shared" si="326"/>
        <v>0</v>
      </c>
      <c r="Q1074" s="25">
        <f t="shared" si="326"/>
        <v>0</v>
      </c>
      <c r="R1074" s="25">
        <f t="shared" si="327"/>
        <v>0</v>
      </c>
      <c r="S1074" s="158"/>
      <c r="T1074" s="158"/>
      <c r="U1074" s="158"/>
      <c r="V1074" s="158"/>
      <c r="W1074" s="158"/>
      <c r="X1074" s="158"/>
      <c r="Y1074" s="158"/>
      <c r="Z1074" s="158"/>
      <c r="AA1074" s="158"/>
      <c r="AB1074" s="26">
        <f t="shared" si="328"/>
        <v>0</v>
      </c>
      <c r="AC1074" s="42">
        <f t="shared" si="328"/>
        <v>0</v>
      </c>
      <c r="AD1074" s="56"/>
      <c r="AE1074" s="27">
        <f t="shared" si="318"/>
        <v>0</v>
      </c>
      <c r="AF1074" s="158"/>
      <c r="AG1074" s="158"/>
      <c r="AH1074" s="158"/>
      <c r="AI1074" s="158"/>
      <c r="AJ1074" s="158"/>
      <c r="AK1074" s="158"/>
      <c r="AL1074" s="158"/>
      <c r="AM1074" s="158"/>
      <c r="AN1074" s="158"/>
      <c r="AO1074" s="158"/>
      <c r="AP1074" s="158"/>
      <c r="AQ1074" s="158"/>
      <c r="AR1074" s="48">
        <f t="shared" si="329"/>
        <v>0</v>
      </c>
      <c r="AS1074" s="129">
        <f t="shared" si="329"/>
        <v>0</v>
      </c>
      <c r="AT1074" s="158"/>
      <c r="AU1074" s="158"/>
      <c r="AV1074" s="158"/>
      <c r="AW1074" s="158"/>
      <c r="AX1074" s="27">
        <f t="shared" si="330"/>
        <v>0</v>
      </c>
      <c r="AY1074" s="39">
        <f t="shared" si="331"/>
        <v>0</v>
      </c>
      <c r="AZ1074" s="158"/>
      <c r="BA1074" s="27">
        <f t="shared" si="332"/>
        <v>0</v>
      </c>
      <c r="BB1074" s="158"/>
      <c r="BC1074" s="158"/>
      <c r="BD1074" s="158"/>
    </row>
    <row r="1075" spans="1:56" s="159" customFormat="1" ht="17.100000000000001" customHeight="1">
      <c r="A1075" s="215" t="s">
        <v>1310</v>
      </c>
      <c r="B1075" s="168" t="s">
        <v>213</v>
      </c>
      <c r="C1075" s="153" t="s">
        <v>1334</v>
      </c>
      <c r="D1075" s="306" t="s">
        <v>1481</v>
      </c>
      <c r="E1075" s="319">
        <v>14</v>
      </c>
      <c r="F1075" s="154" t="s">
        <v>1482</v>
      </c>
      <c r="G1075" s="155">
        <v>238</v>
      </c>
      <c r="H1075" s="155">
        <v>835</v>
      </c>
      <c r="I1075" s="155"/>
      <c r="J1075" s="155"/>
      <c r="K1075" s="155"/>
      <c r="L1075" s="307"/>
      <c r="M1075" s="307"/>
      <c r="N1075" s="307"/>
      <c r="O1075" s="25">
        <f t="shared" si="325"/>
        <v>0</v>
      </c>
      <c r="P1075" s="25">
        <f t="shared" si="326"/>
        <v>0</v>
      </c>
      <c r="Q1075" s="25">
        <f t="shared" si="326"/>
        <v>0</v>
      </c>
      <c r="R1075" s="25">
        <f t="shared" si="327"/>
        <v>0</v>
      </c>
      <c r="S1075" s="158"/>
      <c r="T1075" s="158"/>
      <c r="U1075" s="158"/>
      <c r="V1075" s="158"/>
      <c r="W1075" s="158"/>
      <c r="X1075" s="158"/>
      <c r="Y1075" s="158"/>
      <c r="Z1075" s="158"/>
      <c r="AA1075" s="158"/>
      <c r="AB1075" s="26">
        <f t="shared" si="328"/>
        <v>0</v>
      </c>
      <c r="AC1075" s="42">
        <f t="shared" si="328"/>
        <v>0</v>
      </c>
      <c r="AD1075" s="56"/>
      <c r="AE1075" s="27"/>
      <c r="AF1075" s="158"/>
      <c r="AG1075" s="158"/>
      <c r="AH1075" s="158"/>
      <c r="AI1075" s="158"/>
      <c r="AJ1075" s="158"/>
      <c r="AK1075" s="158"/>
      <c r="AL1075" s="158"/>
      <c r="AM1075" s="158"/>
      <c r="AN1075" s="158"/>
      <c r="AO1075" s="158"/>
      <c r="AP1075" s="158"/>
      <c r="AQ1075" s="158"/>
      <c r="AR1075" s="48">
        <f t="shared" si="329"/>
        <v>0</v>
      </c>
      <c r="AS1075" s="129">
        <f t="shared" si="329"/>
        <v>0</v>
      </c>
      <c r="AT1075" s="158"/>
      <c r="AU1075" s="158"/>
      <c r="AV1075" s="158"/>
      <c r="AW1075" s="158"/>
      <c r="AX1075" s="27">
        <f t="shared" si="330"/>
        <v>0</v>
      </c>
      <c r="AY1075" s="39">
        <f t="shared" si="331"/>
        <v>0</v>
      </c>
      <c r="AZ1075" s="158"/>
      <c r="BA1075" s="27">
        <f t="shared" si="332"/>
        <v>0</v>
      </c>
      <c r="BB1075" s="158"/>
      <c r="BC1075" s="158"/>
      <c r="BD1075" s="158"/>
    </row>
    <row r="1076" spans="1:56" s="159" customFormat="1" ht="17.100000000000001" customHeight="1">
      <c r="A1076" s="215" t="s">
        <v>1310</v>
      </c>
      <c r="B1076" s="168" t="s">
        <v>213</v>
      </c>
      <c r="C1076" s="153" t="s">
        <v>1334</v>
      </c>
      <c r="D1076" s="306" t="s">
        <v>1481</v>
      </c>
      <c r="E1076" s="323">
        <v>15</v>
      </c>
      <c r="F1076" s="154" t="s">
        <v>1483</v>
      </c>
      <c r="G1076" s="155">
        <v>145</v>
      </c>
      <c r="H1076" s="155">
        <v>509</v>
      </c>
      <c r="I1076" s="155"/>
      <c r="J1076" s="155"/>
      <c r="K1076" s="155"/>
      <c r="L1076" s="307"/>
      <c r="M1076" s="307"/>
      <c r="N1076" s="307"/>
      <c r="O1076" s="25">
        <f t="shared" si="325"/>
        <v>0</v>
      </c>
      <c r="P1076" s="25">
        <f t="shared" si="326"/>
        <v>0</v>
      </c>
      <c r="Q1076" s="25">
        <f t="shared" si="326"/>
        <v>0</v>
      </c>
      <c r="R1076" s="25">
        <f t="shared" si="327"/>
        <v>0</v>
      </c>
      <c r="S1076" s="158"/>
      <c r="T1076" s="158"/>
      <c r="U1076" s="158"/>
      <c r="V1076" s="158"/>
      <c r="W1076" s="158"/>
      <c r="X1076" s="158"/>
      <c r="Y1076" s="158"/>
      <c r="Z1076" s="158"/>
      <c r="AA1076" s="158"/>
      <c r="AB1076" s="26">
        <f t="shared" si="328"/>
        <v>0</v>
      </c>
      <c r="AC1076" s="42">
        <f t="shared" si="328"/>
        <v>0</v>
      </c>
      <c r="AD1076" s="56"/>
      <c r="AE1076" s="27"/>
      <c r="AF1076" s="158"/>
      <c r="AG1076" s="158"/>
      <c r="AH1076" s="158"/>
      <c r="AI1076" s="158"/>
      <c r="AJ1076" s="158"/>
      <c r="AK1076" s="158"/>
      <c r="AL1076" s="158"/>
      <c r="AM1076" s="158"/>
      <c r="AN1076" s="158"/>
      <c r="AO1076" s="158"/>
      <c r="AP1076" s="158"/>
      <c r="AQ1076" s="158"/>
      <c r="AR1076" s="48">
        <f t="shared" si="329"/>
        <v>0</v>
      </c>
      <c r="AS1076" s="129">
        <f t="shared" si="329"/>
        <v>0</v>
      </c>
      <c r="AT1076" s="158"/>
      <c r="AU1076" s="158"/>
      <c r="AV1076" s="158"/>
      <c r="AW1076" s="158"/>
      <c r="AX1076" s="27">
        <f t="shared" si="330"/>
        <v>0</v>
      </c>
      <c r="AY1076" s="39">
        <f t="shared" si="331"/>
        <v>0</v>
      </c>
      <c r="AZ1076" s="158"/>
      <c r="BA1076" s="27">
        <f t="shared" si="332"/>
        <v>0</v>
      </c>
      <c r="BB1076" s="158"/>
      <c r="BC1076" s="158"/>
      <c r="BD1076" s="158"/>
    </row>
    <row r="1077" spans="1:56" s="159" customFormat="1" ht="17.100000000000001" customHeight="1">
      <c r="A1077" s="215" t="s">
        <v>1310</v>
      </c>
      <c r="B1077" s="168" t="s">
        <v>213</v>
      </c>
      <c r="C1077" s="153" t="s">
        <v>1334</v>
      </c>
      <c r="D1077" s="306" t="s">
        <v>1481</v>
      </c>
      <c r="E1077" s="319">
        <v>16</v>
      </c>
      <c r="F1077" s="154" t="s">
        <v>1484</v>
      </c>
      <c r="G1077" s="155">
        <v>81</v>
      </c>
      <c r="H1077" s="155">
        <v>284</v>
      </c>
      <c r="I1077" s="155"/>
      <c r="J1077" s="155"/>
      <c r="K1077" s="155"/>
      <c r="L1077" s="307"/>
      <c r="M1077" s="307"/>
      <c r="N1077" s="307"/>
      <c r="O1077" s="25">
        <f t="shared" si="325"/>
        <v>0</v>
      </c>
      <c r="P1077" s="25">
        <f t="shared" si="326"/>
        <v>0</v>
      </c>
      <c r="Q1077" s="25">
        <f t="shared" si="326"/>
        <v>0</v>
      </c>
      <c r="R1077" s="25">
        <f t="shared" si="327"/>
        <v>0</v>
      </c>
      <c r="S1077" s="158"/>
      <c r="T1077" s="158"/>
      <c r="U1077" s="158"/>
      <c r="V1077" s="158"/>
      <c r="W1077" s="158"/>
      <c r="X1077" s="158"/>
      <c r="Y1077" s="158"/>
      <c r="Z1077" s="158"/>
      <c r="AA1077" s="158"/>
      <c r="AB1077" s="26">
        <f t="shared" si="328"/>
        <v>0</v>
      </c>
      <c r="AC1077" s="42">
        <f t="shared" si="328"/>
        <v>0</v>
      </c>
      <c r="AD1077" s="56"/>
      <c r="AE1077" s="27"/>
      <c r="AF1077" s="158"/>
      <c r="AG1077" s="158"/>
      <c r="AH1077" s="158"/>
      <c r="AI1077" s="158"/>
      <c r="AJ1077" s="158"/>
      <c r="AK1077" s="158"/>
      <c r="AL1077" s="158"/>
      <c r="AM1077" s="158"/>
      <c r="AN1077" s="158"/>
      <c r="AO1077" s="158"/>
      <c r="AP1077" s="158"/>
      <c r="AQ1077" s="158"/>
      <c r="AR1077" s="48">
        <f t="shared" si="329"/>
        <v>0</v>
      </c>
      <c r="AS1077" s="129">
        <f t="shared" si="329"/>
        <v>0</v>
      </c>
      <c r="AT1077" s="158"/>
      <c r="AU1077" s="158"/>
      <c r="AV1077" s="158"/>
      <c r="AW1077" s="158"/>
      <c r="AX1077" s="27">
        <f t="shared" si="330"/>
        <v>0</v>
      </c>
      <c r="AY1077" s="39">
        <f t="shared" si="331"/>
        <v>0</v>
      </c>
      <c r="AZ1077" s="158"/>
      <c r="BA1077" s="27">
        <f t="shared" si="332"/>
        <v>0</v>
      </c>
      <c r="BB1077" s="158"/>
      <c r="BC1077" s="158"/>
      <c r="BD1077" s="158"/>
    </row>
    <row r="1078" spans="1:56" s="159" customFormat="1" ht="17.100000000000001" customHeight="1">
      <c r="A1078" s="215" t="s">
        <v>1310</v>
      </c>
      <c r="B1078" s="168" t="s">
        <v>213</v>
      </c>
      <c r="C1078" s="153" t="s">
        <v>1334</v>
      </c>
      <c r="D1078" s="306" t="s">
        <v>1481</v>
      </c>
      <c r="E1078" s="319">
        <v>17</v>
      </c>
      <c r="F1078" s="154" t="s">
        <v>1485</v>
      </c>
      <c r="G1078" s="155">
        <v>186</v>
      </c>
      <c r="H1078" s="155">
        <v>653</v>
      </c>
      <c r="I1078" s="155"/>
      <c r="J1078" s="155"/>
      <c r="K1078" s="155"/>
      <c r="L1078" s="307"/>
      <c r="M1078" s="307"/>
      <c r="N1078" s="307"/>
      <c r="O1078" s="25">
        <f t="shared" si="325"/>
        <v>0</v>
      </c>
      <c r="P1078" s="25">
        <f t="shared" si="326"/>
        <v>0</v>
      </c>
      <c r="Q1078" s="25">
        <f t="shared" si="326"/>
        <v>0</v>
      </c>
      <c r="R1078" s="25">
        <f t="shared" si="327"/>
        <v>0</v>
      </c>
      <c r="S1078" s="158"/>
      <c r="T1078" s="158"/>
      <c r="U1078" s="158"/>
      <c r="V1078" s="158"/>
      <c r="W1078" s="158"/>
      <c r="X1078" s="158"/>
      <c r="Y1078" s="158"/>
      <c r="Z1078" s="158"/>
      <c r="AA1078" s="158"/>
      <c r="AB1078" s="26">
        <f t="shared" si="328"/>
        <v>0</v>
      </c>
      <c r="AC1078" s="42">
        <f t="shared" si="328"/>
        <v>0</v>
      </c>
      <c r="AD1078" s="56"/>
      <c r="AE1078" s="27"/>
      <c r="AF1078" s="158"/>
      <c r="AG1078" s="158"/>
      <c r="AH1078" s="158"/>
      <c r="AI1078" s="158"/>
      <c r="AJ1078" s="158"/>
      <c r="AK1078" s="158"/>
      <c r="AL1078" s="158"/>
      <c r="AM1078" s="158"/>
      <c r="AN1078" s="158"/>
      <c r="AO1078" s="158"/>
      <c r="AP1078" s="158"/>
      <c r="AQ1078" s="158"/>
      <c r="AR1078" s="48">
        <f t="shared" si="329"/>
        <v>0</v>
      </c>
      <c r="AS1078" s="129">
        <f t="shared" si="329"/>
        <v>0</v>
      </c>
      <c r="AT1078" s="158"/>
      <c r="AU1078" s="158"/>
      <c r="AV1078" s="158"/>
      <c r="AW1078" s="158"/>
      <c r="AX1078" s="27">
        <f t="shared" si="330"/>
        <v>0</v>
      </c>
      <c r="AY1078" s="39">
        <f t="shared" si="331"/>
        <v>0</v>
      </c>
      <c r="AZ1078" s="158"/>
      <c r="BA1078" s="27">
        <f t="shared" si="332"/>
        <v>0</v>
      </c>
      <c r="BB1078" s="158"/>
      <c r="BC1078" s="158"/>
      <c r="BD1078" s="158"/>
    </row>
    <row r="1079" spans="1:56" s="159" customFormat="1" ht="17.100000000000001" customHeight="1">
      <c r="A1079" s="215" t="s">
        <v>1310</v>
      </c>
      <c r="B1079" s="168" t="s">
        <v>213</v>
      </c>
      <c r="C1079" s="153" t="s">
        <v>1334</v>
      </c>
      <c r="D1079" s="306" t="s">
        <v>1351</v>
      </c>
      <c r="E1079" s="319">
        <v>18</v>
      </c>
      <c r="F1079" s="154" t="s">
        <v>1352</v>
      </c>
      <c r="G1079" s="155">
        <v>161</v>
      </c>
      <c r="H1079" s="155">
        <v>963</v>
      </c>
      <c r="I1079" s="155"/>
      <c r="J1079" s="155"/>
      <c r="K1079" s="155"/>
      <c r="L1079" s="307"/>
      <c r="M1079" s="307"/>
      <c r="N1079" s="307"/>
      <c r="O1079" s="25">
        <f t="shared" si="325"/>
        <v>0</v>
      </c>
      <c r="P1079" s="25">
        <f t="shared" si="326"/>
        <v>0</v>
      </c>
      <c r="Q1079" s="25">
        <f t="shared" si="326"/>
        <v>0</v>
      </c>
      <c r="R1079" s="25">
        <f t="shared" si="327"/>
        <v>0</v>
      </c>
      <c r="S1079" s="158"/>
      <c r="T1079" s="158"/>
      <c r="U1079" s="158"/>
      <c r="V1079" s="158"/>
      <c r="W1079" s="158"/>
      <c r="X1079" s="158"/>
      <c r="Y1079" s="158"/>
      <c r="Z1079" s="158"/>
      <c r="AA1079" s="158"/>
      <c r="AB1079" s="26">
        <f t="shared" si="328"/>
        <v>0</v>
      </c>
      <c r="AC1079" s="42">
        <f t="shared" si="328"/>
        <v>0</v>
      </c>
      <c r="AD1079" s="56"/>
      <c r="AE1079" s="27">
        <f t="shared" si="318"/>
        <v>0</v>
      </c>
      <c r="AF1079" s="158"/>
      <c r="AG1079" s="158"/>
      <c r="AH1079" s="158"/>
      <c r="AI1079" s="158"/>
      <c r="AJ1079" s="158"/>
      <c r="AK1079" s="158"/>
      <c r="AL1079" s="158"/>
      <c r="AM1079" s="158"/>
      <c r="AN1079" s="158"/>
      <c r="AO1079" s="158"/>
      <c r="AP1079" s="158"/>
      <c r="AQ1079" s="158"/>
      <c r="AR1079" s="48">
        <f t="shared" si="329"/>
        <v>0</v>
      </c>
      <c r="AS1079" s="129">
        <f t="shared" si="329"/>
        <v>0</v>
      </c>
      <c r="AT1079" s="158"/>
      <c r="AU1079" s="158"/>
      <c r="AV1079" s="158"/>
      <c r="AW1079" s="158"/>
      <c r="AX1079" s="27">
        <f t="shared" si="330"/>
        <v>0</v>
      </c>
      <c r="AY1079" s="39">
        <f t="shared" si="331"/>
        <v>0</v>
      </c>
      <c r="AZ1079" s="158"/>
      <c r="BA1079" s="27">
        <f t="shared" si="332"/>
        <v>0</v>
      </c>
      <c r="BB1079" s="158"/>
      <c r="BC1079" s="158"/>
      <c r="BD1079" s="158"/>
    </row>
    <row r="1080" spans="1:56" s="159" customFormat="1" ht="17.100000000000001" customHeight="1">
      <c r="A1080" s="215" t="s">
        <v>1310</v>
      </c>
      <c r="B1080" s="168" t="s">
        <v>213</v>
      </c>
      <c r="C1080" s="153" t="s">
        <v>1334</v>
      </c>
      <c r="D1080" s="306" t="s">
        <v>1351</v>
      </c>
      <c r="E1080" s="323">
        <v>19</v>
      </c>
      <c r="F1080" s="154" t="s">
        <v>1353</v>
      </c>
      <c r="G1080" s="155">
        <v>190</v>
      </c>
      <c r="H1080" s="155">
        <v>930</v>
      </c>
      <c r="I1080" s="155"/>
      <c r="J1080" s="155"/>
      <c r="K1080" s="155"/>
      <c r="L1080" s="307"/>
      <c r="M1080" s="307"/>
      <c r="N1080" s="307"/>
      <c r="O1080" s="25">
        <f t="shared" si="325"/>
        <v>0</v>
      </c>
      <c r="P1080" s="25">
        <f t="shared" si="326"/>
        <v>0</v>
      </c>
      <c r="Q1080" s="25">
        <f t="shared" si="326"/>
        <v>0</v>
      </c>
      <c r="R1080" s="25">
        <f t="shared" si="327"/>
        <v>0</v>
      </c>
      <c r="S1080" s="158"/>
      <c r="T1080" s="158"/>
      <c r="U1080" s="158"/>
      <c r="V1080" s="158"/>
      <c r="W1080" s="158"/>
      <c r="X1080" s="158"/>
      <c r="Y1080" s="158"/>
      <c r="Z1080" s="158"/>
      <c r="AA1080" s="158"/>
      <c r="AB1080" s="26">
        <f t="shared" si="328"/>
        <v>0</v>
      </c>
      <c r="AC1080" s="42">
        <f t="shared" si="328"/>
        <v>0</v>
      </c>
      <c r="AD1080" s="56"/>
      <c r="AE1080" s="27">
        <f t="shared" si="318"/>
        <v>0</v>
      </c>
      <c r="AF1080" s="158"/>
      <c r="AG1080" s="158"/>
      <c r="AH1080" s="158"/>
      <c r="AI1080" s="158"/>
      <c r="AJ1080" s="158"/>
      <c r="AK1080" s="158"/>
      <c r="AL1080" s="158"/>
      <c r="AM1080" s="158"/>
      <c r="AN1080" s="158"/>
      <c r="AO1080" s="158"/>
      <c r="AP1080" s="158"/>
      <c r="AQ1080" s="158"/>
      <c r="AR1080" s="48">
        <f t="shared" si="329"/>
        <v>0</v>
      </c>
      <c r="AS1080" s="129">
        <f t="shared" si="329"/>
        <v>0</v>
      </c>
      <c r="AT1080" s="158"/>
      <c r="AU1080" s="158"/>
      <c r="AV1080" s="158"/>
      <c r="AW1080" s="158"/>
      <c r="AX1080" s="27">
        <f t="shared" si="330"/>
        <v>0</v>
      </c>
      <c r="AY1080" s="39">
        <f t="shared" si="331"/>
        <v>0</v>
      </c>
      <c r="AZ1080" s="158"/>
      <c r="BA1080" s="27">
        <f t="shared" si="332"/>
        <v>0</v>
      </c>
      <c r="BB1080" s="158"/>
      <c r="BC1080" s="158"/>
      <c r="BD1080" s="158"/>
    </row>
    <row r="1081" spans="1:56" s="159" customFormat="1" ht="17.100000000000001" customHeight="1">
      <c r="A1081" s="215" t="s">
        <v>1310</v>
      </c>
      <c r="B1081" s="168" t="s">
        <v>213</v>
      </c>
      <c r="C1081" s="153" t="s">
        <v>1334</v>
      </c>
      <c r="D1081" s="306" t="s">
        <v>1354</v>
      </c>
      <c r="E1081" s="319">
        <v>20</v>
      </c>
      <c r="F1081" s="154" t="s">
        <v>1354</v>
      </c>
      <c r="G1081" s="155">
        <v>176</v>
      </c>
      <c r="H1081" s="155">
        <v>884</v>
      </c>
      <c r="I1081" s="155">
        <v>67</v>
      </c>
      <c r="J1081" s="155">
        <v>54</v>
      </c>
      <c r="K1081" s="155">
        <v>354</v>
      </c>
      <c r="L1081" s="243">
        <v>0</v>
      </c>
      <c r="M1081" s="243">
        <v>8</v>
      </c>
      <c r="N1081" s="243">
        <v>0</v>
      </c>
      <c r="O1081" s="25">
        <f t="shared" si="325"/>
        <v>67</v>
      </c>
      <c r="P1081" s="25">
        <f t="shared" si="326"/>
        <v>62</v>
      </c>
      <c r="Q1081" s="25">
        <f t="shared" si="326"/>
        <v>354</v>
      </c>
      <c r="R1081" s="25">
        <f t="shared" si="327"/>
        <v>483</v>
      </c>
      <c r="S1081" s="263">
        <v>18</v>
      </c>
      <c r="T1081" s="157">
        <v>0</v>
      </c>
      <c r="U1081" s="157">
        <v>0</v>
      </c>
      <c r="V1081" s="157">
        <v>67</v>
      </c>
      <c r="W1081" s="157">
        <v>0.16</v>
      </c>
      <c r="X1081" s="157">
        <v>0</v>
      </c>
      <c r="Y1081" s="157">
        <v>0</v>
      </c>
      <c r="Z1081" s="157">
        <v>1141</v>
      </c>
      <c r="AA1081" s="263">
        <v>907</v>
      </c>
      <c r="AB1081" s="26">
        <f t="shared" si="328"/>
        <v>1624</v>
      </c>
      <c r="AC1081" s="42">
        <f t="shared" si="328"/>
        <v>925</v>
      </c>
      <c r="AD1081" s="56">
        <v>176</v>
      </c>
      <c r="AE1081" s="27">
        <f t="shared" si="318"/>
        <v>100</v>
      </c>
      <c r="AF1081" s="157">
        <v>1</v>
      </c>
      <c r="AG1081" s="158"/>
      <c r="AH1081" s="158"/>
      <c r="AI1081" s="158"/>
      <c r="AJ1081" s="158"/>
      <c r="AK1081" s="158"/>
      <c r="AL1081" s="158"/>
      <c r="AM1081" s="158"/>
      <c r="AN1081" s="158"/>
      <c r="AO1081" s="158"/>
      <c r="AP1081" s="157">
        <v>565</v>
      </c>
      <c r="AQ1081" s="263">
        <v>147</v>
      </c>
      <c r="AR1081" s="48">
        <f t="shared" si="329"/>
        <v>565</v>
      </c>
      <c r="AS1081" s="129">
        <f t="shared" si="329"/>
        <v>147</v>
      </c>
      <c r="AT1081" s="263">
        <v>0</v>
      </c>
      <c r="AU1081" s="263">
        <v>0</v>
      </c>
      <c r="AV1081" s="263">
        <v>0</v>
      </c>
      <c r="AW1081" s="263">
        <v>39</v>
      </c>
      <c r="AX1081" s="27">
        <f t="shared" si="330"/>
        <v>39</v>
      </c>
      <c r="AY1081" s="39">
        <f t="shared" si="331"/>
        <v>186</v>
      </c>
      <c r="AZ1081" s="263">
        <v>130</v>
      </c>
      <c r="BA1081" s="27">
        <f t="shared" si="332"/>
        <v>316</v>
      </c>
      <c r="BB1081" s="158"/>
      <c r="BC1081" s="158"/>
      <c r="BD1081" s="158"/>
    </row>
    <row r="1082" spans="1:56" s="159" customFormat="1" ht="17.100000000000001" customHeight="1" thickBot="1">
      <c r="A1082" s="215" t="s">
        <v>1310</v>
      </c>
      <c r="B1082" s="170" t="s">
        <v>213</v>
      </c>
      <c r="C1082" s="153" t="s">
        <v>1334</v>
      </c>
      <c r="D1082" s="306" t="s">
        <v>1355</v>
      </c>
      <c r="E1082" s="319">
        <v>21</v>
      </c>
      <c r="F1082" s="154" t="s">
        <v>1356</v>
      </c>
      <c r="G1082" s="155">
        <v>138</v>
      </c>
      <c r="H1082" s="155">
        <v>733</v>
      </c>
      <c r="I1082" s="155">
        <v>150</v>
      </c>
      <c r="J1082" s="155">
        <v>0</v>
      </c>
      <c r="K1082" s="155">
        <v>583</v>
      </c>
      <c r="L1082" s="243">
        <v>0</v>
      </c>
      <c r="M1082" s="243">
        <v>0</v>
      </c>
      <c r="N1082" s="243">
        <v>0</v>
      </c>
      <c r="O1082" s="25">
        <f t="shared" si="325"/>
        <v>150</v>
      </c>
      <c r="P1082" s="25">
        <f t="shared" si="326"/>
        <v>0</v>
      </c>
      <c r="Q1082" s="25">
        <f t="shared" si="326"/>
        <v>583</v>
      </c>
      <c r="R1082" s="25">
        <f t="shared" si="327"/>
        <v>733</v>
      </c>
      <c r="S1082" s="157">
        <v>14.68</v>
      </c>
      <c r="T1082" s="157">
        <v>108</v>
      </c>
      <c r="U1082" s="157">
        <v>0.05</v>
      </c>
      <c r="V1082" s="157">
        <v>42</v>
      </c>
      <c r="W1082" s="157">
        <v>0</v>
      </c>
      <c r="X1082" s="157">
        <v>0</v>
      </c>
      <c r="Y1082" s="157">
        <v>0</v>
      </c>
      <c r="Z1082" s="158"/>
      <c r="AA1082" s="158"/>
      <c r="AB1082" s="26">
        <f t="shared" si="328"/>
        <v>733</v>
      </c>
      <c r="AC1082" s="42">
        <f t="shared" si="328"/>
        <v>14.68</v>
      </c>
      <c r="AD1082" s="56">
        <v>138</v>
      </c>
      <c r="AE1082" s="27">
        <f t="shared" si="318"/>
        <v>100</v>
      </c>
      <c r="AF1082" s="157">
        <v>2</v>
      </c>
      <c r="AG1082" s="158"/>
      <c r="AH1082" s="158" t="s">
        <v>1443</v>
      </c>
      <c r="AI1082" s="158"/>
      <c r="AJ1082" s="158"/>
      <c r="AK1082" s="158"/>
      <c r="AL1082" s="158"/>
      <c r="AM1082" s="158"/>
      <c r="AN1082" s="158"/>
      <c r="AO1082" s="158"/>
      <c r="AP1082" s="157">
        <v>54</v>
      </c>
      <c r="AQ1082" s="263">
        <v>25</v>
      </c>
      <c r="AR1082" s="48">
        <f t="shared" si="329"/>
        <v>54</v>
      </c>
      <c r="AS1082" s="129">
        <f t="shared" si="329"/>
        <v>25</v>
      </c>
      <c r="AT1082" s="263">
        <v>4.01</v>
      </c>
      <c r="AU1082" s="263">
        <v>0</v>
      </c>
      <c r="AV1082" s="263">
        <v>0</v>
      </c>
      <c r="AW1082" s="263">
        <v>0</v>
      </c>
      <c r="AX1082" s="27">
        <f t="shared" si="330"/>
        <v>4.01</v>
      </c>
      <c r="AY1082" s="39">
        <f t="shared" si="331"/>
        <v>29.009999999999998</v>
      </c>
      <c r="AZ1082" s="157">
        <v>211.81</v>
      </c>
      <c r="BA1082" s="27">
        <f t="shared" si="332"/>
        <v>240.82</v>
      </c>
      <c r="BB1082" s="157">
        <v>3</v>
      </c>
      <c r="BC1082" s="157">
        <v>3.51</v>
      </c>
      <c r="BD1082" s="158"/>
    </row>
    <row r="1083" spans="1:56" s="181" customFormat="1" ht="19.5" customHeight="1" thickBot="1">
      <c r="A1083" s="644" t="s">
        <v>316</v>
      </c>
      <c r="B1083" s="645"/>
      <c r="C1083" s="646"/>
      <c r="D1083" s="316"/>
      <c r="E1083" s="317">
        <v>21</v>
      </c>
      <c r="F1083" s="318"/>
      <c r="G1083" s="250">
        <f>SUM(G1062:G1082)</f>
        <v>3910</v>
      </c>
      <c r="H1083" s="250">
        <f t="shared" ref="H1083:AD1083" si="333">SUM(H1062:H1082)</f>
        <v>18345</v>
      </c>
      <c r="I1083" s="250">
        <f t="shared" si="333"/>
        <v>1841</v>
      </c>
      <c r="J1083" s="250">
        <f t="shared" si="333"/>
        <v>129</v>
      </c>
      <c r="K1083" s="250">
        <f t="shared" si="333"/>
        <v>1064</v>
      </c>
      <c r="L1083" s="250">
        <f t="shared" si="333"/>
        <v>521</v>
      </c>
      <c r="M1083" s="250">
        <f t="shared" si="333"/>
        <v>8</v>
      </c>
      <c r="N1083" s="250">
        <f t="shared" si="333"/>
        <v>3</v>
      </c>
      <c r="O1083" s="250">
        <f t="shared" si="333"/>
        <v>2362</v>
      </c>
      <c r="P1083" s="250">
        <f t="shared" si="333"/>
        <v>137</v>
      </c>
      <c r="Q1083" s="250">
        <f t="shared" si="333"/>
        <v>1067</v>
      </c>
      <c r="R1083" s="250">
        <f t="shared" si="333"/>
        <v>3566</v>
      </c>
      <c r="S1083" s="63">
        <f t="shared" si="333"/>
        <v>110.38</v>
      </c>
      <c r="T1083" s="250">
        <f t="shared" si="333"/>
        <v>274</v>
      </c>
      <c r="U1083" s="63">
        <f t="shared" si="333"/>
        <v>3.44</v>
      </c>
      <c r="V1083" s="250">
        <f t="shared" si="333"/>
        <v>1810</v>
      </c>
      <c r="W1083" s="63">
        <f t="shared" si="333"/>
        <v>53.39</v>
      </c>
      <c r="X1083" s="250">
        <f t="shared" si="333"/>
        <v>0</v>
      </c>
      <c r="Y1083" s="250">
        <f t="shared" si="333"/>
        <v>0</v>
      </c>
      <c r="Z1083" s="250">
        <f t="shared" si="333"/>
        <v>1141</v>
      </c>
      <c r="AA1083" s="63">
        <f t="shared" si="333"/>
        <v>907</v>
      </c>
      <c r="AB1083" s="250">
        <f t="shared" si="333"/>
        <v>4707</v>
      </c>
      <c r="AC1083" s="63">
        <f t="shared" si="333"/>
        <v>1017.38</v>
      </c>
      <c r="AD1083" s="250">
        <f t="shared" si="333"/>
        <v>1184</v>
      </c>
      <c r="AE1083" s="63">
        <f t="shared" si="318"/>
        <v>30.28132992327366</v>
      </c>
      <c r="AF1083" s="317">
        <v>2</v>
      </c>
      <c r="AG1083" s="250">
        <f t="shared" ref="AG1083:BD1083" si="334">SUM(AG1062:AG1082)</f>
        <v>342</v>
      </c>
      <c r="AH1083" s="250">
        <f t="shared" si="334"/>
        <v>339</v>
      </c>
      <c r="AI1083" s="250">
        <f t="shared" si="334"/>
        <v>0</v>
      </c>
      <c r="AJ1083" s="250">
        <f t="shared" si="334"/>
        <v>0</v>
      </c>
      <c r="AK1083" s="63">
        <f t="shared" si="334"/>
        <v>0</v>
      </c>
      <c r="AL1083" s="250">
        <f t="shared" si="334"/>
        <v>0</v>
      </c>
      <c r="AM1083" s="63">
        <f t="shared" si="334"/>
        <v>0</v>
      </c>
      <c r="AN1083" s="250">
        <f t="shared" si="334"/>
        <v>16</v>
      </c>
      <c r="AO1083" s="63">
        <f t="shared" si="334"/>
        <v>2.76</v>
      </c>
      <c r="AP1083" s="250">
        <f t="shared" si="334"/>
        <v>888</v>
      </c>
      <c r="AQ1083" s="63">
        <f t="shared" si="334"/>
        <v>239.14</v>
      </c>
      <c r="AR1083" s="250">
        <f t="shared" si="334"/>
        <v>904</v>
      </c>
      <c r="AS1083" s="63">
        <f t="shared" si="334"/>
        <v>241.9</v>
      </c>
      <c r="AT1083" s="63">
        <f t="shared" si="334"/>
        <v>77.2</v>
      </c>
      <c r="AU1083" s="63">
        <f t="shared" si="334"/>
        <v>86.56</v>
      </c>
      <c r="AV1083" s="63">
        <f t="shared" si="334"/>
        <v>0</v>
      </c>
      <c r="AW1083" s="63">
        <f t="shared" si="334"/>
        <v>39</v>
      </c>
      <c r="AX1083" s="63">
        <f t="shared" si="334"/>
        <v>202.75999999999996</v>
      </c>
      <c r="AY1083" s="63">
        <f t="shared" si="334"/>
        <v>444.65999999999997</v>
      </c>
      <c r="AZ1083" s="63">
        <f t="shared" si="334"/>
        <v>491.61</v>
      </c>
      <c r="BA1083" s="271">
        <f t="shared" si="334"/>
        <v>936.27</v>
      </c>
      <c r="BB1083" s="250">
        <f t="shared" si="334"/>
        <v>3</v>
      </c>
      <c r="BC1083" s="63">
        <f t="shared" si="334"/>
        <v>3.51</v>
      </c>
      <c r="BD1083" s="63">
        <f t="shared" si="334"/>
        <v>0</v>
      </c>
    </row>
    <row r="1084" spans="1:56" s="181" customFormat="1" ht="42" customHeight="1" thickBot="1">
      <c r="A1084" s="694" t="s">
        <v>210</v>
      </c>
      <c r="B1084" s="695"/>
      <c r="C1084" s="696"/>
      <c r="D1084" s="324"/>
      <c r="E1084" s="231">
        <f>E1083+E1061</f>
        <v>37</v>
      </c>
      <c r="F1084" s="325"/>
      <c r="G1084" s="231">
        <f t="shared" ref="G1084:BD1084" si="335">G1083+G1061</f>
        <v>8723</v>
      </c>
      <c r="H1084" s="231">
        <f t="shared" si="335"/>
        <v>35504</v>
      </c>
      <c r="I1084" s="231">
        <f t="shared" si="335"/>
        <v>3488</v>
      </c>
      <c r="J1084" s="231">
        <f t="shared" si="335"/>
        <v>189</v>
      </c>
      <c r="K1084" s="231">
        <f t="shared" si="335"/>
        <v>2464</v>
      </c>
      <c r="L1084" s="231">
        <f t="shared" si="335"/>
        <v>524</v>
      </c>
      <c r="M1084" s="231">
        <f t="shared" si="335"/>
        <v>12</v>
      </c>
      <c r="N1084" s="231">
        <f t="shared" si="335"/>
        <v>7</v>
      </c>
      <c r="O1084" s="231">
        <f t="shared" si="335"/>
        <v>4012</v>
      </c>
      <c r="P1084" s="231">
        <f t="shared" si="335"/>
        <v>201</v>
      </c>
      <c r="Q1084" s="231">
        <f t="shared" si="335"/>
        <v>2471</v>
      </c>
      <c r="R1084" s="231">
        <f t="shared" si="335"/>
        <v>6684</v>
      </c>
      <c r="S1084" s="120">
        <f t="shared" si="335"/>
        <v>272.51</v>
      </c>
      <c r="T1084" s="231">
        <f t="shared" si="335"/>
        <v>275</v>
      </c>
      <c r="U1084" s="120">
        <f t="shared" si="335"/>
        <v>3.44</v>
      </c>
      <c r="V1084" s="231">
        <f t="shared" si="335"/>
        <v>2204</v>
      </c>
      <c r="W1084" s="120">
        <f t="shared" si="335"/>
        <v>63.87</v>
      </c>
      <c r="X1084" s="231">
        <f t="shared" si="335"/>
        <v>0</v>
      </c>
      <c r="Y1084" s="231">
        <f t="shared" si="335"/>
        <v>103</v>
      </c>
      <c r="Z1084" s="231">
        <f t="shared" si="335"/>
        <v>3470</v>
      </c>
      <c r="AA1084" s="120">
        <f t="shared" si="335"/>
        <v>1362.15</v>
      </c>
      <c r="AB1084" s="231">
        <f t="shared" si="335"/>
        <v>10154</v>
      </c>
      <c r="AC1084" s="120">
        <f t="shared" si="335"/>
        <v>1634.6599999999999</v>
      </c>
      <c r="AD1084" s="231">
        <f t="shared" si="335"/>
        <v>3365</v>
      </c>
      <c r="AE1084" s="120">
        <f t="shared" si="318"/>
        <v>38.576177920440216</v>
      </c>
      <c r="AF1084" s="231">
        <f t="shared" si="335"/>
        <v>3</v>
      </c>
      <c r="AG1084" s="231">
        <f t="shared" si="335"/>
        <v>342</v>
      </c>
      <c r="AH1084" s="231">
        <f t="shared" si="335"/>
        <v>339</v>
      </c>
      <c r="AI1084" s="231">
        <f t="shared" si="335"/>
        <v>0</v>
      </c>
      <c r="AJ1084" s="231">
        <f t="shared" si="335"/>
        <v>0</v>
      </c>
      <c r="AK1084" s="120">
        <f t="shared" si="335"/>
        <v>0</v>
      </c>
      <c r="AL1084" s="231">
        <f t="shared" si="335"/>
        <v>0</v>
      </c>
      <c r="AM1084" s="120">
        <f t="shared" si="335"/>
        <v>0</v>
      </c>
      <c r="AN1084" s="231">
        <f t="shared" si="335"/>
        <v>56</v>
      </c>
      <c r="AO1084" s="120">
        <f t="shared" si="335"/>
        <v>7.5299999999999994</v>
      </c>
      <c r="AP1084" s="231">
        <f t="shared" si="335"/>
        <v>1524</v>
      </c>
      <c r="AQ1084" s="120">
        <f t="shared" si="335"/>
        <v>611.34999999999991</v>
      </c>
      <c r="AR1084" s="231">
        <f t="shared" si="335"/>
        <v>1580</v>
      </c>
      <c r="AS1084" s="120">
        <f t="shared" si="335"/>
        <v>618.88</v>
      </c>
      <c r="AT1084" s="120">
        <f t="shared" si="335"/>
        <v>480.17999999999995</v>
      </c>
      <c r="AU1084" s="120">
        <f t="shared" si="335"/>
        <v>354.96</v>
      </c>
      <c r="AV1084" s="120">
        <f t="shared" si="335"/>
        <v>0</v>
      </c>
      <c r="AW1084" s="120">
        <f t="shared" si="335"/>
        <v>131.91</v>
      </c>
      <c r="AX1084" s="120">
        <f t="shared" si="335"/>
        <v>967.05</v>
      </c>
      <c r="AY1084" s="120">
        <f t="shared" si="335"/>
        <v>1585.9300000000003</v>
      </c>
      <c r="AZ1084" s="120">
        <f t="shared" si="335"/>
        <v>914.11</v>
      </c>
      <c r="BA1084" s="276">
        <f t="shared" si="335"/>
        <v>2500.04</v>
      </c>
      <c r="BB1084" s="231">
        <f t="shared" si="335"/>
        <v>3</v>
      </c>
      <c r="BC1084" s="120">
        <f t="shared" si="335"/>
        <v>3.51</v>
      </c>
      <c r="BD1084" s="120">
        <f t="shared" si="335"/>
        <v>0</v>
      </c>
    </row>
    <row r="1085" spans="1:56" ht="28.5" customHeight="1" thickBot="1">
      <c r="A1085" s="608" t="s">
        <v>1526</v>
      </c>
      <c r="B1085" s="327"/>
      <c r="C1085" s="327"/>
      <c r="D1085" s="327"/>
      <c r="E1085" s="327"/>
      <c r="F1085" s="327"/>
      <c r="G1085" s="327"/>
      <c r="H1085" s="327"/>
      <c r="I1085" s="327"/>
      <c r="J1085" s="327"/>
      <c r="K1085" s="327"/>
      <c r="L1085" s="327"/>
      <c r="M1085" s="327"/>
      <c r="N1085" s="327"/>
      <c r="O1085" s="327"/>
      <c r="P1085" s="327"/>
      <c r="Q1085" s="328"/>
      <c r="R1085" s="711" t="s">
        <v>55</v>
      </c>
      <c r="S1085" s="712"/>
      <c r="T1085" s="712"/>
      <c r="U1085" s="712"/>
      <c r="V1085" s="712"/>
      <c r="W1085" s="712"/>
      <c r="X1085" s="712"/>
      <c r="Y1085" s="712"/>
      <c r="Z1085" s="712"/>
      <c r="AA1085" s="712"/>
      <c r="AB1085" s="712"/>
      <c r="AC1085" s="712"/>
      <c r="AD1085" s="712"/>
      <c r="AE1085" s="712"/>
      <c r="AF1085" s="712"/>
      <c r="AG1085" s="712"/>
      <c r="AH1085" s="712"/>
      <c r="AI1085" s="712"/>
      <c r="AJ1085" s="712"/>
      <c r="AK1085" s="712"/>
      <c r="AL1085" s="712"/>
      <c r="AM1085" s="712"/>
      <c r="AN1085" s="713"/>
      <c r="AO1085" s="329"/>
      <c r="AP1085" s="326"/>
      <c r="AQ1085" s="326"/>
      <c r="AR1085" s="326"/>
      <c r="AS1085" s="241"/>
      <c r="AT1085" s="241"/>
      <c r="AU1085" s="241"/>
      <c r="AV1085" s="241"/>
      <c r="AW1085" s="241"/>
      <c r="AX1085" s="241"/>
      <c r="AY1085" s="241"/>
      <c r="AZ1085" s="241"/>
      <c r="BA1085" s="241"/>
      <c r="BB1085" s="241"/>
    </row>
    <row r="1086" spans="1:56" ht="46.5" customHeight="1" thickBot="1">
      <c r="A1086" s="714" t="s">
        <v>1357</v>
      </c>
      <c r="B1086" s="716" t="s">
        <v>1358</v>
      </c>
      <c r="C1086" s="718" t="s">
        <v>1359</v>
      </c>
      <c r="D1086" s="716" t="s">
        <v>1360</v>
      </c>
      <c r="E1086" s="716" t="s">
        <v>1361</v>
      </c>
      <c r="F1086" s="716" t="s">
        <v>1362</v>
      </c>
      <c r="G1086" s="716" t="s">
        <v>1363</v>
      </c>
      <c r="H1086" s="716" t="s">
        <v>1364</v>
      </c>
      <c r="I1086" s="330" t="s">
        <v>1365</v>
      </c>
      <c r="J1086" s="716" t="s">
        <v>1366</v>
      </c>
      <c r="K1086" s="330" t="s">
        <v>1367</v>
      </c>
      <c r="L1086" s="716" t="s">
        <v>1368</v>
      </c>
      <c r="M1086" s="716" t="s">
        <v>1369</v>
      </c>
      <c r="N1086" s="716" t="s">
        <v>1370</v>
      </c>
      <c r="O1086" s="716" t="s">
        <v>1371</v>
      </c>
      <c r="P1086" s="716" t="s">
        <v>1372</v>
      </c>
      <c r="Q1086" s="716" t="s">
        <v>1373</v>
      </c>
      <c r="R1086" s="716" t="s">
        <v>1374</v>
      </c>
      <c r="S1086" s="716" t="s">
        <v>1375</v>
      </c>
      <c r="T1086" s="720" t="s">
        <v>1376</v>
      </c>
      <c r="U1086" s="721"/>
      <c r="V1086" s="720" t="s">
        <v>1377</v>
      </c>
      <c r="W1086" s="721"/>
      <c r="X1086" s="720" t="s">
        <v>1378</v>
      </c>
      <c r="Y1086" s="721"/>
      <c r="Z1086" s="720" t="s">
        <v>1379</v>
      </c>
      <c r="AA1086" s="721"/>
      <c r="AB1086" s="720" t="s">
        <v>1380</v>
      </c>
      <c r="AC1086" s="721"/>
      <c r="AD1086" s="722" t="s">
        <v>1381</v>
      </c>
      <c r="AE1086" s="723"/>
      <c r="AF1086" s="723"/>
      <c r="AG1086" s="723"/>
      <c r="AH1086" s="724"/>
      <c r="AI1086" s="331" t="s">
        <v>1382</v>
      </c>
      <c r="AJ1086" s="332" t="s">
        <v>1383</v>
      </c>
      <c r="AK1086" s="332" t="s">
        <v>1384</v>
      </c>
      <c r="AL1086" s="725" t="s">
        <v>1385</v>
      </c>
      <c r="AM1086" s="726"/>
      <c r="AN1086" s="559" t="s">
        <v>1386</v>
      </c>
      <c r="AO1086" s="241"/>
      <c r="AP1086" s="241"/>
      <c r="AQ1086" s="241"/>
      <c r="AR1086" s="241"/>
      <c r="AS1086" s="241"/>
      <c r="AT1086" s="241"/>
      <c r="AU1086" s="241"/>
    </row>
    <row r="1087" spans="1:56" ht="28.5" customHeight="1" thickBot="1">
      <c r="A1087" s="715"/>
      <c r="B1087" s="717"/>
      <c r="C1087" s="719"/>
      <c r="D1087" s="717"/>
      <c r="E1087" s="717"/>
      <c r="F1087" s="717"/>
      <c r="G1087" s="717"/>
      <c r="H1087" s="717"/>
      <c r="I1087" s="333" t="s">
        <v>43</v>
      </c>
      <c r="J1087" s="717"/>
      <c r="K1087" s="333" t="s">
        <v>43</v>
      </c>
      <c r="L1087" s="717"/>
      <c r="M1087" s="717"/>
      <c r="N1087" s="717"/>
      <c r="O1087" s="717"/>
      <c r="P1087" s="717"/>
      <c r="Q1087" s="717"/>
      <c r="R1087" s="717"/>
      <c r="S1087" s="717"/>
      <c r="T1087" s="334" t="s">
        <v>48</v>
      </c>
      <c r="U1087" s="335" t="s">
        <v>49</v>
      </c>
      <c r="V1087" s="334" t="s">
        <v>48</v>
      </c>
      <c r="W1087" s="335" t="s">
        <v>49</v>
      </c>
      <c r="X1087" s="334" t="s">
        <v>48</v>
      </c>
      <c r="Y1087" s="335" t="s">
        <v>49</v>
      </c>
      <c r="Z1087" s="334" t="s">
        <v>48</v>
      </c>
      <c r="AA1087" s="485" t="s">
        <v>49</v>
      </c>
      <c r="AB1087" s="334" t="s">
        <v>48</v>
      </c>
      <c r="AC1087" s="335" t="s">
        <v>49</v>
      </c>
      <c r="AD1087" s="336" t="s">
        <v>50</v>
      </c>
      <c r="AE1087" s="337" t="s">
        <v>51</v>
      </c>
      <c r="AF1087" s="337" t="s">
        <v>52</v>
      </c>
      <c r="AG1087" s="337" t="s">
        <v>53</v>
      </c>
      <c r="AH1087" s="338" t="s">
        <v>54</v>
      </c>
      <c r="AI1087" s="339" t="s">
        <v>43</v>
      </c>
      <c r="AJ1087" s="339" t="s">
        <v>43</v>
      </c>
      <c r="AK1087" s="339" t="s">
        <v>43</v>
      </c>
      <c r="AL1087" s="340" t="s">
        <v>48</v>
      </c>
      <c r="AM1087" s="341" t="s">
        <v>55</v>
      </c>
      <c r="AN1087" s="342" t="s">
        <v>43</v>
      </c>
      <c r="AO1087" s="241"/>
      <c r="AP1087" s="241"/>
      <c r="AQ1087" s="241"/>
      <c r="AR1087" s="241"/>
      <c r="AS1087" s="241"/>
      <c r="AT1087" s="241"/>
      <c r="AU1087" s="241"/>
    </row>
    <row r="1088" spans="1:56" ht="18" customHeight="1">
      <c r="A1088" s="343" t="s">
        <v>1387</v>
      </c>
      <c r="B1088" s="376" t="s">
        <v>1391</v>
      </c>
      <c r="C1088" s="139">
        <f>$E$7</f>
        <v>2</v>
      </c>
      <c r="D1088" s="218">
        <f>C1088-E1088</f>
        <v>1</v>
      </c>
      <c r="E1088" s="344">
        <v>1</v>
      </c>
      <c r="F1088" s="345">
        <f>G7</f>
        <v>379</v>
      </c>
      <c r="G1088" s="345">
        <f>H7</f>
        <v>1994</v>
      </c>
      <c r="H1088" s="441">
        <f>R7</f>
        <v>328</v>
      </c>
      <c r="I1088" s="442">
        <f>S7</f>
        <v>17.05</v>
      </c>
      <c r="J1088" s="443">
        <f t="shared" ref="J1088:AN1088" si="336">Z7</f>
        <v>9478</v>
      </c>
      <c r="K1088" s="444">
        <f t="shared" si="336"/>
        <v>71.64</v>
      </c>
      <c r="L1088" s="441">
        <f t="shared" si="336"/>
        <v>9806</v>
      </c>
      <c r="M1088" s="445">
        <f t="shared" si="336"/>
        <v>88.69</v>
      </c>
      <c r="N1088" s="347">
        <f t="shared" si="336"/>
        <v>150</v>
      </c>
      <c r="O1088" s="348">
        <f t="shared" si="336"/>
        <v>85.714285714285708</v>
      </c>
      <c r="P1088" s="349">
        <f t="shared" si="336"/>
        <v>0</v>
      </c>
      <c r="Q1088" s="345">
        <f t="shared" si="336"/>
        <v>0</v>
      </c>
      <c r="R1088" s="350">
        <f t="shared" si="336"/>
        <v>0</v>
      </c>
      <c r="S1088" s="350">
        <f t="shared" si="336"/>
        <v>0</v>
      </c>
      <c r="T1088" s="353">
        <f t="shared" si="336"/>
        <v>0</v>
      </c>
      <c r="U1088" s="486">
        <f t="shared" si="336"/>
        <v>0</v>
      </c>
      <c r="V1088" s="353">
        <f t="shared" si="336"/>
        <v>0</v>
      </c>
      <c r="W1088" s="354">
        <f t="shared" si="336"/>
        <v>0</v>
      </c>
      <c r="X1088" s="353">
        <f t="shared" si="336"/>
        <v>6</v>
      </c>
      <c r="Y1088" s="354">
        <f t="shared" si="336"/>
        <v>0.85</v>
      </c>
      <c r="Z1088" s="353">
        <f t="shared" si="336"/>
        <v>41</v>
      </c>
      <c r="AA1088" s="354">
        <f t="shared" si="336"/>
        <v>3.46</v>
      </c>
      <c r="AB1088" s="353">
        <f t="shared" si="336"/>
        <v>47</v>
      </c>
      <c r="AC1088" s="354">
        <f t="shared" si="336"/>
        <v>4.3099999999999996</v>
      </c>
      <c r="AD1088" s="348">
        <f t="shared" si="336"/>
        <v>6.5</v>
      </c>
      <c r="AE1088" s="348">
        <f t="shared" si="336"/>
        <v>20.100000000000001</v>
      </c>
      <c r="AF1088" s="348">
        <f t="shared" si="336"/>
        <v>1.9</v>
      </c>
      <c r="AG1088" s="348">
        <f t="shared" si="336"/>
        <v>12.53</v>
      </c>
      <c r="AH1088" s="352">
        <f t="shared" si="336"/>
        <v>41.03</v>
      </c>
      <c r="AI1088" s="348">
        <f t="shared" si="336"/>
        <v>45.34</v>
      </c>
      <c r="AJ1088" s="348">
        <f t="shared" si="336"/>
        <v>12.35</v>
      </c>
      <c r="AK1088" s="348">
        <f t="shared" si="336"/>
        <v>57.690000000000005</v>
      </c>
      <c r="AL1088" s="353">
        <f t="shared" si="336"/>
        <v>36</v>
      </c>
      <c r="AM1088" s="354">
        <f t="shared" si="336"/>
        <v>10.5</v>
      </c>
      <c r="AN1088" s="354">
        <f t="shared" si="336"/>
        <v>0</v>
      </c>
      <c r="AO1088" s="241"/>
      <c r="AP1088" s="241"/>
      <c r="AQ1088" s="241"/>
      <c r="AR1088" s="241"/>
      <c r="AS1088" s="241"/>
      <c r="AT1088" s="241"/>
      <c r="AU1088" s="241"/>
    </row>
    <row r="1089" spans="1:47" ht="15">
      <c r="A1089" s="343"/>
      <c r="B1089" s="377" t="s">
        <v>1392</v>
      </c>
      <c r="C1089" s="139">
        <f>$E$15</f>
        <v>7</v>
      </c>
      <c r="D1089" s="218">
        <f>C1089-E1089</f>
        <v>5</v>
      </c>
      <c r="E1089" s="344">
        <v>2</v>
      </c>
      <c r="F1089" s="345">
        <f>G15</f>
        <v>1215</v>
      </c>
      <c r="G1089" s="345">
        <f>H15</f>
        <v>6857</v>
      </c>
      <c r="H1089" s="480">
        <f>R15</f>
        <v>1240</v>
      </c>
      <c r="I1089" s="481">
        <f>S15</f>
        <v>18.650000000000002</v>
      </c>
      <c r="J1089" s="482">
        <f t="shared" ref="J1089:AN1089" si="337">Z15</f>
        <v>921</v>
      </c>
      <c r="K1089" s="483">
        <f t="shared" si="337"/>
        <v>156.51</v>
      </c>
      <c r="L1089" s="480">
        <f t="shared" si="337"/>
        <v>2161</v>
      </c>
      <c r="M1089" s="354">
        <f t="shared" si="337"/>
        <v>175.16</v>
      </c>
      <c r="N1089" s="347">
        <f t="shared" si="337"/>
        <v>490</v>
      </c>
      <c r="O1089" s="348">
        <f t="shared" si="337"/>
        <v>40.329218106995881</v>
      </c>
      <c r="P1089" s="349">
        <f t="shared" si="337"/>
        <v>0</v>
      </c>
      <c r="Q1089" s="345">
        <f t="shared" si="337"/>
        <v>0</v>
      </c>
      <c r="R1089" s="350">
        <f t="shared" si="337"/>
        <v>0</v>
      </c>
      <c r="S1089" s="350">
        <f t="shared" si="337"/>
        <v>0</v>
      </c>
      <c r="T1089" s="349">
        <f t="shared" si="337"/>
        <v>0</v>
      </c>
      <c r="U1089" s="351">
        <f t="shared" si="337"/>
        <v>0</v>
      </c>
      <c r="V1089" s="349">
        <f t="shared" si="337"/>
        <v>0</v>
      </c>
      <c r="W1089" s="348">
        <f t="shared" si="337"/>
        <v>0</v>
      </c>
      <c r="X1089" s="349">
        <f t="shared" si="337"/>
        <v>0</v>
      </c>
      <c r="Y1089" s="348">
        <f t="shared" si="337"/>
        <v>0</v>
      </c>
      <c r="Z1089" s="349">
        <f t="shared" si="337"/>
        <v>3</v>
      </c>
      <c r="AA1089" s="348">
        <f t="shared" si="337"/>
        <v>0.24</v>
      </c>
      <c r="AB1089" s="349">
        <f t="shared" si="337"/>
        <v>3</v>
      </c>
      <c r="AC1089" s="348">
        <f t="shared" si="337"/>
        <v>0.24</v>
      </c>
      <c r="AD1089" s="348">
        <f t="shared" si="337"/>
        <v>1.7</v>
      </c>
      <c r="AE1089" s="348">
        <f t="shared" si="337"/>
        <v>18.8</v>
      </c>
      <c r="AF1089" s="348">
        <f t="shared" si="337"/>
        <v>2.1</v>
      </c>
      <c r="AG1089" s="348">
        <f t="shared" si="337"/>
        <v>4.6999999999999993</v>
      </c>
      <c r="AH1089" s="352">
        <f t="shared" si="337"/>
        <v>27.299999999999997</v>
      </c>
      <c r="AI1089" s="348">
        <f t="shared" si="337"/>
        <v>27.539999999999996</v>
      </c>
      <c r="AJ1089" s="348">
        <f t="shared" si="337"/>
        <v>33</v>
      </c>
      <c r="AK1089" s="348">
        <f t="shared" si="337"/>
        <v>60.54</v>
      </c>
      <c r="AL1089" s="353">
        <f t="shared" si="337"/>
        <v>0</v>
      </c>
      <c r="AM1089" s="354">
        <f t="shared" si="337"/>
        <v>0</v>
      </c>
      <c r="AN1089" s="354">
        <f t="shared" si="337"/>
        <v>0</v>
      </c>
      <c r="AO1089" s="241"/>
      <c r="AP1089" s="241"/>
      <c r="AQ1089" s="241"/>
      <c r="AR1089" s="241"/>
      <c r="AS1089" s="241"/>
      <c r="AT1089" s="241"/>
      <c r="AU1089" s="241"/>
    </row>
    <row r="1090" spans="1:47" ht="15">
      <c r="A1090" s="355"/>
      <c r="B1090" s="139" t="s">
        <v>1388</v>
      </c>
      <c r="C1090" s="139">
        <f>$E$35</f>
        <v>19</v>
      </c>
      <c r="D1090" s="218">
        <f>C1090-E1090</f>
        <v>15</v>
      </c>
      <c r="E1090" s="218">
        <v>4</v>
      </c>
      <c r="F1090" s="349">
        <f>G35</f>
        <v>3785</v>
      </c>
      <c r="G1090" s="349">
        <f>H35</f>
        <v>17731</v>
      </c>
      <c r="H1090" s="138">
        <f>R35</f>
        <v>3482</v>
      </c>
      <c r="I1090" s="446">
        <f>$S$35</f>
        <v>19.190000000000001</v>
      </c>
      <c r="J1090" s="138">
        <f>Z35</f>
        <v>2573</v>
      </c>
      <c r="K1090" s="446">
        <f>$AA$35</f>
        <v>644.39</v>
      </c>
      <c r="L1090" s="138">
        <f t="shared" ref="L1090:S1090" si="338">AB35</f>
        <v>6055</v>
      </c>
      <c r="M1090" s="348">
        <f t="shared" si="338"/>
        <v>663.58000000000015</v>
      </c>
      <c r="N1090" s="356">
        <f t="shared" si="338"/>
        <v>1938</v>
      </c>
      <c r="O1090" s="348">
        <f t="shared" si="338"/>
        <v>51.202113606340816</v>
      </c>
      <c r="P1090" s="349">
        <f t="shared" si="338"/>
        <v>2</v>
      </c>
      <c r="Q1090" s="138">
        <f t="shared" si="338"/>
        <v>122</v>
      </c>
      <c r="R1090" s="350">
        <f t="shared" si="338"/>
        <v>0</v>
      </c>
      <c r="S1090" s="350">
        <f t="shared" si="338"/>
        <v>0</v>
      </c>
      <c r="T1090" s="349">
        <f>AJ35</f>
        <v>0</v>
      </c>
      <c r="U1090" s="351">
        <f t="shared" ref="U1090:AK1090" si="339">AK35</f>
        <v>0</v>
      </c>
      <c r="V1090" s="349">
        <f t="shared" si="339"/>
        <v>0</v>
      </c>
      <c r="W1090" s="348">
        <f t="shared" si="339"/>
        <v>0</v>
      </c>
      <c r="X1090" s="349">
        <f t="shared" si="339"/>
        <v>16</v>
      </c>
      <c r="Y1090" s="348">
        <f t="shared" si="339"/>
        <v>1.99</v>
      </c>
      <c r="Z1090" s="349">
        <f t="shared" si="339"/>
        <v>241</v>
      </c>
      <c r="AA1090" s="348">
        <f t="shared" si="339"/>
        <v>27.33</v>
      </c>
      <c r="AB1090" s="349">
        <f t="shared" si="339"/>
        <v>257</v>
      </c>
      <c r="AC1090" s="348">
        <f t="shared" si="339"/>
        <v>29.319999999999997</v>
      </c>
      <c r="AD1090" s="348">
        <f t="shared" si="339"/>
        <v>15.68</v>
      </c>
      <c r="AE1090" s="348">
        <f t="shared" si="339"/>
        <v>26.569999999999997</v>
      </c>
      <c r="AF1090" s="348">
        <f t="shared" si="339"/>
        <v>0</v>
      </c>
      <c r="AG1090" s="348">
        <f t="shared" si="339"/>
        <v>128.57000000000002</v>
      </c>
      <c r="AH1090" s="352">
        <f t="shared" si="339"/>
        <v>170.82</v>
      </c>
      <c r="AI1090" s="348">
        <f t="shared" si="339"/>
        <v>200.14</v>
      </c>
      <c r="AJ1090" s="348">
        <f t="shared" si="339"/>
        <v>14.32</v>
      </c>
      <c r="AK1090" s="348">
        <f t="shared" si="339"/>
        <v>214.45999999999998</v>
      </c>
      <c r="AL1090" s="349">
        <f>BB35</f>
        <v>2</v>
      </c>
      <c r="AM1090" s="348">
        <f>BC35</f>
        <v>0.26</v>
      </c>
      <c r="AN1090" s="348">
        <f>BD35</f>
        <v>0</v>
      </c>
      <c r="AO1090" s="241"/>
      <c r="AP1090" s="241"/>
      <c r="AQ1090" s="241"/>
      <c r="AR1090" s="241"/>
      <c r="AS1090" s="241"/>
      <c r="AT1090" s="241"/>
      <c r="AU1090" s="241"/>
    </row>
    <row r="1091" spans="1:47" thickBot="1">
      <c r="A1091" s="357"/>
      <c r="B1091" s="358" t="s">
        <v>1389</v>
      </c>
      <c r="C1091" s="358">
        <f>$E$116</f>
        <v>80</v>
      </c>
      <c r="D1091" s="218">
        <f>C1091-E1091</f>
        <v>71</v>
      </c>
      <c r="E1091" s="359">
        <v>9</v>
      </c>
      <c r="F1091" s="360">
        <f>G116</f>
        <v>14809</v>
      </c>
      <c r="G1091" s="360">
        <f>H116</f>
        <v>77912</v>
      </c>
      <c r="H1091" s="447">
        <f>R116</f>
        <v>5824</v>
      </c>
      <c r="I1091" s="448">
        <f>$S$116</f>
        <v>70.370000000000033</v>
      </c>
      <c r="J1091" s="447">
        <f>Z116</f>
        <v>8736</v>
      </c>
      <c r="K1091" s="448">
        <f>$AA$116</f>
        <v>1246.4399999999996</v>
      </c>
      <c r="L1091" s="447">
        <f t="shared" ref="L1091:S1091" si="340">AB116</f>
        <v>14560</v>
      </c>
      <c r="M1091" s="449">
        <f t="shared" si="340"/>
        <v>1316.8099999999995</v>
      </c>
      <c r="N1091" s="361">
        <f t="shared" si="340"/>
        <v>6867</v>
      </c>
      <c r="O1091" s="348">
        <f t="shared" si="340"/>
        <v>46.370450401782698</v>
      </c>
      <c r="P1091" s="360">
        <f t="shared" si="340"/>
        <v>7</v>
      </c>
      <c r="Q1091" s="362">
        <f t="shared" si="340"/>
        <v>832</v>
      </c>
      <c r="R1091" s="363">
        <f t="shared" si="340"/>
        <v>832</v>
      </c>
      <c r="S1091" s="363">
        <f t="shared" si="340"/>
        <v>405</v>
      </c>
      <c r="T1091" s="360">
        <f>AJ116</f>
        <v>0</v>
      </c>
      <c r="U1091" s="364">
        <f t="shared" ref="U1091:AK1091" si="341">AK116</f>
        <v>0</v>
      </c>
      <c r="V1091" s="360">
        <f t="shared" si="341"/>
        <v>2</v>
      </c>
      <c r="W1091" s="365">
        <f t="shared" si="341"/>
        <v>1.8</v>
      </c>
      <c r="X1091" s="360">
        <f t="shared" si="341"/>
        <v>39</v>
      </c>
      <c r="Y1091" s="365">
        <f t="shared" si="341"/>
        <v>5.45</v>
      </c>
      <c r="Z1091" s="360">
        <f t="shared" si="341"/>
        <v>779</v>
      </c>
      <c r="AA1091" s="366">
        <f t="shared" si="341"/>
        <v>1104.0099999999998</v>
      </c>
      <c r="AB1091" s="353">
        <f t="shared" si="341"/>
        <v>820</v>
      </c>
      <c r="AC1091" s="354">
        <f t="shared" si="341"/>
        <v>1111.26</v>
      </c>
      <c r="AD1091" s="365">
        <f t="shared" si="341"/>
        <v>651.82000000000005</v>
      </c>
      <c r="AE1091" s="365">
        <f t="shared" si="341"/>
        <v>65.27</v>
      </c>
      <c r="AF1091" s="365">
        <f t="shared" si="341"/>
        <v>10.83</v>
      </c>
      <c r="AG1091" s="365">
        <f t="shared" si="341"/>
        <v>378.58000000000004</v>
      </c>
      <c r="AH1091" s="352">
        <f t="shared" si="341"/>
        <v>1106.5</v>
      </c>
      <c r="AI1091" s="348">
        <f t="shared" si="341"/>
        <v>2217.7599999999998</v>
      </c>
      <c r="AJ1091" s="348">
        <f t="shared" si="341"/>
        <v>303.46000000000004</v>
      </c>
      <c r="AK1091" s="348">
        <f t="shared" si="341"/>
        <v>2521.2199999999993</v>
      </c>
      <c r="AL1091" s="349">
        <f>BB116</f>
        <v>1</v>
      </c>
      <c r="AM1091" s="348">
        <f>BC116</f>
        <v>0.9</v>
      </c>
      <c r="AN1091" s="348">
        <f>BD116</f>
        <v>0</v>
      </c>
      <c r="AO1091" s="241"/>
      <c r="AP1091" s="241"/>
      <c r="AQ1091" s="241"/>
      <c r="AR1091" s="241"/>
      <c r="AS1091" s="241"/>
      <c r="AT1091" s="241"/>
      <c r="AU1091" s="241"/>
    </row>
    <row r="1092" spans="1:47" s="373" customFormat="1" thickBot="1">
      <c r="A1092" s="727" t="s">
        <v>210</v>
      </c>
      <c r="B1092" s="728"/>
      <c r="C1092" s="560">
        <f>SUM(C1088:C1091)</f>
        <v>108</v>
      </c>
      <c r="D1092" s="560">
        <f>SUM(D1088:D1091)</f>
        <v>92</v>
      </c>
      <c r="E1092" s="560">
        <f>SUM(E1088:E1091)</f>
        <v>16</v>
      </c>
      <c r="F1092" s="367">
        <f t="shared" ref="F1092:AK1092" si="342">SUM(F1088:F1091)</f>
        <v>20188</v>
      </c>
      <c r="G1092" s="367">
        <f t="shared" si="342"/>
        <v>104494</v>
      </c>
      <c r="H1092" s="368">
        <f t="shared" si="342"/>
        <v>10874</v>
      </c>
      <c r="I1092" s="369">
        <f>SUM(I1088:I1091)</f>
        <v>125.26000000000003</v>
      </c>
      <c r="J1092" s="368">
        <f t="shared" si="342"/>
        <v>21708</v>
      </c>
      <c r="K1092" s="369">
        <f>SUM(K1088:K1091)</f>
        <v>2118.9799999999996</v>
      </c>
      <c r="L1092" s="560">
        <f t="shared" si="342"/>
        <v>32582</v>
      </c>
      <c r="M1092" s="560">
        <f t="shared" si="342"/>
        <v>2244.2399999999998</v>
      </c>
      <c r="N1092" s="560">
        <f t="shared" si="342"/>
        <v>9445</v>
      </c>
      <c r="O1092" s="370">
        <f t="shared" si="342"/>
        <v>223.6160678294051</v>
      </c>
      <c r="P1092" s="560">
        <f t="shared" si="342"/>
        <v>9</v>
      </c>
      <c r="Q1092" s="560">
        <f t="shared" si="342"/>
        <v>954</v>
      </c>
      <c r="R1092" s="560">
        <f t="shared" si="342"/>
        <v>832</v>
      </c>
      <c r="S1092" s="560">
        <f t="shared" si="342"/>
        <v>405</v>
      </c>
      <c r="T1092" s="560">
        <f t="shared" si="342"/>
        <v>0</v>
      </c>
      <c r="U1092" s="370">
        <f t="shared" si="342"/>
        <v>0</v>
      </c>
      <c r="V1092" s="560">
        <f t="shared" si="342"/>
        <v>2</v>
      </c>
      <c r="W1092" s="370">
        <f t="shared" si="342"/>
        <v>1.8</v>
      </c>
      <c r="X1092" s="560">
        <f t="shared" si="342"/>
        <v>61</v>
      </c>
      <c r="Y1092" s="370">
        <f t="shared" si="342"/>
        <v>8.2899999999999991</v>
      </c>
      <c r="Z1092" s="560">
        <f t="shared" si="342"/>
        <v>1064</v>
      </c>
      <c r="AA1092" s="370">
        <f t="shared" si="342"/>
        <v>1135.0399999999997</v>
      </c>
      <c r="AB1092" s="560">
        <f t="shared" si="342"/>
        <v>1127</v>
      </c>
      <c r="AC1092" s="370">
        <f t="shared" si="342"/>
        <v>1145.1299999999999</v>
      </c>
      <c r="AD1092" s="370">
        <f t="shared" si="342"/>
        <v>675.7</v>
      </c>
      <c r="AE1092" s="370">
        <f t="shared" si="342"/>
        <v>130.74</v>
      </c>
      <c r="AF1092" s="370">
        <f t="shared" si="342"/>
        <v>14.83</v>
      </c>
      <c r="AG1092" s="370">
        <f t="shared" si="342"/>
        <v>524.38000000000011</v>
      </c>
      <c r="AH1092" s="370">
        <f t="shared" si="342"/>
        <v>1345.65</v>
      </c>
      <c r="AI1092" s="370">
        <f t="shared" si="342"/>
        <v>2490.7799999999997</v>
      </c>
      <c r="AJ1092" s="370">
        <f t="shared" si="342"/>
        <v>363.13000000000005</v>
      </c>
      <c r="AK1092" s="370">
        <f t="shared" si="342"/>
        <v>2853.9099999999994</v>
      </c>
      <c r="AL1092" s="371">
        <f>SUM(AL1088:AL1091)</f>
        <v>39</v>
      </c>
      <c r="AM1092" s="369">
        <f>SUM(AM1088:AM1091)</f>
        <v>11.66</v>
      </c>
      <c r="AN1092" s="369">
        <f>SUM(AN1088:AN1091)</f>
        <v>0</v>
      </c>
      <c r="AO1092" s="372"/>
      <c r="AP1092" s="372"/>
      <c r="AQ1092" s="372"/>
      <c r="AR1092" s="372"/>
      <c r="AS1092" s="372"/>
      <c r="AT1092" s="372"/>
      <c r="AU1092" s="372"/>
    </row>
    <row r="1093" spans="1:47" ht="15">
      <c r="A1093" s="343" t="s">
        <v>1390</v>
      </c>
      <c r="B1093" s="139" t="s">
        <v>1413</v>
      </c>
      <c r="C1093" s="139">
        <f>$E$357</f>
        <v>62</v>
      </c>
      <c r="D1093" s="218">
        <f>C1093-E1093</f>
        <v>56</v>
      </c>
      <c r="E1093" s="139">
        <v>6</v>
      </c>
      <c r="F1093" s="349">
        <f>$G$357</f>
        <v>12244</v>
      </c>
      <c r="G1093" s="349">
        <f>$H$357</f>
        <v>59038</v>
      </c>
      <c r="H1093" s="415">
        <f>R357</f>
        <v>9557</v>
      </c>
      <c r="I1093" s="445">
        <f>$S$357</f>
        <v>218.47000000000003</v>
      </c>
      <c r="J1093" s="415">
        <f>Z357</f>
        <v>19370</v>
      </c>
      <c r="K1093" s="450">
        <f>$AA$357</f>
        <v>1696.2500000000002</v>
      </c>
      <c r="L1093" s="356">
        <f t="shared" ref="L1093:AN1093" si="343">AB357</f>
        <v>28927</v>
      </c>
      <c r="M1093" s="348">
        <f t="shared" si="343"/>
        <v>1914.7199999999998</v>
      </c>
      <c r="N1093" s="349">
        <f t="shared" si="343"/>
        <v>8326</v>
      </c>
      <c r="O1093" s="348">
        <f t="shared" si="343"/>
        <v>68.000653381247957</v>
      </c>
      <c r="P1093" s="349">
        <f t="shared" si="343"/>
        <v>16</v>
      </c>
      <c r="Q1093" s="349">
        <f t="shared" si="343"/>
        <v>1290</v>
      </c>
      <c r="R1093" s="349">
        <f t="shared" si="343"/>
        <v>1233</v>
      </c>
      <c r="S1093" s="349">
        <f t="shared" si="343"/>
        <v>130</v>
      </c>
      <c r="T1093" s="349">
        <f t="shared" si="343"/>
        <v>0</v>
      </c>
      <c r="U1093" s="348">
        <f t="shared" si="343"/>
        <v>0</v>
      </c>
      <c r="V1093" s="349">
        <f t="shared" si="343"/>
        <v>7</v>
      </c>
      <c r="W1093" s="348">
        <f t="shared" si="343"/>
        <v>2.62</v>
      </c>
      <c r="X1093" s="349">
        <f t="shared" si="343"/>
        <v>7</v>
      </c>
      <c r="Y1093" s="348">
        <f t="shared" si="343"/>
        <v>1.93</v>
      </c>
      <c r="Z1093" s="349">
        <f t="shared" si="343"/>
        <v>2261</v>
      </c>
      <c r="AA1093" s="375">
        <f t="shared" si="343"/>
        <v>999.69</v>
      </c>
      <c r="AB1093" s="349">
        <f t="shared" si="343"/>
        <v>2275</v>
      </c>
      <c r="AC1093" s="348">
        <f t="shared" si="343"/>
        <v>1004.24</v>
      </c>
      <c r="AD1093" s="348">
        <f t="shared" si="343"/>
        <v>2105.5</v>
      </c>
      <c r="AE1093" s="348">
        <f t="shared" si="343"/>
        <v>510.77000000000004</v>
      </c>
      <c r="AF1093" s="348">
        <f t="shared" si="343"/>
        <v>67</v>
      </c>
      <c r="AG1093" s="348">
        <f t="shared" si="343"/>
        <v>1247.1799999999998</v>
      </c>
      <c r="AH1093" s="348">
        <f t="shared" si="343"/>
        <v>3930.45</v>
      </c>
      <c r="AI1093" s="348">
        <f t="shared" si="343"/>
        <v>4934.6899999999996</v>
      </c>
      <c r="AJ1093" s="348">
        <f t="shared" si="343"/>
        <v>1860.5499999999997</v>
      </c>
      <c r="AK1093" s="348">
        <f t="shared" si="343"/>
        <v>6795.2400000000007</v>
      </c>
      <c r="AL1093" s="349">
        <f t="shared" si="343"/>
        <v>77</v>
      </c>
      <c r="AM1093" s="348">
        <f t="shared" si="343"/>
        <v>90.91</v>
      </c>
      <c r="AN1093" s="348">
        <f t="shared" si="343"/>
        <v>0</v>
      </c>
      <c r="AO1093" s="241"/>
      <c r="AP1093" s="241"/>
      <c r="AQ1093" s="241"/>
      <c r="AR1093" s="241"/>
      <c r="AS1093" s="241"/>
      <c r="AT1093" s="241"/>
      <c r="AU1093" s="241"/>
    </row>
    <row r="1094" spans="1:47" ht="24" customHeight="1">
      <c r="A1094" s="355"/>
      <c r="B1094" s="376" t="s">
        <v>1391</v>
      </c>
      <c r="C1094" s="139">
        <f>$E$407</f>
        <v>49</v>
      </c>
      <c r="D1094" s="218">
        <f>C1094-E1094</f>
        <v>39</v>
      </c>
      <c r="E1094" s="139">
        <v>10</v>
      </c>
      <c r="F1094" s="349">
        <f>$G$407</f>
        <v>9887</v>
      </c>
      <c r="G1094" s="349">
        <f>$H$407</f>
        <v>50191</v>
      </c>
      <c r="H1094" s="349">
        <f>R407</f>
        <v>8395</v>
      </c>
      <c r="I1094" s="348">
        <f>$S$407</f>
        <v>127.2</v>
      </c>
      <c r="J1094" s="349">
        <f>Z407</f>
        <v>9498</v>
      </c>
      <c r="K1094" s="351">
        <f>$AA$407</f>
        <v>2218.31</v>
      </c>
      <c r="L1094" s="356">
        <f t="shared" ref="L1094:AN1094" si="344">AB407</f>
        <v>17893</v>
      </c>
      <c r="M1094" s="348">
        <f t="shared" si="344"/>
        <v>2345.5099999999998</v>
      </c>
      <c r="N1094" s="349">
        <f t="shared" si="344"/>
        <v>5665</v>
      </c>
      <c r="O1094" s="348">
        <f t="shared" si="344"/>
        <v>57.29746131283504</v>
      </c>
      <c r="P1094" s="349">
        <f t="shared" si="344"/>
        <v>2</v>
      </c>
      <c r="Q1094" s="349">
        <f t="shared" si="344"/>
        <v>790</v>
      </c>
      <c r="R1094" s="349">
        <f t="shared" si="344"/>
        <v>788</v>
      </c>
      <c r="S1094" s="349">
        <f t="shared" si="344"/>
        <v>79</v>
      </c>
      <c r="T1094" s="349">
        <f t="shared" si="344"/>
        <v>0</v>
      </c>
      <c r="U1094" s="348">
        <f t="shared" si="344"/>
        <v>0</v>
      </c>
      <c r="V1094" s="349">
        <f t="shared" si="344"/>
        <v>6</v>
      </c>
      <c r="W1094" s="348">
        <f t="shared" si="344"/>
        <v>1.2</v>
      </c>
      <c r="X1094" s="349">
        <f t="shared" si="344"/>
        <v>9</v>
      </c>
      <c r="Y1094" s="348">
        <f t="shared" si="344"/>
        <v>1.1900000000000002</v>
      </c>
      <c r="Z1094" s="349">
        <f t="shared" si="344"/>
        <v>1350</v>
      </c>
      <c r="AA1094" s="348">
        <f t="shared" si="344"/>
        <v>154.48000000000002</v>
      </c>
      <c r="AB1094" s="349">
        <f t="shared" si="344"/>
        <v>1365</v>
      </c>
      <c r="AC1094" s="348">
        <f t="shared" si="344"/>
        <v>156.87</v>
      </c>
      <c r="AD1094" s="348">
        <f t="shared" si="344"/>
        <v>366.32</v>
      </c>
      <c r="AE1094" s="348">
        <f t="shared" si="344"/>
        <v>291.21999999999997</v>
      </c>
      <c r="AF1094" s="348">
        <f t="shared" si="344"/>
        <v>6.99</v>
      </c>
      <c r="AG1094" s="348">
        <f t="shared" si="344"/>
        <v>161.26</v>
      </c>
      <c r="AH1094" s="348">
        <f t="shared" si="344"/>
        <v>825.79000000000008</v>
      </c>
      <c r="AI1094" s="348">
        <f t="shared" si="344"/>
        <v>982.66000000000008</v>
      </c>
      <c r="AJ1094" s="348">
        <f t="shared" si="344"/>
        <v>300.24</v>
      </c>
      <c r="AK1094" s="348">
        <f t="shared" si="344"/>
        <v>1282.9000000000001</v>
      </c>
      <c r="AL1094" s="349">
        <f t="shared" si="344"/>
        <v>2</v>
      </c>
      <c r="AM1094" s="348">
        <f t="shared" si="344"/>
        <v>0.33</v>
      </c>
      <c r="AN1094" s="348">
        <f t="shared" si="344"/>
        <v>0</v>
      </c>
      <c r="AO1094" s="241"/>
      <c r="AP1094" s="241"/>
      <c r="AQ1094" s="241"/>
      <c r="AR1094" s="241"/>
      <c r="AS1094" s="241"/>
      <c r="AT1094" s="241"/>
      <c r="AU1094" s="241"/>
    </row>
    <row r="1095" spans="1:47" ht="15">
      <c r="A1095" s="357"/>
      <c r="B1095" s="377" t="s">
        <v>1392</v>
      </c>
      <c r="C1095" s="139">
        <f>$E$452</f>
        <v>44</v>
      </c>
      <c r="D1095" s="218">
        <f>C1095-E1095</f>
        <v>30</v>
      </c>
      <c r="E1095" s="139">
        <v>14</v>
      </c>
      <c r="F1095" s="349">
        <f>$G$452</f>
        <v>8976</v>
      </c>
      <c r="G1095" s="349">
        <f>$H$452</f>
        <v>43878</v>
      </c>
      <c r="H1095" s="349">
        <f>R452</f>
        <v>9840</v>
      </c>
      <c r="I1095" s="348">
        <f>$S$452</f>
        <v>93.929999999999978</v>
      </c>
      <c r="J1095" s="349">
        <f>Z452</f>
        <v>8596</v>
      </c>
      <c r="K1095" s="351">
        <f>$AA$452</f>
        <v>979.6099999999999</v>
      </c>
      <c r="L1095" s="356">
        <f t="shared" ref="L1095:AN1095" si="345">AB452</f>
        <v>18436</v>
      </c>
      <c r="M1095" s="348">
        <f t="shared" si="345"/>
        <v>1073.54</v>
      </c>
      <c r="N1095" s="349">
        <f t="shared" si="345"/>
        <v>4782</v>
      </c>
      <c r="O1095" s="348">
        <f t="shared" si="345"/>
        <v>53.275401069518715</v>
      </c>
      <c r="P1095" s="349">
        <f t="shared" si="345"/>
        <v>10</v>
      </c>
      <c r="Q1095" s="349">
        <f t="shared" si="345"/>
        <v>1990</v>
      </c>
      <c r="R1095" s="349">
        <f t="shared" si="345"/>
        <v>1947</v>
      </c>
      <c r="S1095" s="349">
        <f t="shared" si="345"/>
        <v>689</v>
      </c>
      <c r="T1095" s="349">
        <f t="shared" si="345"/>
        <v>0</v>
      </c>
      <c r="U1095" s="348">
        <f t="shared" si="345"/>
        <v>0</v>
      </c>
      <c r="V1095" s="349">
        <f t="shared" si="345"/>
        <v>55</v>
      </c>
      <c r="W1095" s="348">
        <f t="shared" si="345"/>
        <v>23.3</v>
      </c>
      <c r="X1095" s="349">
        <f t="shared" si="345"/>
        <v>15</v>
      </c>
      <c r="Y1095" s="348">
        <f t="shared" si="345"/>
        <v>3.3500000000000005</v>
      </c>
      <c r="Z1095" s="349">
        <f t="shared" si="345"/>
        <v>1108</v>
      </c>
      <c r="AA1095" s="348">
        <f t="shared" si="345"/>
        <v>573.69000000000005</v>
      </c>
      <c r="AB1095" s="349">
        <f t="shared" si="345"/>
        <v>1178</v>
      </c>
      <c r="AC1095" s="348">
        <f t="shared" si="345"/>
        <v>600.3399999999998</v>
      </c>
      <c r="AD1095" s="348">
        <f t="shared" si="345"/>
        <v>477.14000000000004</v>
      </c>
      <c r="AE1095" s="348">
        <f t="shared" si="345"/>
        <v>390.06000000000006</v>
      </c>
      <c r="AF1095" s="348">
        <f t="shared" si="345"/>
        <v>30</v>
      </c>
      <c r="AG1095" s="348">
        <f t="shared" si="345"/>
        <v>727.61</v>
      </c>
      <c r="AH1095" s="348">
        <f t="shared" si="345"/>
        <v>1624.8100000000004</v>
      </c>
      <c r="AI1095" s="348">
        <f t="shared" si="345"/>
        <v>2225.1499999999996</v>
      </c>
      <c r="AJ1095" s="348">
        <f t="shared" si="345"/>
        <v>512.52</v>
      </c>
      <c r="AK1095" s="348">
        <f t="shared" si="345"/>
        <v>2737.67</v>
      </c>
      <c r="AL1095" s="349">
        <f t="shared" si="345"/>
        <v>1</v>
      </c>
      <c r="AM1095" s="348">
        <f t="shared" si="345"/>
        <v>0.02</v>
      </c>
      <c r="AN1095" s="348">
        <f t="shared" si="345"/>
        <v>0</v>
      </c>
      <c r="AO1095" s="241"/>
      <c r="AP1095" s="241"/>
      <c r="AQ1095" s="241"/>
      <c r="AR1095" s="241"/>
      <c r="AS1095" s="241"/>
      <c r="AT1095" s="241"/>
      <c r="AU1095" s="241"/>
    </row>
    <row r="1096" spans="1:47" ht="15">
      <c r="A1096" s="355"/>
      <c r="B1096" s="376" t="s">
        <v>1388</v>
      </c>
      <c r="C1096" s="139">
        <f>$E$516</f>
        <v>63</v>
      </c>
      <c r="D1096" s="218">
        <f>C1096-E1096</f>
        <v>63</v>
      </c>
      <c r="E1096" s="139">
        <v>0</v>
      </c>
      <c r="F1096" s="349">
        <f>$G$516</f>
        <v>11743</v>
      </c>
      <c r="G1096" s="349">
        <f>$H$516</f>
        <v>63111</v>
      </c>
      <c r="H1096" s="349">
        <f>R516</f>
        <v>9276</v>
      </c>
      <c r="I1096" s="348">
        <f>$S$516</f>
        <v>188</v>
      </c>
      <c r="J1096" s="349">
        <f>Z516</f>
        <v>16223</v>
      </c>
      <c r="K1096" s="351">
        <f>$AA$516</f>
        <v>2251.17</v>
      </c>
      <c r="L1096" s="356">
        <f t="shared" ref="L1096:AN1096" si="346">AB516</f>
        <v>25499</v>
      </c>
      <c r="M1096" s="348">
        <f t="shared" si="346"/>
        <v>2439.17</v>
      </c>
      <c r="N1096" s="349">
        <f t="shared" si="346"/>
        <v>10814</v>
      </c>
      <c r="O1096" s="348">
        <f t="shared" si="346"/>
        <v>92.088904027931534</v>
      </c>
      <c r="P1096" s="349">
        <f t="shared" si="346"/>
        <v>47</v>
      </c>
      <c r="Q1096" s="349">
        <f t="shared" si="346"/>
        <v>731</v>
      </c>
      <c r="R1096" s="349">
        <f t="shared" si="346"/>
        <v>682</v>
      </c>
      <c r="S1096" s="349">
        <f t="shared" si="346"/>
        <v>174</v>
      </c>
      <c r="T1096" s="349">
        <f t="shared" si="346"/>
        <v>0</v>
      </c>
      <c r="U1096" s="348">
        <f t="shared" si="346"/>
        <v>0</v>
      </c>
      <c r="V1096" s="349">
        <f t="shared" si="346"/>
        <v>78</v>
      </c>
      <c r="W1096" s="348">
        <f t="shared" si="346"/>
        <v>29.459999999999997</v>
      </c>
      <c r="X1096" s="349">
        <f t="shared" si="346"/>
        <v>19</v>
      </c>
      <c r="Y1096" s="348">
        <f t="shared" si="346"/>
        <v>2.5700000000000003</v>
      </c>
      <c r="Z1096" s="349">
        <f t="shared" si="346"/>
        <v>2077</v>
      </c>
      <c r="AA1096" s="348">
        <f t="shared" si="346"/>
        <v>1459.3299999999997</v>
      </c>
      <c r="AB1096" s="349">
        <f t="shared" si="346"/>
        <v>2174</v>
      </c>
      <c r="AC1096" s="348">
        <f t="shared" si="346"/>
        <v>1491.3599999999997</v>
      </c>
      <c r="AD1096" s="348">
        <f t="shared" si="346"/>
        <v>537.93999999999994</v>
      </c>
      <c r="AE1096" s="348">
        <f t="shared" si="346"/>
        <v>230.05999999999997</v>
      </c>
      <c r="AF1096" s="348">
        <f t="shared" si="346"/>
        <v>23.57</v>
      </c>
      <c r="AG1096" s="348">
        <f t="shared" si="346"/>
        <v>382.67999999999995</v>
      </c>
      <c r="AH1096" s="348">
        <f t="shared" si="346"/>
        <v>1174.2500000000005</v>
      </c>
      <c r="AI1096" s="348">
        <f t="shared" si="346"/>
        <v>2665.6099999999997</v>
      </c>
      <c r="AJ1096" s="348">
        <f t="shared" si="346"/>
        <v>390.72999999999996</v>
      </c>
      <c r="AK1096" s="348">
        <f t="shared" si="346"/>
        <v>3056.34</v>
      </c>
      <c r="AL1096" s="349">
        <f t="shared" si="346"/>
        <v>1</v>
      </c>
      <c r="AM1096" s="348">
        <f t="shared" si="346"/>
        <v>5.22</v>
      </c>
      <c r="AN1096" s="348">
        <f t="shared" si="346"/>
        <v>0</v>
      </c>
      <c r="AO1096" s="241"/>
      <c r="AP1096" s="241"/>
      <c r="AQ1096" s="241"/>
      <c r="AR1096" s="241"/>
      <c r="AS1096" s="241"/>
      <c r="AT1096" s="241"/>
      <c r="AU1096" s="241"/>
    </row>
    <row r="1097" spans="1:47" thickBot="1">
      <c r="A1097" s="357"/>
      <c r="B1097" s="377" t="s">
        <v>1389</v>
      </c>
      <c r="C1097" s="139">
        <f>$E$550</f>
        <v>33</v>
      </c>
      <c r="D1097" s="218">
        <f>C1097-E1097</f>
        <v>30</v>
      </c>
      <c r="E1097" s="139">
        <v>3</v>
      </c>
      <c r="F1097" s="349">
        <f>$G$550</f>
        <v>6452</v>
      </c>
      <c r="G1097" s="349">
        <f>$H$550</f>
        <v>30172</v>
      </c>
      <c r="H1097" s="451">
        <f>R550</f>
        <v>4688</v>
      </c>
      <c r="I1097" s="449">
        <f>$S$550</f>
        <v>28.999999999999996</v>
      </c>
      <c r="J1097" s="374">
        <f>Z550</f>
        <v>6969</v>
      </c>
      <c r="K1097" s="452">
        <f>$AA$550</f>
        <v>901.7700000000001</v>
      </c>
      <c r="L1097" s="356">
        <f t="shared" ref="L1097:AN1097" si="347">AB550</f>
        <v>11657</v>
      </c>
      <c r="M1097" s="348">
        <f t="shared" si="347"/>
        <v>930.7700000000001</v>
      </c>
      <c r="N1097" s="349">
        <f t="shared" si="347"/>
        <v>4903</v>
      </c>
      <c r="O1097" s="348">
        <f t="shared" si="347"/>
        <v>75.991940483570986</v>
      </c>
      <c r="P1097" s="349">
        <f t="shared" si="347"/>
        <v>13</v>
      </c>
      <c r="Q1097" s="349">
        <f t="shared" si="347"/>
        <v>1054</v>
      </c>
      <c r="R1097" s="349">
        <f t="shared" si="347"/>
        <v>1029</v>
      </c>
      <c r="S1097" s="349">
        <f t="shared" si="347"/>
        <v>453</v>
      </c>
      <c r="T1097" s="349">
        <f t="shared" si="347"/>
        <v>0</v>
      </c>
      <c r="U1097" s="348">
        <f t="shared" si="347"/>
        <v>0</v>
      </c>
      <c r="V1097" s="349">
        <f t="shared" si="347"/>
        <v>33</v>
      </c>
      <c r="W1097" s="348">
        <f t="shared" si="347"/>
        <v>25.759999999999998</v>
      </c>
      <c r="X1097" s="349">
        <f t="shared" si="347"/>
        <v>22</v>
      </c>
      <c r="Y1097" s="348">
        <f t="shared" si="347"/>
        <v>3.79</v>
      </c>
      <c r="Z1097" s="349">
        <f t="shared" si="347"/>
        <v>1462</v>
      </c>
      <c r="AA1097" s="348">
        <f t="shared" si="347"/>
        <v>2528.16</v>
      </c>
      <c r="AB1097" s="349">
        <f t="shared" si="347"/>
        <v>1517</v>
      </c>
      <c r="AC1097" s="348">
        <f t="shared" si="347"/>
        <v>2557.71</v>
      </c>
      <c r="AD1097" s="348">
        <f t="shared" si="347"/>
        <v>935.55000000000007</v>
      </c>
      <c r="AE1097" s="348">
        <f t="shared" si="347"/>
        <v>18.149999999999999</v>
      </c>
      <c r="AF1097" s="348">
        <f t="shared" si="347"/>
        <v>8.2799999999999994</v>
      </c>
      <c r="AG1097" s="348">
        <f t="shared" si="347"/>
        <v>165.03</v>
      </c>
      <c r="AH1097" s="348">
        <f t="shared" si="347"/>
        <v>1127.01</v>
      </c>
      <c r="AI1097" s="348">
        <f t="shared" si="347"/>
        <v>3684.72</v>
      </c>
      <c r="AJ1097" s="348">
        <f t="shared" si="347"/>
        <v>66.75</v>
      </c>
      <c r="AK1097" s="348">
        <f t="shared" si="347"/>
        <v>3751.4700000000003</v>
      </c>
      <c r="AL1097" s="349">
        <f t="shared" si="347"/>
        <v>1</v>
      </c>
      <c r="AM1097" s="348">
        <f t="shared" si="347"/>
        <v>1.57</v>
      </c>
      <c r="AN1097" s="348">
        <f t="shared" si="347"/>
        <v>0</v>
      </c>
      <c r="AO1097" s="241"/>
      <c r="AP1097" s="241"/>
      <c r="AQ1097" s="241"/>
      <c r="AR1097" s="241"/>
      <c r="AS1097" s="241"/>
      <c r="AT1097" s="241"/>
      <c r="AU1097" s="241"/>
    </row>
    <row r="1098" spans="1:47" s="373" customFormat="1" thickBot="1">
      <c r="A1098" s="727" t="s">
        <v>210</v>
      </c>
      <c r="B1098" s="728"/>
      <c r="C1098" s="560">
        <f>SUM(C1093:C1097)</f>
        <v>251</v>
      </c>
      <c r="D1098" s="560">
        <f>SUM(D1093:D1097)</f>
        <v>218</v>
      </c>
      <c r="E1098" s="560">
        <f>SUM(E1093:E1097)</f>
        <v>33</v>
      </c>
      <c r="F1098" s="560">
        <f>SUM(F1093:F1097)</f>
        <v>49302</v>
      </c>
      <c r="G1098" s="367">
        <f>SUM(G1093:G1097)</f>
        <v>246390</v>
      </c>
      <c r="H1098" s="378">
        <f t="shared" ref="H1098:AK1098" si="348">SUM(H1093:H1097)</f>
        <v>41756</v>
      </c>
      <c r="I1098" s="369">
        <f>SUM(I1093:I1097)</f>
        <v>656.6</v>
      </c>
      <c r="J1098" s="378">
        <f t="shared" si="348"/>
        <v>60656</v>
      </c>
      <c r="K1098" s="369">
        <f>SUM(K1093:K1097)</f>
        <v>8047.1100000000006</v>
      </c>
      <c r="L1098" s="367">
        <f t="shared" si="348"/>
        <v>102412</v>
      </c>
      <c r="M1098" s="370">
        <f t="shared" si="348"/>
        <v>8703.7099999999991</v>
      </c>
      <c r="N1098" s="367">
        <f t="shared" si="348"/>
        <v>34490</v>
      </c>
      <c r="O1098" s="367">
        <f t="shared" si="348"/>
        <v>346.65436027510424</v>
      </c>
      <c r="P1098" s="367">
        <f t="shared" si="348"/>
        <v>88</v>
      </c>
      <c r="Q1098" s="367">
        <f t="shared" si="348"/>
        <v>5855</v>
      </c>
      <c r="R1098" s="367">
        <f t="shared" si="348"/>
        <v>5679</v>
      </c>
      <c r="S1098" s="367">
        <f t="shared" si="348"/>
        <v>1525</v>
      </c>
      <c r="T1098" s="367">
        <f t="shared" si="348"/>
        <v>0</v>
      </c>
      <c r="U1098" s="370">
        <f t="shared" si="348"/>
        <v>0</v>
      </c>
      <c r="V1098" s="367">
        <f t="shared" si="348"/>
        <v>179</v>
      </c>
      <c r="W1098" s="370">
        <f t="shared" si="348"/>
        <v>82.34</v>
      </c>
      <c r="X1098" s="367">
        <f t="shared" si="348"/>
        <v>72</v>
      </c>
      <c r="Y1098" s="370">
        <f t="shared" si="348"/>
        <v>12.830000000000002</v>
      </c>
      <c r="Z1098" s="367">
        <f t="shared" si="348"/>
        <v>8258</v>
      </c>
      <c r="AA1098" s="370">
        <f t="shared" si="348"/>
        <v>5715.3499999999995</v>
      </c>
      <c r="AB1098" s="367">
        <f t="shared" si="348"/>
        <v>8509</v>
      </c>
      <c r="AC1098" s="370">
        <f t="shared" si="348"/>
        <v>5810.5199999999995</v>
      </c>
      <c r="AD1098" s="370">
        <f t="shared" si="348"/>
        <v>4422.45</v>
      </c>
      <c r="AE1098" s="370">
        <f t="shared" si="348"/>
        <v>1440.2600000000002</v>
      </c>
      <c r="AF1098" s="370">
        <f t="shared" si="348"/>
        <v>135.84</v>
      </c>
      <c r="AG1098" s="370">
        <f t="shared" si="348"/>
        <v>2683.7599999999998</v>
      </c>
      <c r="AH1098" s="370">
        <f t="shared" si="348"/>
        <v>8682.3100000000013</v>
      </c>
      <c r="AI1098" s="370">
        <f t="shared" si="348"/>
        <v>14492.829999999998</v>
      </c>
      <c r="AJ1098" s="370">
        <f t="shared" si="348"/>
        <v>3130.79</v>
      </c>
      <c r="AK1098" s="370">
        <f t="shared" si="348"/>
        <v>17623.620000000003</v>
      </c>
      <c r="AL1098" s="371">
        <f>SUM(AL1093:AL1097)</f>
        <v>82</v>
      </c>
      <c r="AM1098" s="369">
        <f>SUM(AM1093:AM1097)</f>
        <v>98.049999999999983</v>
      </c>
      <c r="AN1098" s="369">
        <f>SUM(AN1093:AN1097)</f>
        <v>0</v>
      </c>
      <c r="AO1098" s="372"/>
      <c r="AP1098" s="372"/>
      <c r="AQ1098" s="372"/>
      <c r="AR1098" s="372"/>
      <c r="AS1098" s="372"/>
      <c r="AT1098" s="372"/>
      <c r="AU1098" s="372"/>
    </row>
    <row r="1099" spans="1:47" ht="15">
      <c r="A1099" s="343" t="s">
        <v>1393</v>
      </c>
      <c r="B1099" s="376" t="s">
        <v>1391</v>
      </c>
      <c r="C1099" s="139">
        <f>$E$198</f>
        <v>77</v>
      </c>
      <c r="D1099" s="218">
        <f>C1099-E1099</f>
        <v>76</v>
      </c>
      <c r="E1099" s="218">
        <v>1</v>
      </c>
      <c r="F1099" s="379">
        <f>G198</f>
        <v>14863</v>
      </c>
      <c r="G1099" s="379">
        <f>H198</f>
        <v>74857.41</v>
      </c>
      <c r="H1099" s="414">
        <f>R198</f>
        <v>14236</v>
      </c>
      <c r="I1099" s="382">
        <f>$S$198</f>
        <v>144.25000000000003</v>
      </c>
      <c r="J1099" s="414">
        <f>Z198</f>
        <v>12990</v>
      </c>
      <c r="K1099" s="382">
        <f>$AA$198</f>
        <v>1845.3999999999999</v>
      </c>
      <c r="L1099" s="380">
        <f t="shared" ref="L1099:AN1099" si="349">AB198</f>
        <v>27226</v>
      </c>
      <c r="M1099" s="381">
        <f t="shared" si="349"/>
        <v>1989.6500000000003</v>
      </c>
      <c r="N1099" s="379">
        <f t="shared" si="349"/>
        <v>10143</v>
      </c>
      <c r="O1099" s="381">
        <f t="shared" si="349"/>
        <v>5407.5700193987695</v>
      </c>
      <c r="P1099" s="379">
        <f t="shared" si="349"/>
        <v>26</v>
      </c>
      <c r="Q1099" s="379">
        <f t="shared" si="349"/>
        <v>2959</v>
      </c>
      <c r="R1099" s="379">
        <f t="shared" si="349"/>
        <v>2616</v>
      </c>
      <c r="S1099" s="379">
        <f t="shared" si="349"/>
        <v>566</v>
      </c>
      <c r="T1099" s="379">
        <f t="shared" si="349"/>
        <v>0</v>
      </c>
      <c r="U1099" s="381">
        <f t="shared" si="349"/>
        <v>0</v>
      </c>
      <c r="V1099" s="379">
        <f t="shared" si="349"/>
        <v>0</v>
      </c>
      <c r="W1099" s="381">
        <f t="shared" si="349"/>
        <v>0</v>
      </c>
      <c r="X1099" s="379">
        <f t="shared" si="349"/>
        <v>29</v>
      </c>
      <c r="Y1099" s="381">
        <f t="shared" si="349"/>
        <v>3.6999999999999997</v>
      </c>
      <c r="Z1099" s="379">
        <f t="shared" si="349"/>
        <v>2069</v>
      </c>
      <c r="AA1099" s="381">
        <f t="shared" si="349"/>
        <v>1660.0600000000002</v>
      </c>
      <c r="AB1099" s="379">
        <f t="shared" si="349"/>
        <v>2098</v>
      </c>
      <c r="AC1099" s="381">
        <f t="shared" si="349"/>
        <v>1663.76</v>
      </c>
      <c r="AD1099" s="381">
        <f t="shared" si="349"/>
        <v>352.37</v>
      </c>
      <c r="AE1099" s="381">
        <f t="shared" si="349"/>
        <v>274.06999999999994</v>
      </c>
      <c r="AF1099" s="381">
        <f t="shared" si="349"/>
        <v>28.249999999999996</v>
      </c>
      <c r="AG1099" s="381">
        <f t="shared" si="349"/>
        <v>641.94999999999993</v>
      </c>
      <c r="AH1099" s="381">
        <f t="shared" si="349"/>
        <v>1296.6399999999999</v>
      </c>
      <c r="AI1099" s="381">
        <f t="shared" si="349"/>
        <v>2960.4</v>
      </c>
      <c r="AJ1099" s="381">
        <f t="shared" si="349"/>
        <v>685.7399999999999</v>
      </c>
      <c r="AK1099" s="382">
        <f t="shared" si="349"/>
        <v>3646.1400000000003</v>
      </c>
      <c r="AL1099" s="349">
        <f t="shared" si="349"/>
        <v>3</v>
      </c>
      <c r="AM1099" s="348">
        <f t="shared" si="349"/>
        <v>2.83</v>
      </c>
      <c r="AN1099" s="348">
        <f t="shared" si="349"/>
        <v>0</v>
      </c>
      <c r="AO1099" s="241"/>
      <c r="AP1099" s="241"/>
      <c r="AQ1099" s="241"/>
      <c r="AR1099" s="241"/>
      <c r="AS1099" s="241"/>
      <c r="AT1099" s="241"/>
      <c r="AU1099" s="241"/>
    </row>
    <row r="1100" spans="1:47" ht="15">
      <c r="A1100" s="355"/>
      <c r="B1100" s="376" t="s">
        <v>1392</v>
      </c>
      <c r="C1100" s="139">
        <f>$E$238</f>
        <v>39</v>
      </c>
      <c r="D1100" s="218">
        <f>C1100-E1100</f>
        <v>29</v>
      </c>
      <c r="E1100" s="218">
        <v>10</v>
      </c>
      <c r="F1100" s="349">
        <f>G238</f>
        <v>7287</v>
      </c>
      <c r="G1100" s="349">
        <f>H238</f>
        <v>40530</v>
      </c>
      <c r="H1100" s="138">
        <f>R238</f>
        <v>4127</v>
      </c>
      <c r="I1100" s="446">
        <f>$S$238</f>
        <v>57.139999999999986</v>
      </c>
      <c r="J1100" s="138">
        <f>Z238</f>
        <v>1737</v>
      </c>
      <c r="K1100" s="446">
        <f>$AA$238</f>
        <v>137.75</v>
      </c>
      <c r="L1100" s="346">
        <f t="shared" ref="L1100:AN1100" si="350">AB238</f>
        <v>5864</v>
      </c>
      <c r="M1100" s="348">
        <f t="shared" si="350"/>
        <v>194.89000000000001</v>
      </c>
      <c r="N1100" s="356">
        <f t="shared" si="350"/>
        <v>2934</v>
      </c>
      <c r="O1100" s="348">
        <f t="shared" si="350"/>
        <v>40.263482914779743</v>
      </c>
      <c r="P1100" s="349">
        <f t="shared" si="350"/>
        <v>3</v>
      </c>
      <c r="Q1100" s="138">
        <f t="shared" si="350"/>
        <v>818</v>
      </c>
      <c r="R1100" s="350">
        <f t="shared" si="350"/>
        <v>743</v>
      </c>
      <c r="S1100" s="350">
        <f t="shared" si="350"/>
        <v>55</v>
      </c>
      <c r="T1100" s="349">
        <f t="shared" si="350"/>
        <v>0</v>
      </c>
      <c r="U1100" s="351">
        <f t="shared" si="350"/>
        <v>0</v>
      </c>
      <c r="V1100" s="349">
        <f t="shared" si="350"/>
        <v>0</v>
      </c>
      <c r="W1100" s="348">
        <f t="shared" si="350"/>
        <v>0</v>
      </c>
      <c r="X1100" s="349">
        <f t="shared" si="350"/>
        <v>3</v>
      </c>
      <c r="Y1100" s="348">
        <f t="shared" si="350"/>
        <v>0.44999999999999996</v>
      </c>
      <c r="Z1100" s="349">
        <f t="shared" si="350"/>
        <v>318</v>
      </c>
      <c r="AA1100" s="348">
        <f t="shared" si="350"/>
        <v>365.37</v>
      </c>
      <c r="AB1100" s="349">
        <f t="shared" si="350"/>
        <v>321</v>
      </c>
      <c r="AC1100" s="348">
        <f t="shared" si="350"/>
        <v>365.82000000000005</v>
      </c>
      <c r="AD1100" s="348">
        <f t="shared" si="350"/>
        <v>122.42000000000002</v>
      </c>
      <c r="AE1100" s="348">
        <f t="shared" si="350"/>
        <v>8.25</v>
      </c>
      <c r="AF1100" s="348">
        <f t="shared" si="350"/>
        <v>0</v>
      </c>
      <c r="AG1100" s="348">
        <f t="shared" si="350"/>
        <v>70.319999999999993</v>
      </c>
      <c r="AH1100" s="383">
        <f t="shared" si="350"/>
        <v>200.99</v>
      </c>
      <c r="AI1100" s="348">
        <f t="shared" si="350"/>
        <v>566.80999999999995</v>
      </c>
      <c r="AJ1100" s="348">
        <f t="shared" si="350"/>
        <v>51.95</v>
      </c>
      <c r="AK1100" s="348">
        <f t="shared" si="350"/>
        <v>618.76</v>
      </c>
      <c r="AL1100" s="349">
        <f t="shared" si="350"/>
        <v>0</v>
      </c>
      <c r="AM1100" s="348">
        <f t="shared" si="350"/>
        <v>0</v>
      </c>
      <c r="AN1100" s="348">
        <f t="shared" si="350"/>
        <v>0</v>
      </c>
      <c r="AO1100" s="241"/>
      <c r="AP1100" s="241"/>
      <c r="AQ1100" s="241"/>
      <c r="AR1100" s="241"/>
      <c r="AS1100" s="241"/>
      <c r="AT1100" s="241"/>
      <c r="AU1100" s="241"/>
    </row>
    <row r="1101" spans="1:47" thickBot="1">
      <c r="A1101" s="357"/>
      <c r="B1101" s="377" t="s">
        <v>1388</v>
      </c>
      <c r="C1101" s="139">
        <f>$E$290</f>
        <v>51</v>
      </c>
      <c r="D1101" s="218">
        <f>C1101-E1101</f>
        <v>46</v>
      </c>
      <c r="E1101" s="359">
        <v>5</v>
      </c>
      <c r="F1101" s="360">
        <f>G290</f>
        <v>10339</v>
      </c>
      <c r="G1101" s="360">
        <f>H290</f>
        <v>52085</v>
      </c>
      <c r="H1101" s="451">
        <f>R290</f>
        <v>11836</v>
      </c>
      <c r="I1101" s="449">
        <f>$S$290</f>
        <v>447.51000000000016</v>
      </c>
      <c r="J1101" s="451">
        <f>Z290</f>
        <v>1476</v>
      </c>
      <c r="K1101" s="449">
        <f>$AA$290</f>
        <v>239.70999999999998</v>
      </c>
      <c r="L1101" s="361">
        <f t="shared" ref="L1101:S1101" si="351">AB290</f>
        <v>13312</v>
      </c>
      <c r="M1101" s="365">
        <f t="shared" si="351"/>
        <v>687.22000000000014</v>
      </c>
      <c r="N1101" s="360">
        <f t="shared" si="351"/>
        <v>4037</v>
      </c>
      <c r="O1101" s="360">
        <f t="shared" si="351"/>
        <v>39.046329432246836</v>
      </c>
      <c r="P1101" s="360">
        <f t="shared" si="351"/>
        <v>6</v>
      </c>
      <c r="Q1101" s="360">
        <f t="shared" si="351"/>
        <v>706</v>
      </c>
      <c r="R1101" s="360">
        <f t="shared" si="351"/>
        <v>349</v>
      </c>
      <c r="S1101" s="360">
        <f t="shared" si="351"/>
        <v>0</v>
      </c>
      <c r="T1101" s="360">
        <f>AJ290</f>
        <v>0</v>
      </c>
      <c r="U1101" s="365">
        <f t="shared" ref="U1101:AK1101" si="352">AK290</f>
        <v>0</v>
      </c>
      <c r="V1101" s="360">
        <f t="shared" si="352"/>
        <v>0</v>
      </c>
      <c r="W1101" s="365">
        <f t="shared" si="352"/>
        <v>0</v>
      </c>
      <c r="X1101" s="360">
        <f t="shared" si="352"/>
        <v>8</v>
      </c>
      <c r="Y1101" s="365">
        <f t="shared" si="352"/>
        <v>0</v>
      </c>
      <c r="Z1101" s="360">
        <f t="shared" si="352"/>
        <v>690</v>
      </c>
      <c r="AA1101" s="365">
        <f t="shared" si="352"/>
        <v>512.08000000000004</v>
      </c>
      <c r="AB1101" s="360">
        <f t="shared" si="352"/>
        <v>698</v>
      </c>
      <c r="AC1101" s="365">
        <f t="shared" si="352"/>
        <v>512.08000000000004</v>
      </c>
      <c r="AD1101" s="365">
        <f t="shared" si="352"/>
        <v>469.51000000000005</v>
      </c>
      <c r="AE1101" s="365">
        <f t="shared" si="352"/>
        <v>13.95</v>
      </c>
      <c r="AF1101" s="365">
        <f t="shared" si="352"/>
        <v>62.1</v>
      </c>
      <c r="AG1101" s="365">
        <f t="shared" si="352"/>
        <v>90.210000000000008</v>
      </c>
      <c r="AH1101" s="365">
        <f t="shared" si="352"/>
        <v>635.77</v>
      </c>
      <c r="AI1101" s="365">
        <f t="shared" si="352"/>
        <v>1147.8500000000001</v>
      </c>
      <c r="AJ1101" s="365">
        <f t="shared" si="352"/>
        <v>221.17999999999998</v>
      </c>
      <c r="AK1101" s="365">
        <f t="shared" si="352"/>
        <v>1369.03</v>
      </c>
      <c r="AL1101" s="360">
        <f>BB290</f>
        <v>0</v>
      </c>
      <c r="AM1101" s="365">
        <f>BC290</f>
        <v>0</v>
      </c>
      <c r="AN1101" s="365">
        <f>BD290</f>
        <v>0</v>
      </c>
      <c r="AO1101" s="241"/>
      <c r="AP1101" s="241"/>
      <c r="AQ1101" s="241"/>
      <c r="AR1101" s="241"/>
      <c r="AS1101" s="241"/>
      <c r="AT1101" s="241"/>
      <c r="AU1101" s="241"/>
    </row>
    <row r="1102" spans="1:47" s="373" customFormat="1" ht="19.5" customHeight="1" thickBot="1">
      <c r="A1102" s="727" t="s">
        <v>210</v>
      </c>
      <c r="B1102" s="728"/>
      <c r="C1102" s="384">
        <f>SUM(C1099:C1101)</f>
        <v>167</v>
      </c>
      <c r="D1102" s="384">
        <f>SUM(D1099:D1101)</f>
        <v>151</v>
      </c>
      <c r="E1102" s="384">
        <f t="shared" ref="E1102:AK1102" si="353">SUM(E1099:E1101)</f>
        <v>16</v>
      </c>
      <c r="F1102" s="385">
        <f t="shared" si="353"/>
        <v>32489</v>
      </c>
      <c r="G1102" s="385">
        <f t="shared" si="353"/>
        <v>167472.41</v>
      </c>
      <c r="H1102" s="386">
        <f t="shared" si="353"/>
        <v>30199</v>
      </c>
      <c r="I1102" s="387">
        <f>SUM(I1099:I1101)</f>
        <v>648.9000000000002</v>
      </c>
      <c r="J1102" s="386">
        <f t="shared" si="353"/>
        <v>16203</v>
      </c>
      <c r="K1102" s="387">
        <f>SUM(K1099:K1101)</f>
        <v>2222.8599999999997</v>
      </c>
      <c r="L1102" s="384">
        <f t="shared" si="353"/>
        <v>46402</v>
      </c>
      <c r="M1102" s="384">
        <f t="shared" si="353"/>
        <v>2871.7600000000007</v>
      </c>
      <c r="N1102" s="384">
        <f t="shared" si="353"/>
        <v>17114</v>
      </c>
      <c r="O1102" s="388">
        <f t="shared" si="353"/>
        <v>5486.8798317457968</v>
      </c>
      <c r="P1102" s="384">
        <f t="shared" si="353"/>
        <v>35</v>
      </c>
      <c r="Q1102" s="384">
        <f t="shared" si="353"/>
        <v>4483</v>
      </c>
      <c r="R1102" s="384">
        <f t="shared" si="353"/>
        <v>3708</v>
      </c>
      <c r="S1102" s="384">
        <f t="shared" si="353"/>
        <v>621</v>
      </c>
      <c r="T1102" s="384">
        <f t="shared" si="353"/>
        <v>0</v>
      </c>
      <c r="U1102" s="388">
        <f t="shared" si="353"/>
        <v>0</v>
      </c>
      <c r="V1102" s="384">
        <f t="shared" si="353"/>
        <v>0</v>
      </c>
      <c r="W1102" s="388">
        <f t="shared" si="353"/>
        <v>0</v>
      </c>
      <c r="X1102" s="384">
        <f t="shared" si="353"/>
        <v>40</v>
      </c>
      <c r="Y1102" s="388">
        <f t="shared" si="353"/>
        <v>4.1499999999999995</v>
      </c>
      <c r="Z1102" s="384">
        <f t="shared" si="353"/>
        <v>3077</v>
      </c>
      <c r="AA1102" s="388">
        <f t="shared" si="353"/>
        <v>2537.5100000000002</v>
      </c>
      <c r="AB1102" s="384">
        <f t="shared" si="353"/>
        <v>3117</v>
      </c>
      <c r="AC1102" s="388">
        <f t="shared" si="353"/>
        <v>2541.66</v>
      </c>
      <c r="AD1102" s="388">
        <f t="shared" si="353"/>
        <v>944.30000000000007</v>
      </c>
      <c r="AE1102" s="388">
        <f t="shared" si="353"/>
        <v>296.26999999999992</v>
      </c>
      <c r="AF1102" s="388">
        <f t="shared" si="353"/>
        <v>90.35</v>
      </c>
      <c r="AG1102" s="388">
        <f t="shared" si="353"/>
        <v>802.48</v>
      </c>
      <c r="AH1102" s="388">
        <f t="shared" si="353"/>
        <v>2133.3999999999996</v>
      </c>
      <c r="AI1102" s="388">
        <f t="shared" si="353"/>
        <v>4675.0600000000004</v>
      </c>
      <c r="AJ1102" s="388">
        <f t="shared" si="353"/>
        <v>958.86999999999989</v>
      </c>
      <c r="AK1102" s="388">
        <f t="shared" si="353"/>
        <v>5633.93</v>
      </c>
      <c r="AL1102" s="371">
        <f>SUM(AL1099:AL1101)</f>
        <v>3</v>
      </c>
      <c r="AM1102" s="369">
        <f>SUM(AM1099:AM1101)</f>
        <v>2.83</v>
      </c>
      <c r="AN1102" s="369">
        <f>SUM(AN1099:AN1101)</f>
        <v>0</v>
      </c>
      <c r="AO1102" s="372"/>
      <c r="AP1102" s="372"/>
      <c r="AQ1102" s="372"/>
      <c r="AR1102" s="372"/>
      <c r="AS1102" s="372"/>
      <c r="AT1102" s="372"/>
      <c r="AU1102" s="372"/>
    </row>
    <row r="1103" spans="1:47" s="373" customFormat="1" ht="22.5" customHeight="1" thickBot="1">
      <c r="A1103" s="729" t="s">
        <v>1394</v>
      </c>
      <c r="B1103" s="730"/>
      <c r="C1103" s="563">
        <f>C1102+C1098+C1092</f>
        <v>526</v>
      </c>
      <c r="D1103" s="563">
        <f t="shared" ref="D1103:AN1103" si="354">D1102+D1098+D1092</f>
        <v>461</v>
      </c>
      <c r="E1103" s="563">
        <f t="shared" si="354"/>
        <v>65</v>
      </c>
      <c r="F1103" s="389">
        <f t="shared" si="354"/>
        <v>101979</v>
      </c>
      <c r="G1103" s="389">
        <f t="shared" si="354"/>
        <v>518356.41000000003</v>
      </c>
      <c r="H1103" s="390">
        <f t="shared" si="354"/>
        <v>82829</v>
      </c>
      <c r="I1103" s="391">
        <f t="shared" si="354"/>
        <v>1430.7600000000002</v>
      </c>
      <c r="J1103" s="390">
        <f t="shared" si="354"/>
        <v>98567</v>
      </c>
      <c r="K1103" s="391">
        <f t="shared" si="354"/>
        <v>12388.95</v>
      </c>
      <c r="L1103" s="563">
        <f t="shared" si="354"/>
        <v>181396</v>
      </c>
      <c r="M1103" s="563">
        <f t="shared" si="354"/>
        <v>13819.71</v>
      </c>
      <c r="N1103" s="563">
        <f t="shared" si="354"/>
        <v>61049</v>
      </c>
      <c r="O1103" s="392">
        <f t="shared" si="354"/>
        <v>6057.1502598503066</v>
      </c>
      <c r="P1103" s="563">
        <f t="shared" si="354"/>
        <v>132</v>
      </c>
      <c r="Q1103" s="563">
        <f t="shared" si="354"/>
        <v>11292</v>
      </c>
      <c r="R1103" s="563">
        <f t="shared" si="354"/>
        <v>10219</v>
      </c>
      <c r="S1103" s="563">
        <f t="shared" si="354"/>
        <v>2551</v>
      </c>
      <c r="T1103" s="563">
        <f t="shared" si="354"/>
        <v>0</v>
      </c>
      <c r="U1103" s="392">
        <f t="shared" si="354"/>
        <v>0</v>
      </c>
      <c r="V1103" s="563">
        <f t="shared" si="354"/>
        <v>181</v>
      </c>
      <c r="W1103" s="392">
        <f t="shared" si="354"/>
        <v>84.14</v>
      </c>
      <c r="X1103" s="563">
        <f t="shared" si="354"/>
        <v>173</v>
      </c>
      <c r="Y1103" s="392">
        <f t="shared" si="354"/>
        <v>25.27</v>
      </c>
      <c r="Z1103" s="563">
        <f t="shared" si="354"/>
        <v>12399</v>
      </c>
      <c r="AA1103" s="563">
        <f t="shared" si="354"/>
        <v>9387.9</v>
      </c>
      <c r="AB1103" s="563">
        <f t="shared" si="354"/>
        <v>12753</v>
      </c>
      <c r="AC1103" s="563">
        <f t="shared" si="354"/>
        <v>9497.31</v>
      </c>
      <c r="AD1103" s="563">
        <f t="shared" si="354"/>
        <v>6042.45</v>
      </c>
      <c r="AE1103" s="563">
        <f t="shared" si="354"/>
        <v>1867.2700000000002</v>
      </c>
      <c r="AF1103" s="563">
        <f t="shared" si="354"/>
        <v>241.02</v>
      </c>
      <c r="AG1103" s="392">
        <f t="shared" si="354"/>
        <v>4010.62</v>
      </c>
      <c r="AH1103" s="563">
        <f t="shared" si="354"/>
        <v>12161.36</v>
      </c>
      <c r="AI1103" s="563">
        <f t="shared" si="354"/>
        <v>21658.67</v>
      </c>
      <c r="AJ1103" s="563">
        <f t="shared" si="354"/>
        <v>4452.79</v>
      </c>
      <c r="AK1103" s="563">
        <f t="shared" si="354"/>
        <v>26111.460000000003</v>
      </c>
      <c r="AL1103" s="389">
        <f t="shared" si="354"/>
        <v>124</v>
      </c>
      <c r="AM1103" s="392">
        <f t="shared" si="354"/>
        <v>112.53999999999998</v>
      </c>
      <c r="AN1103" s="392">
        <f t="shared" si="354"/>
        <v>0</v>
      </c>
      <c r="AO1103" s="372"/>
      <c r="AP1103" s="372"/>
      <c r="AQ1103" s="372"/>
      <c r="AR1103" s="372"/>
      <c r="AS1103" s="372"/>
      <c r="AT1103" s="372"/>
      <c r="AU1103" s="372"/>
    </row>
    <row r="1104" spans="1:47" ht="15">
      <c r="A1104" s="343" t="s">
        <v>1395</v>
      </c>
      <c r="B1104" s="376" t="s">
        <v>1391</v>
      </c>
      <c r="C1104" s="139">
        <f>$E$688</f>
        <v>131</v>
      </c>
      <c r="D1104" s="218">
        <f>C1104-E1104</f>
        <v>126</v>
      </c>
      <c r="E1104" s="139">
        <v>5</v>
      </c>
      <c r="F1104" s="349">
        <f>G688</f>
        <v>34475</v>
      </c>
      <c r="G1104" s="349">
        <f>H688</f>
        <v>126509.48199999996</v>
      </c>
      <c r="H1104" s="415">
        <f>R688</f>
        <v>17686</v>
      </c>
      <c r="I1104" s="445">
        <f>$S$688</f>
        <v>696.71</v>
      </c>
      <c r="J1104" s="453">
        <f>Z688</f>
        <v>19961</v>
      </c>
      <c r="K1104" s="445">
        <f>$AA$688</f>
        <v>3658.6999999999994</v>
      </c>
      <c r="L1104" s="356">
        <f t="shared" ref="L1104:AN1104" si="355">AB688</f>
        <v>37647</v>
      </c>
      <c r="M1104" s="348">
        <f t="shared" si="355"/>
        <v>4355.4099999999989</v>
      </c>
      <c r="N1104" s="349">
        <f t="shared" si="355"/>
        <v>19748</v>
      </c>
      <c r="O1104" s="348">
        <f t="shared" si="355"/>
        <v>57.282088469905737</v>
      </c>
      <c r="P1104" s="349">
        <f t="shared" si="355"/>
        <v>37</v>
      </c>
      <c r="Q1104" s="349">
        <f t="shared" si="355"/>
        <v>3297</v>
      </c>
      <c r="R1104" s="349">
        <f t="shared" si="355"/>
        <v>2465</v>
      </c>
      <c r="S1104" s="349">
        <f t="shared" si="355"/>
        <v>328</v>
      </c>
      <c r="T1104" s="349">
        <f t="shared" si="355"/>
        <v>1185</v>
      </c>
      <c r="U1104" s="348">
        <f t="shared" si="355"/>
        <v>7.9849999999999994</v>
      </c>
      <c r="V1104" s="349">
        <f t="shared" si="355"/>
        <v>0</v>
      </c>
      <c r="W1104" s="348">
        <f t="shared" si="355"/>
        <v>0</v>
      </c>
      <c r="X1104" s="349">
        <f t="shared" si="355"/>
        <v>45</v>
      </c>
      <c r="Y1104" s="348">
        <f t="shared" si="355"/>
        <v>6.14</v>
      </c>
      <c r="Z1104" s="349">
        <f t="shared" si="355"/>
        <v>1922</v>
      </c>
      <c r="AA1104" s="348">
        <f t="shared" si="355"/>
        <v>322.56</v>
      </c>
      <c r="AB1104" s="349">
        <f t="shared" si="355"/>
        <v>3152</v>
      </c>
      <c r="AC1104" s="348">
        <f t="shared" si="355"/>
        <v>336.68500000000006</v>
      </c>
      <c r="AD1104" s="348">
        <f t="shared" si="355"/>
        <v>291.09000000000003</v>
      </c>
      <c r="AE1104" s="348">
        <f t="shared" si="355"/>
        <v>1034.2599999999998</v>
      </c>
      <c r="AF1104" s="348">
        <f t="shared" si="355"/>
        <v>33.06</v>
      </c>
      <c r="AG1104" s="348">
        <f t="shared" si="355"/>
        <v>1372.81</v>
      </c>
      <c r="AH1104" s="348">
        <f t="shared" si="355"/>
        <v>2731.2200000000003</v>
      </c>
      <c r="AI1104" s="348">
        <f t="shared" si="355"/>
        <v>3067.9050000000007</v>
      </c>
      <c r="AJ1104" s="348">
        <f t="shared" si="355"/>
        <v>810.44</v>
      </c>
      <c r="AK1104" s="348">
        <f t="shared" si="355"/>
        <v>3878.3450000000003</v>
      </c>
      <c r="AL1104" s="353">
        <f t="shared" si="355"/>
        <v>37</v>
      </c>
      <c r="AM1104" s="354">
        <f t="shared" si="355"/>
        <v>19.369999999999997</v>
      </c>
      <c r="AN1104" s="354">
        <f t="shared" si="355"/>
        <v>0</v>
      </c>
      <c r="AO1104" s="241"/>
      <c r="AP1104" s="241"/>
      <c r="AQ1104" s="241"/>
      <c r="AR1104" s="241"/>
      <c r="AS1104" s="241"/>
      <c r="AT1104" s="241"/>
      <c r="AU1104" s="241"/>
    </row>
    <row r="1105" spans="1:54" ht="18" customHeight="1" thickBot="1">
      <c r="A1105" s="357"/>
      <c r="B1105" s="377" t="s">
        <v>1388</v>
      </c>
      <c r="C1105" s="139">
        <f>$E$750</f>
        <v>61</v>
      </c>
      <c r="D1105" s="218">
        <f>C1105-E1105</f>
        <v>60</v>
      </c>
      <c r="E1105" s="349">
        <v>1</v>
      </c>
      <c r="F1105" s="349">
        <f>G750</f>
        <v>14623</v>
      </c>
      <c r="G1105" s="349">
        <f>H750</f>
        <v>59995.091000000008</v>
      </c>
      <c r="H1105" s="451">
        <f>R750</f>
        <v>12720</v>
      </c>
      <c r="I1105" s="449">
        <f>$S$750</f>
        <v>333.76</v>
      </c>
      <c r="J1105" s="454">
        <f>Z750</f>
        <v>16328</v>
      </c>
      <c r="K1105" s="449">
        <f>$AA$750</f>
        <v>3300.1700000000005</v>
      </c>
      <c r="L1105" s="356">
        <f t="shared" ref="L1105:AN1105" si="356">AB750</f>
        <v>29048</v>
      </c>
      <c r="M1105" s="348">
        <f t="shared" si="356"/>
        <v>3633.9300000000007</v>
      </c>
      <c r="N1105" s="349">
        <f t="shared" si="356"/>
        <v>12286</v>
      </c>
      <c r="O1105" s="348">
        <f t="shared" si="356"/>
        <v>84.018327292621208</v>
      </c>
      <c r="P1105" s="349">
        <f t="shared" si="356"/>
        <v>33</v>
      </c>
      <c r="Q1105" s="349">
        <f t="shared" si="356"/>
        <v>1516</v>
      </c>
      <c r="R1105" s="349">
        <f t="shared" si="356"/>
        <v>932</v>
      </c>
      <c r="S1105" s="349">
        <f t="shared" si="356"/>
        <v>244</v>
      </c>
      <c r="T1105" s="349">
        <f t="shared" si="356"/>
        <v>1057</v>
      </c>
      <c r="U1105" s="348">
        <f t="shared" si="356"/>
        <v>1.6599999999999997</v>
      </c>
      <c r="V1105" s="349">
        <f t="shared" si="356"/>
        <v>0</v>
      </c>
      <c r="W1105" s="348">
        <f t="shared" si="356"/>
        <v>0</v>
      </c>
      <c r="X1105" s="349">
        <f t="shared" si="356"/>
        <v>159</v>
      </c>
      <c r="Y1105" s="348">
        <f t="shared" si="356"/>
        <v>18.36</v>
      </c>
      <c r="Z1105" s="349">
        <f t="shared" si="356"/>
        <v>1653</v>
      </c>
      <c r="AA1105" s="348">
        <f t="shared" si="356"/>
        <v>325.46999999999997</v>
      </c>
      <c r="AB1105" s="349">
        <f t="shared" si="356"/>
        <v>2869</v>
      </c>
      <c r="AC1105" s="348">
        <f t="shared" si="356"/>
        <v>345.4899999999999</v>
      </c>
      <c r="AD1105" s="348">
        <f t="shared" si="356"/>
        <v>284.52</v>
      </c>
      <c r="AE1105" s="348">
        <f t="shared" si="356"/>
        <v>149.71</v>
      </c>
      <c r="AF1105" s="348">
        <f t="shared" si="356"/>
        <v>7.37</v>
      </c>
      <c r="AG1105" s="348">
        <f t="shared" si="356"/>
        <v>974.59999999999991</v>
      </c>
      <c r="AH1105" s="348">
        <f t="shared" si="356"/>
        <v>1416.2</v>
      </c>
      <c r="AI1105" s="348">
        <f t="shared" si="356"/>
        <v>1761.6900000000003</v>
      </c>
      <c r="AJ1105" s="348">
        <f t="shared" si="356"/>
        <v>248.69</v>
      </c>
      <c r="AK1105" s="348">
        <f t="shared" si="356"/>
        <v>2010.38</v>
      </c>
      <c r="AL1105" s="360">
        <f t="shared" si="356"/>
        <v>9</v>
      </c>
      <c r="AM1105" s="365">
        <f t="shared" si="356"/>
        <v>6.08</v>
      </c>
      <c r="AN1105" s="365">
        <f t="shared" si="356"/>
        <v>0</v>
      </c>
      <c r="AO1105" s="241"/>
      <c r="AP1105" s="241"/>
      <c r="AQ1105" s="241"/>
      <c r="AR1105" s="241"/>
      <c r="AS1105" s="241"/>
      <c r="AT1105" s="241"/>
      <c r="AU1105" s="241"/>
    </row>
    <row r="1106" spans="1:54" ht="15" customHeight="1" thickBot="1">
      <c r="A1106" s="731" t="s">
        <v>210</v>
      </c>
      <c r="B1106" s="732"/>
      <c r="C1106" s="393">
        <f>SUM(C1104:C1105)</f>
        <v>192</v>
      </c>
      <c r="D1106" s="393">
        <f t="shared" ref="D1106:AK1106" si="357">SUM(D1104:D1105)</f>
        <v>186</v>
      </c>
      <c r="E1106" s="393">
        <f t="shared" si="357"/>
        <v>6</v>
      </c>
      <c r="F1106" s="394">
        <f t="shared" si="357"/>
        <v>49098</v>
      </c>
      <c r="G1106" s="394">
        <f t="shared" si="357"/>
        <v>186504.57299999997</v>
      </c>
      <c r="H1106" s="395">
        <f t="shared" si="357"/>
        <v>30406</v>
      </c>
      <c r="I1106" s="396">
        <f>SUM(I1104:I1105)</f>
        <v>1030.47</v>
      </c>
      <c r="J1106" s="397">
        <f t="shared" si="357"/>
        <v>36289</v>
      </c>
      <c r="K1106" s="396">
        <f>SUM(K1104:K1105)</f>
        <v>6958.87</v>
      </c>
      <c r="L1106" s="561">
        <f t="shared" si="357"/>
        <v>66695</v>
      </c>
      <c r="M1106" s="393">
        <f t="shared" si="357"/>
        <v>7989.34</v>
      </c>
      <c r="N1106" s="393">
        <f t="shared" si="357"/>
        <v>32034</v>
      </c>
      <c r="O1106" s="398">
        <f t="shared" si="357"/>
        <v>141.30041576252694</v>
      </c>
      <c r="P1106" s="393">
        <f t="shared" si="357"/>
        <v>70</v>
      </c>
      <c r="Q1106" s="393">
        <f t="shared" si="357"/>
        <v>4813</v>
      </c>
      <c r="R1106" s="393">
        <f t="shared" si="357"/>
        <v>3397</v>
      </c>
      <c r="S1106" s="393">
        <f t="shared" si="357"/>
        <v>572</v>
      </c>
      <c r="T1106" s="393">
        <f t="shared" si="357"/>
        <v>2242</v>
      </c>
      <c r="U1106" s="398">
        <f t="shared" si="357"/>
        <v>9.6449999999999996</v>
      </c>
      <c r="V1106" s="393">
        <f t="shared" si="357"/>
        <v>0</v>
      </c>
      <c r="W1106" s="398">
        <f t="shared" si="357"/>
        <v>0</v>
      </c>
      <c r="X1106" s="393">
        <f t="shared" si="357"/>
        <v>204</v>
      </c>
      <c r="Y1106" s="398">
        <f t="shared" si="357"/>
        <v>24.5</v>
      </c>
      <c r="Z1106" s="393">
        <f t="shared" si="357"/>
        <v>3575</v>
      </c>
      <c r="AA1106" s="398">
        <f t="shared" si="357"/>
        <v>648.03</v>
      </c>
      <c r="AB1106" s="393">
        <f t="shared" si="357"/>
        <v>6021</v>
      </c>
      <c r="AC1106" s="398">
        <f t="shared" si="357"/>
        <v>682.17499999999995</v>
      </c>
      <c r="AD1106" s="398">
        <f t="shared" si="357"/>
        <v>575.61</v>
      </c>
      <c r="AE1106" s="398">
        <f t="shared" si="357"/>
        <v>1183.9699999999998</v>
      </c>
      <c r="AF1106" s="398">
        <f t="shared" si="357"/>
        <v>40.43</v>
      </c>
      <c r="AG1106" s="398">
        <f t="shared" si="357"/>
        <v>2347.41</v>
      </c>
      <c r="AH1106" s="398">
        <f t="shared" si="357"/>
        <v>4147.42</v>
      </c>
      <c r="AI1106" s="398">
        <f t="shared" si="357"/>
        <v>4829.5950000000012</v>
      </c>
      <c r="AJ1106" s="398">
        <f t="shared" si="357"/>
        <v>1059.1300000000001</v>
      </c>
      <c r="AK1106" s="398">
        <f t="shared" si="357"/>
        <v>5888.7250000000004</v>
      </c>
      <c r="AL1106" s="399">
        <f>SUM(AL1104:AL1105)</f>
        <v>46</v>
      </c>
      <c r="AM1106" s="396">
        <f>SUM(AM1104:AM1105)</f>
        <v>25.449999999999996</v>
      </c>
      <c r="AN1106" s="396">
        <f>SUM(AN1104:AN1105)</f>
        <v>0</v>
      </c>
      <c r="AO1106" s="241"/>
      <c r="AP1106" s="241"/>
      <c r="AQ1106" s="241"/>
      <c r="AR1106" s="241"/>
      <c r="AS1106" s="241"/>
      <c r="AT1106" s="241"/>
      <c r="AU1106" s="241"/>
    </row>
    <row r="1107" spans="1:54" ht="15">
      <c r="A1107" s="400" t="s">
        <v>1396</v>
      </c>
      <c r="B1107" s="376" t="s">
        <v>1391</v>
      </c>
      <c r="C1107" s="139">
        <f>$E$836</f>
        <v>79</v>
      </c>
      <c r="D1107" s="218">
        <f>C1107-E1107</f>
        <v>68</v>
      </c>
      <c r="E1107" s="139">
        <v>11</v>
      </c>
      <c r="F1107" s="349">
        <f>G836</f>
        <v>18378</v>
      </c>
      <c r="G1107" s="349">
        <f>H836</f>
        <v>67238.698247257664</v>
      </c>
      <c r="H1107" s="350">
        <f>R836</f>
        <v>17953</v>
      </c>
      <c r="I1107" s="455">
        <f>$S$836</f>
        <v>128.82323000000002</v>
      </c>
      <c r="J1107" s="415">
        <f>Z836</f>
        <v>11551</v>
      </c>
      <c r="K1107" s="450">
        <f>$AA$836</f>
        <v>851.81712000000005</v>
      </c>
      <c r="L1107" s="356">
        <f t="shared" ref="L1107:AN1107" si="358">AB836</f>
        <v>29504</v>
      </c>
      <c r="M1107" s="348">
        <f t="shared" si="358"/>
        <v>980.64035000000013</v>
      </c>
      <c r="N1107" s="349">
        <f t="shared" si="358"/>
        <v>13842</v>
      </c>
      <c r="O1107" s="349">
        <f t="shared" si="358"/>
        <v>75.318315377081291</v>
      </c>
      <c r="P1107" s="349">
        <f t="shared" si="358"/>
        <v>47</v>
      </c>
      <c r="Q1107" s="349">
        <f t="shared" si="358"/>
        <v>2621</v>
      </c>
      <c r="R1107" s="349">
        <f t="shared" si="358"/>
        <v>2274</v>
      </c>
      <c r="S1107" s="349">
        <f t="shared" si="358"/>
        <v>591</v>
      </c>
      <c r="T1107" s="349">
        <f t="shared" si="358"/>
        <v>428</v>
      </c>
      <c r="U1107" s="348">
        <f t="shared" si="358"/>
        <v>2.14</v>
      </c>
      <c r="V1107" s="349">
        <f t="shared" si="358"/>
        <v>0</v>
      </c>
      <c r="W1107" s="348">
        <f t="shared" si="358"/>
        <v>0</v>
      </c>
      <c r="X1107" s="349">
        <f t="shared" si="358"/>
        <v>30</v>
      </c>
      <c r="Y1107" s="348">
        <f t="shared" si="358"/>
        <v>2.2200000000000002</v>
      </c>
      <c r="Z1107" s="349">
        <f t="shared" si="358"/>
        <v>4392</v>
      </c>
      <c r="AA1107" s="348">
        <f t="shared" si="358"/>
        <v>136.19999999999999</v>
      </c>
      <c r="AB1107" s="349">
        <f t="shared" si="358"/>
        <v>4850</v>
      </c>
      <c r="AC1107" s="348">
        <f t="shared" si="358"/>
        <v>140.56</v>
      </c>
      <c r="AD1107" s="348">
        <f t="shared" si="358"/>
        <v>266.66999999999996</v>
      </c>
      <c r="AE1107" s="348">
        <f t="shared" si="358"/>
        <v>44.62</v>
      </c>
      <c r="AF1107" s="348">
        <f t="shared" si="358"/>
        <v>6.26</v>
      </c>
      <c r="AG1107" s="348">
        <f t="shared" si="358"/>
        <v>535.08000000000004</v>
      </c>
      <c r="AH1107" s="348">
        <f t="shared" si="358"/>
        <v>852.62999999999977</v>
      </c>
      <c r="AI1107" s="348">
        <f t="shared" si="358"/>
        <v>993.19</v>
      </c>
      <c r="AJ1107" s="348">
        <f t="shared" si="358"/>
        <v>179.19</v>
      </c>
      <c r="AK1107" s="348">
        <f t="shared" si="358"/>
        <v>1172.3800000000001</v>
      </c>
      <c r="AL1107" s="353">
        <f t="shared" si="358"/>
        <v>15</v>
      </c>
      <c r="AM1107" s="354">
        <f t="shared" si="358"/>
        <v>10.18</v>
      </c>
      <c r="AN1107" s="354">
        <f t="shared" si="358"/>
        <v>3.16</v>
      </c>
      <c r="AO1107" s="241"/>
      <c r="AP1107" s="241"/>
      <c r="AQ1107" s="241"/>
      <c r="AR1107" s="241"/>
      <c r="AS1107" s="241"/>
      <c r="AT1107" s="241"/>
      <c r="AU1107" s="241"/>
    </row>
    <row r="1108" spans="1:54" thickBot="1">
      <c r="A1108" s="401"/>
      <c r="B1108" s="377" t="s">
        <v>1392</v>
      </c>
      <c r="C1108" s="139">
        <f>$E$904</f>
        <v>65</v>
      </c>
      <c r="D1108" s="218">
        <f>C1108-E1108</f>
        <v>63</v>
      </c>
      <c r="E1108" s="139">
        <v>2</v>
      </c>
      <c r="F1108" s="349">
        <f>G904</f>
        <v>13544</v>
      </c>
      <c r="G1108" s="349">
        <f>H904</f>
        <v>63343.476000000017</v>
      </c>
      <c r="H1108" s="402">
        <f>R904</f>
        <v>15640</v>
      </c>
      <c r="I1108" s="456">
        <f>$S$904</f>
        <v>262.23</v>
      </c>
      <c r="J1108" s="457">
        <f>Z904</f>
        <v>9297</v>
      </c>
      <c r="K1108" s="458">
        <f>$AA$904</f>
        <v>1527.4399999999998</v>
      </c>
      <c r="L1108" s="403">
        <f t="shared" ref="L1108:S1108" si="359">AB904</f>
        <v>24937</v>
      </c>
      <c r="M1108" s="348">
        <f t="shared" si="359"/>
        <v>1789.67</v>
      </c>
      <c r="N1108" s="139">
        <f t="shared" si="359"/>
        <v>9620</v>
      </c>
      <c r="O1108" s="348">
        <f t="shared" si="359"/>
        <v>71.0277613703485</v>
      </c>
      <c r="P1108" s="139">
        <f t="shared" si="359"/>
        <v>33</v>
      </c>
      <c r="Q1108" s="139">
        <f t="shared" si="359"/>
        <v>1350</v>
      </c>
      <c r="R1108" s="139">
        <f t="shared" si="359"/>
        <v>977</v>
      </c>
      <c r="S1108" s="139">
        <f t="shared" si="359"/>
        <v>48</v>
      </c>
      <c r="T1108" s="139">
        <f>AJ904</f>
        <v>170</v>
      </c>
      <c r="U1108" s="348">
        <f t="shared" ref="U1108:AK1108" si="360">AK904</f>
        <v>0.88400000000000001</v>
      </c>
      <c r="V1108" s="139">
        <f t="shared" si="360"/>
        <v>0</v>
      </c>
      <c r="W1108" s="348">
        <f t="shared" si="360"/>
        <v>0</v>
      </c>
      <c r="X1108" s="139">
        <f t="shared" si="360"/>
        <v>158</v>
      </c>
      <c r="Y1108" s="348">
        <f t="shared" si="360"/>
        <v>13.8</v>
      </c>
      <c r="Z1108" s="139">
        <f t="shared" si="360"/>
        <v>658</v>
      </c>
      <c r="AA1108" s="348">
        <f t="shared" si="360"/>
        <v>192.89</v>
      </c>
      <c r="AB1108" s="139">
        <f t="shared" si="360"/>
        <v>986</v>
      </c>
      <c r="AC1108" s="348">
        <f t="shared" si="360"/>
        <v>207.5740000000001</v>
      </c>
      <c r="AD1108" s="348">
        <f t="shared" si="360"/>
        <v>182.68</v>
      </c>
      <c r="AE1108" s="348">
        <f t="shared" si="360"/>
        <v>78.89</v>
      </c>
      <c r="AF1108" s="348">
        <f t="shared" si="360"/>
        <v>0</v>
      </c>
      <c r="AG1108" s="348">
        <f t="shared" si="360"/>
        <v>121.15999999999998</v>
      </c>
      <c r="AH1108" s="348">
        <f t="shared" si="360"/>
        <v>382.73</v>
      </c>
      <c r="AI1108" s="348">
        <f t="shared" si="360"/>
        <v>590.30399999999997</v>
      </c>
      <c r="AJ1108" s="348">
        <f t="shared" si="360"/>
        <v>327.43999999999994</v>
      </c>
      <c r="AK1108" s="348">
        <f t="shared" si="360"/>
        <v>917.74400000000014</v>
      </c>
      <c r="AL1108" s="360">
        <f>BB904</f>
        <v>5</v>
      </c>
      <c r="AM1108" s="365">
        <f>BC904</f>
        <v>2.2999999999999998</v>
      </c>
      <c r="AN1108" s="365">
        <f>BD904</f>
        <v>0</v>
      </c>
      <c r="AO1108" s="241"/>
      <c r="AP1108" s="241"/>
      <c r="AQ1108" s="241"/>
      <c r="AR1108" s="241"/>
      <c r="AS1108" s="241"/>
      <c r="AT1108" s="241"/>
      <c r="AU1108" s="241"/>
    </row>
    <row r="1109" spans="1:54" s="373" customFormat="1" ht="17.25" customHeight="1" thickBot="1">
      <c r="A1109" s="727" t="s">
        <v>210</v>
      </c>
      <c r="B1109" s="733"/>
      <c r="C1109" s="548">
        <f>SUM(C1107:C1108)</f>
        <v>144</v>
      </c>
      <c r="D1109" s="548">
        <f t="shared" ref="D1109:AK1109" si="361">SUM(D1107:D1108)</f>
        <v>131</v>
      </c>
      <c r="E1109" s="548">
        <f t="shared" si="361"/>
        <v>13</v>
      </c>
      <c r="F1109" s="404">
        <f t="shared" si="361"/>
        <v>31922</v>
      </c>
      <c r="G1109" s="404">
        <f t="shared" si="361"/>
        <v>130582.17424725767</v>
      </c>
      <c r="H1109" s="405">
        <f t="shared" si="361"/>
        <v>33593</v>
      </c>
      <c r="I1109" s="369">
        <f>SUM(I1107:I1108)</f>
        <v>391.05323000000004</v>
      </c>
      <c r="J1109" s="368">
        <f t="shared" si="361"/>
        <v>20848</v>
      </c>
      <c r="K1109" s="369">
        <f>SUM(K1107:K1108)</f>
        <v>2379.2571199999998</v>
      </c>
      <c r="L1109" s="562">
        <f t="shared" si="361"/>
        <v>54441</v>
      </c>
      <c r="M1109" s="548">
        <f t="shared" si="361"/>
        <v>2770.3103500000002</v>
      </c>
      <c r="N1109" s="548">
        <f t="shared" si="361"/>
        <v>23462</v>
      </c>
      <c r="O1109" s="406">
        <f t="shared" si="361"/>
        <v>146.34607674742978</v>
      </c>
      <c r="P1109" s="548">
        <f t="shared" si="361"/>
        <v>80</v>
      </c>
      <c r="Q1109" s="548">
        <f t="shared" si="361"/>
        <v>3971</v>
      </c>
      <c r="R1109" s="548">
        <f t="shared" si="361"/>
        <v>3251</v>
      </c>
      <c r="S1109" s="548">
        <f t="shared" si="361"/>
        <v>639</v>
      </c>
      <c r="T1109" s="548">
        <f t="shared" si="361"/>
        <v>598</v>
      </c>
      <c r="U1109" s="406">
        <f t="shared" si="361"/>
        <v>3.024</v>
      </c>
      <c r="V1109" s="548">
        <f t="shared" si="361"/>
        <v>0</v>
      </c>
      <c r="W1109" s="406">
        <f t="shared" si="361"/>
        <v>0</v>
      </c>
      <c r="X1109" s="548">
        <f t="shared" si="361"/>
        <v>188</v>
      </c>
      <c r="Y1109" s="406">
        <f t="shared" si="361"/>
        <v>16.02</v>
      </c>
      <c r="Z1109" s="548">
        <f t="shared" si="361"/>
        <v>5050</v>
      </c>
      <c r="AA1109" s="406">
        <f t="shared" si="361"/>
        <v>329.09</v>
      </c>
      <c r="AB1109" s="548">
        <f t="shared" si="361"/>
        <v>5836</v>
      </c>
      <c r="AC1109" s="406">
        <f t="shared" si="361"/>
        <v>348.13400000000013</v>
      </c>
      <c r="AD1109" s="406">
        <f t="shared" si="361"/>
        <v>449.34999999999997</v>
      </c>
      <c r="AE1109" s="406">
        <f t="shared" si="361"/>
        <v>123.50999999999999</v>
      </c>
      <c r="AF1109" s="406">
        <f t="shared" si="361"/>
        <v>6.26</v>
      </c>
      <c r="AG1109" s="406">
        <f t="shared" si="361"/>
        <v>656.24</v>
      </c>
      <c r="AH1109" s="406">
        <f t="shared" si="361"/>
        <v>1235.3599999999997</v>
      </c>
      <c r="AI1109" s="406">
        <f t="shared" si="361"/>
        <v>1583.4940000000001</v>
      </c>
      <c r="AJ1109" s="406">
        <f t="shared" si="361"/>
        <v>506.62999999999994</v>
      </c>
      <c r="AK1109" s="406">
        <f t="shared" si="361"/>
        <v>2090.1240000000003</v>
      </c>
      <c r="AL1109" s="371">
        <f>SUM(AL1107:AL1108)</f>
        <v>20</v>
      </c>
      <c r="AM1109" s="369">
        <f>SUM(AM1107:AM1108)</f>
        <v>12.48</v>
      </c>
      <c r="AN1109" s="369">
        <f>SUM(AN1107:AN1108)</f>
        <v>3.16</v>
      </c>
      <c r="AO1109" s="372"/>
      <c r="AP1109" s="372"/>
      <c r="AQ1109" s="372"/>
      <c r="AR1109" s="372"/>
      <c r="AS1109" s="372"/>
      <c r="AT1109" s="372"/>
      <c r="AU1109" s="372"/>
    </row>
    <row r="1110" spans="1:54" ht="17.25" customHeight="1">
      <c r="A1110" s="400" t="s">
        <v>1397</v>
      </c>
      <c r="B1110" s="376" t="s">
        <v>1391</v>
      </c>
      <c r="C1110" s="139">
        <f>$E$947</f>
        <v>38</v>
      </c>
      <c r="D1110" s="218">
        <f>C1110-E1110</f>
        <v>32</v>
      </c>
      <c r="E1110" s="139">
        <v>6</v>
      </c>
      <c r="F1110" s="349">
        <f>G947</f>
        <v>8838</v>
      </c>
      <c r="G1110" s="349">
        <f>H947</f>
        <v>39750.863000000005</v>
      </c>
      <c r="H1110" s="415">
        <f>R947</f>
        <v>5108</v>
      </c>
      <c r="I1110" s="445">
        <f>$S$947</f>
        <v>67.569999999999979</v>
      </c>
      <c r="J1110" s="415">
        <f>Z947</f>
        <v>7549</v>
      </c>
      <c r="K1110" s="445">
        <f>$AA$947</f>
        <v>1020.45</v>
      </c>
      <c r="L1110" s="356">
        <f t="shared" ref="L1110:AN1110" si="362">AB947</f>
        <v>12657</v>
      </c>
      <c r="M1110" s="348">
        <f t="shared" si="362"/>
        <v>1088.02</v>
      </c>
      <c r="N1110" s="349">
        <f t="shared" si="362"/>
        <v>6439</v>
      </c>
      <c r="O1110" s="349">
        <f t="shared" si="362"/>
        <v>72.855849739760131</v>
      </c>
      <c r="P1110" s="349">
        <f t="shared" si="362"/>
        <v>19</v>
      </c>
      <c r="Q1110" s="349">
        <f t="shared" si="362"/>
        <v>207</v>
      </c>
      <c r="R1110" s="349">
        <f t="shared" si="362"/>
        <v>202</v>
      </c>
      <c r="S1110" s="349">
        <f t="shared" si="362"/>
        <v>21</v>
      </c>
      <c r="T1110" s="349">
        <f t="shared" si="362"/>
        <v>23</v>
      </c>
      <c r="U1110" s="348">
        <f t="shared" si="362"/>
        <v>0.13500000000000001</v>
      </c>
      <c r="V1110" s="349">
        <f t="shared" si="362"/>
        <v>0</v>
      </c>
      <c r="W1110" s="348">
        <f t="shared" si="362"/>
        <v>0</v>
      </c>
      <c r="X1110" s="349">
        <f t="shared" si="362"/>
        <v>9</v>
      </c>
      <c r="Y1110" s="348">
        <f t="shared" si="362"/>
        <v>1.23</v>
      </c>
      <c r="Z1110" s="349">
        <f t="shared" si="362"/>
        <v>330</v>
      </c>
      <c r="AA1110" s="348">
        <f t="shared" si="362"/>
        <v>66.69</v>
      </c>
      <c r="AB1110" s="349">
        <f t="shared" si="362"/>
        <v>362</v>
      </c>
      <c r="AC1110" s="348">
        <f t="shared" si="362"/>
        <v>68.055000000000007</v>
      </c>
      <c r="AD1110" s="348">
        <f t="shared" si="362"/>
        <v>132.43</v>
      </c>
      <c r="AE1110" s="348">
        <f t="shared" si="362"/>
        <v>59.290000000000006</v>
      </c>
      <c r="AF1110" s="348">
        <f t="shared" si="362"/>
        <v>0</v>
      </c>
      <c r="AG1110" s="348">
        <f t="shared" si="362"/>
        <v>92.1</v>
      </c>
      <c r="AH1110" s="348">
        <f t="shared" si="362"/>
        <v>283.81999999999994</v>
      </c>
      <c r="AI1110" s="348">
        <f t="shared" si="362"/>
        <v>351.875</v>
      </c>
      <c r="AJ1110" s="348">
        <f t="shared" si="362"/>
        <v>420.18</v>
      </c>
      <c r="AK1110" s="348">
        <f t="shared" si="362"/>
        <v>772.05499999999995</v>
      </c>
      <c r="AL1110" s="353">
        <f t="shared" si="362"/>
        <v>6</v>
      </c>
      <c r="AM1110" s="354">
        <f t="shared" si="362"/>
        <v>3.141</v>
      </c>
      <c r="AN1110" s="354">
        <f t="shared" si="362"/>
        <v>0.3</v>
      </c>
      <c r="AO1110" s="241"/>
      <c r="AP1110" s="241"/>
      <c r="AQ1110" s="241"/>
      <c r="AR1110" s="241"/>
      <c r="AS1110" s="241"/>
      <c r="AT1110" s="241"/>
      <c r="AU1110" s="241"/>
    </row>
    <row r="1111" spans="1:54" ht="17.25" customHeight="1">
      <c r="A1111" s="355"/>
      <c r="B1111" s="376" t="s">
        <v>1392</v>
      </c>
      <c r="C1111" s="139">
        <f>$E$977</f>
        <v>29</v>
      </c>
      <c r="D1111" s="218">
        <f>C1111-E1111</f>
        <v>27</v>
      </c>
      <c r="E1111" s="139">
        <v>2</v>
      </c>
      <c r="F1111" s="349">
        <f>G977</f>
        <v>6578</v>
      </c>
      <c r="G1111" s="349">
        <f>H977</f>
        <v>29126.47800000001</v>
      </c>
      <c r="H1111" s="349">
        <f>R977</f>
        <v>7779</v>
      </c>
      <c r="I1111" s="348">
        <f>$S$977</f>
        <v>72.300000000000011</v>
      </c>
      <c r="J1111" s="349">
        <f>Z977</f>
        <v>4600</v>
      </c>
      <c r="K1111" s="348">
        <f>$AA$977</f>
        <v>407.14</v>
      </c>
      <c r="L1111" s="356">
        <f t="shared" ref="L1111:AN1111" si="363">AB977</f>
        <v>12379</v>
      </c>
      <c r="M1111" s="348">
        <f t="shared" si="363"/>
        <v>479.44</v>
      </c>
      <c r="N1111" s="349">
        <f t="shared" si="363"/>
        <v>5334</v>
      </c>
      <c r="O1111" s="349">
        <f t="shared" si="363"/>
        <v>81.088476740650648</v>
      </c>
      <c r="P1111" s="349">
        <f t="shared" si="363"/>
        <v>18</v>
      </c>
      <c r="Q1111" s="349">
        <f t="shared" si="363"/>
        <v>924</v>
      </c>
      <c r="R1111" s="349">
        <f t="shared" si="363"/>
        <v>890</v>
      </c>
      <c r="S1111" s="349">
        <f t="shared" si="363"/>
        <v>192</v>
      </c>
      <c r="T1111" s="349">
        <f t="shared" si="363"/>
        <v>79</v>
      </c>
      <c r="U1111" s="348">
        <f t="shared" si="363"/>
        <v>0.42000000000000004</v>
      </c>
      <c r="V1111" s="349">
        <f t="shared" si="363"/>
        <v>0</v>
      </c>
      <c r="W1111" s="348">
        <f t="shared" si="363"/>
        <v>0</v>
      </c>
      <c r="X1111" s="349">
        <f t="shared" si="363"/>
        <v>19</v>
      </c>
      <c r="Y1111" s="348">
        <f t="shared" si="363"/>
        <v>2.06</v>
      </c>
      <c r="Z1111" s="349">
        <f t="shared" si="363"/>
        <v>435</v>
      </c>
      <c r="AA1111" s="348">
        <f t="shared" si="363"/>
        <v>53.989999999999995</v>
      </c>
      <c r="AB1111" s="349">
        <f t="shared" si="363"/>
        <v>533</v>
      </c>
      <c r="AC1111" s="348">
        <f t="shared" si="363"/>
        <v>56.47</v>
      </c>
      <c r="AD1111" s="348">
        <f t="shared" si="363"/>
        <v>42.440000000000005</v>
      </c>
      <c r="AE1111" s="348">
        <f t="shared" si="363"/>
        <v>0</v>
      </c>
      <c r="AF1111" s="348">
        <f t="shared" si="363"/>
        <v>0</v>
      </c>
      <c r="AG1111" s="348">
        <f t="shared" si="363"/>
        <v>179.15000000000003</v>
      </c>
      <c r="AH1111" s="348">
        <f t="shared" si="363"/>
        <v>221.59000000000003</v>
      </c>
      <c r="AI1111" s="348">
        <f t="shared" si="363"/>
        <v>278.06</v>
      </c>
      <c r="AJ1111" s="348">
        <f t="shared" si="363"/>
        <v>14.3</v>
      </c>
      <c r="AK1111" s="348">
        <f t="shared" si="363"/>
        <v>292.36</v>
      </c>
      <c r="AL1111" s="349">
        <f t="shared" si="363"/>
        <v>0</v>
      </c>
      <c r="AM1111" s="348">
        <f t="shared" si="363"/>
        <v>0</v>
      </c>
      <c r="AN1111" s="348">
        <f t="shared" si="363"/>
        <v>0</v>
      </c>
      <c r="AO1111" s="241"/>
      <c r="AP1111" s="241"/>
      <c r="AQ1111" s="241"/>
      <c r="AR1111" s="241"/>
      <c r="AS1111" s="241"/>
      <c r="AT1111" s="241"/>
      <c r="AU1111" s="241"/>
    </row>
    <row r="1112" spans="1:54" thickBot="1">
      <c r="A1112" s="407"/>
      <c r="B1112" s="408" t="s">
        <v>1388</v>
      </c>
      <c r="C1112" s="139">
        <f>$E$1040</f>
        <v>62</v>
      </c>
      <c r="D1112" s="218">
        <f>C1112-E1112</f>
        <v>57</v>
      </c>
      <c r="E1112" s="139">
        <v>5</v>
      </c>
      <c r="F1112" s="349">
        <f>G1040</f>
        <v>15119</v>
      </c>
      <c r="G1112" s="349">
        <f>H1040</f>
        <v>63193.953999999998</v>
      </c>
      <c r="H1112" s="451">
        <f>R1040</f>
        <v>10364</v>
      </c>
      <c r="I1112" s="449">
        <f>$S$1040</f>
        <v>217.89000000000001</v>
      </c>
      <c r="J1112" s="451">
        <f>Z1040</f>
        <v>7671</v>
      </c>
      <c r="K1112" s="449">
        <f>$AA$1040</f>
        <v>2077.69</v>
      </c>
      <c r="L1112" s="356">
        <f t="shared" ref="L1112:AN1112" si="364">AB1040</f>
        <v>18035</v>
      </c>
      <c r="M1112" s="348">
        <f t="shared" si="364"/>
        <v>2295.5799999999995</v>
      </c>
      <c r="N1112" s="349">
        <f t="shared" si="364"/>
        <v>9573</v>
      </c>
      <c r="O1112" s="349">
        <f t="shared" si="364"/>
        <v>63.317679740723598</v>
      </c>
      <c r="P1112" s="349">
        <f t="shared" si="364"/>
        <v>16</v>
      </c>
      <c r="Q1112" s="349">
        <f t="shared" si="364"/>
        <v>645</v>
      </c>
      <c r="R1112" s="349">
        <f t="shared" si="364"/>
        <v>644</v>
      </c>
      <c r="S1112" s="349">
        <f t="shared" si="364"/>
        <v>261</v>
      </c>
      <c r="T1112" s="349">
        <f t="shared" si="364"/>
        <v>515</v>
      </c>
      <c r="U1112" s="348">
        <f t="shared" si="364"/>
        <v>2.5749999999999997</v>
      </c>
      <c r="V1112" s="349">
        <f t="shared" si="364"/>
        <v>0</v>
      </c>
      <c r="W1112" s="348">
        <f t="shared" si="364"/>
        <v>0</v>
      </c>
      <c r="X1112" s="349">
        <f t="shared" si="364"/>
        <v>29</v>
      </c>
      <c r="Y1112" s="348">
        <f t="shared" si="364"/>
        <v>3.86</v>
      </c>
      <c r="Z1112" s="349">
        <f t="shared" si="364"/>
        <v>2088</v>
      </c>
      <c r="AA1112" s="348">
        <f t="shared" si="364"/>
        <v>172.56999999999996</v>
      </c>
      <c r="AB1112" s="349">
        <f t="shared" si="364"/>
        <v>2632</v>
      </c>
      <c r="AC1112" s="348">
        <f t="shared" si="364"/>
        <v>179.005</v>
      </c>
      <c r="AD1112" s="348">
        <f t="shared" si="364"/>
        <v>389.6099999999999</v>
      </c>
      <c r="AE1112" s="348">
        <f t="shared" si="364"/>
        <v>58.37</v>
      </c>
      <c r="AF1112" s="348">
        <f t="shared" si="364"/>
        <v>0.3</v>
      </c>
      <c r="AG1112" s="348">
        <f t="shared" si="364"/>
        <v>453.29</v>
      </c>
      <c r="AH1112" s="348">
        <f t="shared" si="364"/>
        <v>901.57</v>
      </c>
      <c r="AI1112" s="348">
        <f t="shared" si="364"/>
        <v>1080.575</v>
      </c>
      <c r="AJ1112" s="348">
        <f t="shared" si="364"/>
        <v>909.12</v>
      </c>
      <c r="AK1112" s="348">
        <f t="shared" si="364"/>
        <v>1989.6949999999999</v>
      </c>
      <c r="AL1112" s="349">
        <f t="shared" si="364"/>
        <v>4</v>
      </c>
      <c r="AM1112" s="348">
        <f t="shared" si="364"/>
        <v>0.8</v>
      </c>
      <c r="AN1112" s="348">
        <f t="shared" si="364"/>
        <v>0</v>
      </c>
      <c r="AO1112" s="241"/>
      <c r="AP1112" s="241"/>
      <c r="AQ1112" s="241"/>
      <c r="AR1112" s="241"/>
      <c r="AS1112" s="241"/>
      <c r="AT1112" s="241"/>
      <c r="AU1112" s="241"/>
    </row>
    <row r="1113" spans="1:54" s="373" customFormat="1" ht="15.75" customHeight="1" thickBot="1">
      <c r="A1113" s="739" t="s">
        <v>210</v>
      </c>
      <c r="B1113" s="740"/>
      <c r="C1113" s="548">
        <f>SUM(C1110:C1112)</f>
        <v>129</v>
      </c>
      <c r="D1113" s="548">
        <f t="shared" ref="D1113:AK1113" si="365">SUM(D1110:D1112)</f>
        <v>116</v>
      </c>
      <c r="E1113" s="548">
        <f t="shared" si="365"/>
        <v>13</v>
      </c>
      <c r="F1113" s="548">
        <f t="shared" si="365"/>
        <v>30535</v>
      </c>
      <c r="G1113" s="404">
        <f t="shared" si="365"/>
        <v>132071.29500000001</v>
      </c>
      <c r="H1113" s="409">
        <f t="shared" si="365"/>
        <v>23251</v>
      </c>
      <c r="I1113" s="369">
        <f>SUM(I1110:I1112)</f>
        <v>357.76</v>
      </c>
      <c r="J1113" s="368">
        <f t="shared" si="365"/>
        <v>19820</v>
      </c>
      <c r="K1113" s="369">
        <f>SUM(K1110:K1112)</f>
        <v>3505.28</v>
      </c>
      <c r="L1113" s="562">
        <f t="shared" si="365"/>
        <v>43071</v>
      </c>
      <c r="M1113" s="548">
        <f t="shared" si="365"/>
        <v>3863.0399999999995</v>
      </c>
      <c r="N1113" s="548">
        <f t="shared" si="365"/>
        <v>21346</v>
      </c>
      <c r="O1113" s="406">
        <f t="shared" si="365"/>
        <v>217.26200622113438</v>
      </c>
      <c r="P1113" s="548">
        <f t="shared" si="365"/>
        <v>53</v>
      </c>
      <c r="Q1113" s="548">
        <f t="shared" si="365"/>
        <v>1776</v>
      </c>
      <c r="R1113" s="548">
        <f t="shared" si="365"/>
        <v>1736</v>
      </c>
      <c r="S1113" s="548">
        <f t="shared" si="365"/>
        <v>474</v>
      </c>
      <c r="T1113" s="548">
        <f t="shared" si="365"/>
        <v>617</v>
      </c>
      <c r="U1113" s="406">
        <f t="shared" si="365"/>
        <v>3.13</v>
      </c>
      <c r="V1113" s="548">
        <f t="shared" si="365"/>
        <v>0</v>
      </c>
      <c r="W1113" s="406">
        <f t="shared" si="365"/>
        <v>0</v>
      </c>
      <c r="X1113" s="548">
        <f t="shared" si="365"/>
        <v>57</v>
      </c>
      <c r="Y1113" s="406">
        <f t="shared" si="365"/>
        <v>7.15</v>
      </c>
      <c r="Z1113" s="548">
        <f t="shared" si="365"/>
        <v>2853</v>
      </c>
      <c r="AA1113" s="406">
        <f t="shared" si="365"/>
        <v>293.24999999999994</v>
      </c>
      <c r="AB1113" s="548">
        <f t="shared" si="365"/>
        <v>3527</v>
      </c>
      <c r="AC1113" s="406">
        <f t="shared" si="365"/>
        <v>303.52999999999997</v>
      </c>
      <c r="AD1113" s="406">
        <f t="shared" si="365"/>
        <v>564.4799999999999</v>
      </c>
      <c r="AE1113" s="406">
        <f t="shared" si="365"/>
        <v>117.66</v>
      </c>
      <c r="AF1113" s="406">
        <f t="shared" si="365"/>
        <v>0.3</v>
      </c>
      <c r="AG1113" s="406">
        <f t="shared" si="365"/>
        <v>724.54</v>
      </c>
      <c r="AH1113" s="406">
        <f t="shared" si="365"/>
        <v>1406.98</v>
      </c>
      <c r="AI1113" s="406">
        <f t="shared" si="365"/>
        <v>1710.51</v>
      </c>
      <c r="AJ1113" s="406">
        <f t="shared" si="365"/>
        <v>1343.6</v>
      </c>
      <c r="AK1113" s="406">
        <f t="shared" si="365"/>
        <v>3054.1099999999997</v>
      </c>
      <c r="AL1113" s="371">
        <f>SUM(AL1110:AL1112)</f>
        <v>10</v>
      </c>
      <c r="AM1113" s="369">
        <f>SUM(AM1110:AM1112)</f>
        <v>3.9409999999999998</v>
      </c>
      <c r="AN1113" s="369">
        <f>SUM(AN1110:AN1112)</f>
        <v>0.3</v>
      </c>
      <c r="AO1113" s="372"/>
      <c r="AP1113" s="372"/>
      <c r="AQ1113" s="372"/>
      <c r="AR1113" s="372"/>
      <c r="AS1113" s="372"/>
      <c r="AT1113" s="372"/>
      <c r="AU1113" s="372"/>
    </row>
    <row r="1114" spans="1:54" s="373" customFormat="1" ht="23.25" customHeight="1" thickBot="1">
      <c r="A1114" s="729" t="s">
        <v>1398</v>
      </c>
      <c r="B1114" s="734"/>
      <c r="C1114" s="391">
        <f>C1113+C1109+C1106</f>
        <v>465</v>
      </c>
      <c r="D1114" s="391">
        <f t="shared" ref="D1114:AN1114" si="366">D1113+D1109+D1106</f>
        <v>433</v>
      </c>
      <c r="E1114" s="391">
        <f t="shared" si="366"/>
        <v>32</v>
      </c>
      <c r="F1114" s="391">
        <f t="shared" si="366"/>
        <v>111555</v>
      </c>
      <c r="G1114" s="410">
        <f t="shared" si="366"/>
        <v>449158.04224725766</v>
      </c>
      <c r="H1114" s="411">
        <f t="shared" si="366"/>
        <v>87250</v>
      </c>
      <c r="I1114" s="412">
        <f t="shared" si="366"/>
        <v>1779.28323</v>
      </c>
      <c r="J1114" s="390">
        <f t="shared" si="366"/>
        <v>76957</v>
      </c>
      <c r="K1114" s="412">
        <f t="shared" si="366"/>
        <v>12843.40712</v>
      </c>
      <c r="L1114" s="563">
        <f t="shared" si="366"/>
        <v>164207</v>
      </c>
      <c r="M1114" s="391">
        <f t="shared" si="366"/>
        <v>14622.690350000001</v>
      </c>
      <c r="N1114" s="391">
        <f t="shared" si="366"/>
        <v>76842</v>
      </c>
      <c r="O1114" s="412">
        <f t="shared" si="366"/>
        <v>504.90849873109113</v>
      </c>
      <c r="P1114" s="391">
        <f t="shared" si="366"/>
        <v>203</v>
      </c>
      <c r="Q1114" s="391">
        <f t="shared" si="366"/>
        <v>10560</v>
      </c>
      <c r="R1114" s="391">
        <f t="shared" si="366"/>
        <v>8384</v>
      </c>
      <c r="S1114" s="391">
        <f t="shared" si="366"/>
        <v>1685</v>
      </c>
      <c r="T1114" s="391">
        <f t="shared" si="366"/>
        <v>3457</v>
      </c>
      <c r="U1114" s="412">
        <f t="shared" si="366"/>
        <v>15.798999999999999</v>
      </c>
      <c r="V1114" s="391">
        <f t="shared" si="366"/>
        <v>0</v>
      </c>
      <c r="W1114" s="412">
        <f t="shared" si="366"/>
        <v>0</v>
      </c>
      <c r="X1114" s="391">
        <f t="shared" si="366"/>
        <v>449</v>
      </c>
      <c r="Y1114" s="412">
        <f t="shared" si="366"/>
        <v>47.67</v>
      </c>
      <c r="Z1114" s="391">
        <f t="shared" si="366"/>
        <v>11478</v>
      </c>
      <c r="AA1114" s="412">
        <f t="shared" si="366"/>
        <v>1270.3699999999999</v>
      </c>
      <c r="AB1114" s="391">
        <f t="shared" si="366"/>
        <v>15384</v>
      </c>
      <c r="AC1114" s="412">
        <f t="shared" si="366"/>
        <v>1333.8389999999999</v>
      </c>
      <c r="AD1114" s="412">
        <f t="shared" si="366"/>
        <v>1589.44</v>
      </c>
      <c r="AE1114" s="412">
        <f t="shared" si="366"/>
        <v>1425.1399999999999</v>
      </c>
      <c r="AF1114" s="412">
        <f t="shared" si="366"/>
        <v>46.99</v>
      </c>
      <c r="AG1114" s="412">
        <f t="shared" si="366"/>
        <v>3728.1899999999996</v>
      </c>
      <c r="AH1114" s="412">
        <f t="shared" si="366"/>
        <v>6789.76</v>
      </c>
      <c r="AI1114" s="412">
        <f t="shared" si="366"/>
        <v>8123.5990000000011</v>
      </c>
      <c r="AJ1114" s="412">
        <f t="shared" si="366"/>
        <v>2909.3599999999997</v>
      </c>
      <c r="AK1114" s="412">
        <f t="shared" si="366"/>
        <v>11032.959000000001</v>
      </c>
      <c r="AL1114" s="410">
        <f t="shared" si="366"/>
        <v>76</v>
      </c>
      <c r="AM1114" s="412">
        <f t="shared" si="366"/>
        <v>41.870999999999995</v>
      </c>
      <c r="AN1114" s="412">
        <f t="shared" si="366"/>
        <v>3.46</v>
      </c>
      <c r="AO1114" s="372"/>
      <c r="AP1114" s="372"/>
      <c r="AQ1114" s="372"/>
      <c r="AR1114" s="372"/>
      <c r="AS1114" s="372"/>
      <c r="AT1114" s="372"/>
      <c r="AU1114" s="372"/>
    </row>
    <row r="1115" spans="1:54" s="181" customFormat="1" ht="17.25" customHeight="1">
      <c r="A1115" s="735" t="s">
        <v>1444</v>
      </c>
      <c r="B1115" s="413" t="s">
        <v>1455</v>
      </c>
      <c r="C1115" s="533">
        <f>$E$1061</f>
        <v>16</v>
      </c>
      <c r="D1115" s="533">
        <f>C1115-E1115</f>
        <v>13</v>
      </c>
      <c r="E1115" s="533">
        <v>3</v>
      </c>
      <c r="F1115" s="414">
        <f>G1061</f>
        <v>4813</v>
      </c>
      <c r="G1115" s="414">
        <f>H1061</f>
        <v>17159</v>
      </c>
      <c r="H1115" s="414">
        <f>R1061</f>
        <v>3118</v>
      </c>
      <c r="I1115" s="382">
        <f>$S$1061</f>
        <v>162.13</v>
      </c>
      <c r="J1115" s="414">
        <f>Z1061</f>
        <v>2329</v>
      </c>
      <c r="K1115" s="382">
        <f>$AA$1061</f>
        <v>455.15000000000003</v>
      </c>
      <c r="L1115" s="534">
        <f t="shared" ref="L1115:AN1115" si="367">AB1061</f>
        <v>5447</v>
      </c>
      <c r="M1115" s="414">
        <f t="shared" si="367"/>
        <v>617.28</v>
      </c>
      <c r="N1115" s="414">
        <f t="shared" si="367"/>
        <v>2181</v>
      </c>
      <c r="O1115" s="382">
        <f t="shared" si="367"/>
        <v>45.314772491169748</v>
      </c>
      <c r="P1115" s="414">
        <f t="shared" si="367"/>
        <v>1</v>
      </c>
      <c r="Q1115" s="414">
        <f t="shared" si="367"/>
        <v>0</v>
      </c>
      <c r="R1115" s="414">
        <f t="shared" si="367"/>
        <v>0</v>
      </c>
      <c r="S1115" s="414">
        <f t="shared" si="367"/>
        <v>0</v>
      </c>
      <c r="T1115" s="414">
        <f t="shared" si="367"/>
        <v>0</v>
      </c>
      <c r="U1115" s="382">
        <f t="shared" si="367"/>
        <v>0</v>
      </c>
      <c r="V1115" s="414">
        <f t="shared" si="367"/>
        <v>0</v>
      </c>
      <c r="W1115" s="382">
        <f t="shared" si="367"/>
        <v>0</v>
      </c>
      <c r="X1115" s="414">
        <f t="shared" si="367"/>
        <v>40</v>
      </c>
      <c r="Y1115" s="382">
        <f t="shared" si="367"/>
        <v>4.7699999999999996</v>
      </c>
      <c r="Z1115" s="414">
        <f t="shared" si="367"/>
        <v>636</v>
      </c>
      <c r="AA1115" s="382">
        <f t="shared" si="367"/>
        <v>372.21</v>
      </c>
      <c r="AB1115" s="414">
        <f t="shared" si="367"/>
        <v>676</v>
      </c>
      <c r="AC1115" s="382">
        <f t="shared" si="367"/>
        <v>376.98</v>
      </c>
      <c r="AD1115" s="382">
        <f t="shared" si="367"/>
        <v>402.97999999999996</v>
      </c>
      <c r="AE1115" s="382">
        <f t="shared" si="367"/>
        <v>268.39999999999998</v>
      </c>
      <c r="AF1115" s="382">
        <f t="shared" si="367"/>
        <v>0</v>
      </c>
      <c r="AG1115" s="382">
        <f t="shared" si="367"/>
        <v>92.91</v>
      </c>
      <c r="AH1115" s="382">
        <f t="shared" si="367"/>
        <v>764.29</v>
      </c>
      <c r="AI1115" s="382">
        <f t="shared" si="367"/>
        <v>1141.2700000000002</v>
      </c>
      <c r="AJ1115" s="382">
        <f t="shared" si="367"/>
        <v>422.5</v>
      </c>
      <c r="AK1115" s="382">
        <f t="shared" si="367"/>
        <v>1563.77</v>
      </c>
      <c r="AL1115" s="415">
        <f t="shared" si="367"/>
        <v>0</v>
      </c>
      <c r="AM1115" s="415">
        <f t="shared" si="367"/>
        <v>0</v>
      </c>
      <c r="AN1115" s="415">
        <f t="shared" si="367"/>
        <v>0</v>
      </c>
      <c r="AO1115" s="262"/>
      <c r="AP1115" s="262"/>
      <c r="AQ1115" s="262"/>
      <c r="AR1115" s="262"/>
      <c r="AS1115" s="262"/>
      <c r="AT1115" s="262"/>
      <c r="AU1115" s="262"/>
    </row>
    <row r="1116" spans="1:54" s="181" customFormat="1" thickBot="1">
      <c r="A1116" s="736"/>
      <c r="B1116" s="416" t="s">
        <v>1456</v>
      </c>
      <c r="C1116" s="535">
        <f>$E$1083</f>
        <v>21</v>
      </c>
      <c r="D1116" s="535">
        <f>C1116-E1116</f>
        <v>11</v>
      </c>
      <c r="E1116" s="535">
        <v>10</v>
      </c>
      <c r="F1116" s="536">
        <f>G1083</f>
        <v>3910</v>
      </c>
      <c r="G1116" s="536">
        <f>H1083</f>
        <v>18345</v>
      </c>
      <c r="H1116" s="537">
        <f>R1083</f>
        <v>3566</v>
      </c>
      <c r="I1116" s="538">
        <f>$S$1083</f>
        <v>110.38</v>
      </c>
      <c r="J1116" s="539">
        <f>Z1083</f>
        <v>1141</v>
      </c>
      <c r="K1116" s="538">
        <f>$AA$1083</f>
        <v>907</v>
      </c>
      <c r="L1116" s="540">
        <f t="shared" ref="L1116:S1116" si="368">AB1083</f>
        <v>4707</v>
      </c>
      <c r="M1116" s="536">
        <f t="shared" si="368"/>
        <v>1017.38</v>
      </c>
      <c r="N1116" s="536">
        <f t="shared" si="368"/>
        <v>1184</v>
      </c>
      <c r="O1116" s="541">
        <f t="shared" si="368"/>
        <v>30.28132992327366</v>
      </c>
      <c r="P1116" s="536">
        <f t="shared" si="368"/>
        <v>2</v>
      </c>
      <c r="Q1116" s="536">
        <f t="shared" si="368"/>
        <v>342</v>
      </c>
      <c r="R1116" s="536">
        <f t="shared" si="368"/>
        <v>339</v>
      </c>
      <c r="S1116" s="536">
        <f t="shared" si="368"/>
        <v>0</v>
      </c>
      <c r="T1116" s="536">
        <f>AJ1083</f>
        <v>0</v>
      </c>
      <c r="U1116" s="541">
        <f t="shared" ref="U1116:AK1116" si="369">AK1083</f>
        <v>0</v>
      </c>
      <c r="V1116" s="536">
        <f t="shared" si="369"/>
        <v>0</v>
      </c>
      <c r="W1116" s="541">
        <f t="shared" si="369"/>
        <v>0</v>
      </c>
      <c r="X1116" s="536">
        <f t="shared" si="369"/>
        <v>16</v>
      </c>
      <c r="Y1116" s="541">
        <f t="shared" si="369"/>
        <v>2.76</v>
      </c>
      <c r="Z1116" s="536">
        <f t="shared" si="369"/>
        <v>888</v>
      </c>
      <c r="AA1116" s="541">
        <f t="shared" si="369"/>
        <v>239.14</v>
      </c>
      <c r="AB1116" s="536">
        <f t="shared" si="369"/>
        <v>904</v>
      </c>
      <c r="AC1116" s="541">
        <f t="shared" si="369"/>
        <v>241.9</v>
      </c>
      <c r="AD1116" s="541">
        <f t="shared" si="369"/>
        <v>77.2</v>
      </c>
      <c r="AE1116" s="541">
        <f t="shared" si="369"/>
        <v>86.56</v>
      </c>
      <c r="AF1116" s="541">
        <f t="shared" si="369"/>
        <v>0</v>
      </c>
      <c r="AG1116" s="541">
        <f t="shared" si="369"/>
        <v>39</v>
      </c>
      <c r="AH1116" s="541">
        <f t="shared" si="369"/>
        <v>202.75999999999996</v>
      </c>
      <c r="AI1116" s="541">
        <f t="shared" si="369"/>
        <v>444.65999999999997</v>
      </c>
      <c r="AJ1116" s="541">
        <f t="shared" si="369"/>
        <v>491.61</v>
      </c>
      <c r="AK1116" s="541">
        <f t="shared" si="369"/>
        <v>936.27</v>
      </c>
      <c r="AL1116" s="353">
        <f>BB1083</f>
        <v>3</v>
      </c>
      <c r="AM1116" s="353">
        <f>BC1083</f>
        <v>3.51</v>
      </c>
      <c r="AN1116" s="353">
        <f>BD1083</f>
        <v>0</v>
      </c>
      <c r="AO1116" s="262"/>
      <c r="AP1116" s="262"/>
      <c r="AQ1116" s="262"/>
      <c r="AR1116" s="262"/>
      <c r="AS1116" s="262"/>
      <c r="AT1116" s="262"/>
      <c r="AU1116" s="262"/>
    </row>
    <row r="1117" spans="1:54" s="420" customFormat="1" ht="19.5" customHeight="1" thickBot="1">
      <c r="A1117" s="741" t="s">
        <v>210</v>
      </c>
      <c r="B1117" s="742"/>
      <c r="C1117" s="417">
        <f t="shared" ref="C1117:AN1117" si="370">SUM(C1115:C1116)</f>
        <v>37</v>
      </c>
      <c r="D1117" s="417">
        <f t="shared" si="370"/>
        <v>24</v>
      </c>
      <c r="E1117" s="417">
        <f t="shared" si="370"/>
        <v>13</v>
      </c>
      <c r="F1117" s="371">
        <f t="shared" si="370"/>
        <v>8723</v>
      </c>
      <c r="G1117" s="371">
        <f t="shared" si="370"/>
        <v>35504</v>
      </c>
      <c r="H1117" s="418">
        <f t="shared" si="370"/>
        <v>6684</v>
      </c>
      <c r="I1117" s="369">
        <f t="shared" si="370"/>
        <v>272.51</v>
      </c>
      <c r="J1117" s="378">
        <f t="shared" si="370"/>
        <v>3470</v>
      </c>
      <c r="K1117" s="369">
        <f t="shared" si="370"/>
        <v>1362.15</v>
      </c>
      <c r="L1117" s="367">
        <f t="shared" si="370"/>
        <v>10154</v>
      </c>
      <c r="M1117" s="371">
        <f t="shared" si="370"/>
        <v>1634.6599999999999</v>
      </c>
      <c r="N1117" s="371">
        <f t="shared" si="370"/>
        <v>3365</v>
      </c>
      <c r="O1117" s="388">
        <f t="shared" si="370"/>
        <v>75.596102414443408</v>
      </c>
      <c r="P1117" s="371">
        <f t="shared" si="370"/>
        <v>3</v>
      </c>
      <c r="Q1117" s="371">
        <f t="shared" si="370"/>
        <v>342</v>
      </c>
      <c r="R1117" s="371">
        <f t="shared" si="370"/>
        <v>339</v>
      </c>
      <c r="S1117" s="371">
        <f t="shared" si="370"/>
        <v>0</v>
      </c>
      <c r="T1117" s="371">
        <f t="shared" si="370"/>
        <v>0</v>
      </c>
      <c r="U1117" s="369">
        <f t="shared" si="370"/>
        <v>0</v>
      </c>
      <c r="V1117" s="371">
        <f t="shared" si="370"/>
        <v>0</v>
      </c>
      <c r="W1117" s="369">
        <f t="shared" si="370"/>
        <v>0</v>
      </c>
      <c r="X1117" s="371">
        <f t="shared" si="370"/>
        <v>56</v>
      </c>
      <c r="Y1117" s="369">
        <f t="shared" si="370"/>
        <v>7.5299999999999994</v>
      </c>
      <c r="Z1117" s="371">
        <f t="shared" si="370"/>
        <v>1524</v>
      </c>
      <c r="AA1117" s="369">
        <f t="shared" si="370"/>
        <v>611.34999999999991</v>
      </c>
      <c r="AB1117" s="371">
        <f t="shared" si="370"/>
        <v>1580</v>
      </c>
      <c r="AC1117" s="369">
        <f t="shared" si="370"/>
        <v>618.88</v>
      </c>
      <c r="AD1117" s="369">
        <f t="shared" si="370"/>
        <v>480.17999999999995</v>
      </c>
      <c r="AE1117" s="369">
        <f t="shared" si="370"/>
        <v>354.96</v>
      </c>
      <c r="AF1117" s="369">
        <f t="shared" si="370"/>
        <v>0</v>
      </c>
      <c r="AG1117" s="369">
        <f t="shared" si="370"/>
        <v>131.91</v>
      </c>
      <c r="AH1117" s="369">
        <f t="shared" si="370"/>
        <v>967.05</v>
      </c>
      <c r="AI1117" s="369">
        <f t="shared" si="370"/>
        <v>1585.9300000000003</v>
      </c>
      <c r="AJ1117" s="369">
        <f t="shared" si="370"/>
        <v>914.11</v>
      </c>
      <c r="AK1117" s="369">
        <f t="shared" si="370"/>
        <v>2500.04</v>
      </c>
      <c r="AL1117" s="371">
        <f t="shared" si="370"/>
        <v>3</v>
      </c>
      <c r="AM1117" s="369">
        <f t="shared" si="370"/>
        <v>3.51</v>
      </c>
      <c r="AN1117" s="369">
        <f t="shared" si="370"/>
        <v>0</v>
      </c>
      <c r="AO1117" s="419"/>
      <c r="AP1117" s="419"/>
      <c r="AQ1117" s="419"/>
      <c r="AR1117" s="419"/>
      <c r="AS1117" s="419"/>
      <c r="AT1117" s="419"/>
      <c r="AU1117" s="419"/>
    </row>
    <row r="1118" spans="1:54" s="420" customFormat="1" ht="20.25" customHeight="1" thickBot="1">
      <c r="A1118" s="743" t="s">
        <v>1399</v>
      </c>
      <c r="B1118" s="744"/>
      <c r="C1118" s="421">
        <f t="shared" ref="C1118:AK1118" si="371">C1117</f>
        <v>37</v>
      </c>
      <c r="D1118" s="421">
        <f t="shared" si="371"/>
        <v>24</v>
      </c>
      <c r="E1118" s="421">
        <f t="shared" si="371"/>
        <v>13</v>
      </c>
      <c r="F1118" s="421">
        <f t="shared" si="371"/>
        <v>8723</v>
      </c>
      <c r="G1118" s="421">
        <f t="shared" si="371"/>
        <v>35504</v>
      </c>
      <c r="H1118" s="422">
        <f t="shared" si="371"/>
        <v>6684</v>
      </c>
      <c r="I1118" s="423">
        <f>SUM(I1117)</f>
        <v>272.51</v>
      </c>
      <c r="J1118" s="424">
        <f t="shared" si="371"/>
        <v>3470</v>
      </c>
      <c r="K1118" s="423">
        <f>SUM(K1117)</f>
        <v>1362.15</v>
      </c>
      <c r="L1118" s="425">
        <f t="shared" si="371"/>
        <v>10154</v>
      </c>
      <c r="M1118" s="421">
        <f t="shared" si="371"/>
        <v>1634.6599999999999</v>
      </c>
      <c r="N1118" s="421">
        <f t="shared" si="371"/>
        <v>3365</v>
      </c>
      <c r="O1118" s="412">
        <f>$O$1117</f>
        <v>75.596102414443408</v>
      </c>
      <c r="P1118" s="421">
        <f t="shared" si="371"/>
        <v>3</v>
      </c>
      <c r="Q1118" s="421">
        <f t="shared" si="371"/>
        <v>342</v>
      </c>
      <c r="R1118" s="421">
        <f t="shared" si="371"/>
        <v>339</v>
      </c>
      <c r="S1118" s="421">
        <f t="shared" si="371"/>
        <v>0</v>
      </c>
      <c r="T1118" s="421">
        <f t="shared" si="371"/>
        <v>0</v>
      </c>
      <c r="U1118" s="423">
        <f t="shared" si="371"/>
        <v>0</v>
      </c>
      <c r="V1118" s="421">
        <f t="shared" si="371"/>
        <v>0</v>
      </c>
      <c r="W1118" s="423">
        <f t="shared" si="371"/>
        <v>0</v>
      </c>
      <c r="X1118" s="421">
        <f t="shared" si="371"/>
        <v>56</v>
      </c>
      <c r="Y1118" s="423">
        <f t="shared" si="371"/>
        <v>7.5299999999999994</v>
      </c>
      <c r="Z1118" s="421">
        <f t="shared" si="371"/>
        <v>1524</v>
      </c>
      <c r="AA1118" s="423">
        <f t="shared" si="371"/>
        <v>611.34999999999991</v>
      </c>
      <c r="AB1118" s="421">
        <f t="shared" si="371"/>
        <v>1580</v>
      </c>
      <c r="AC1118" s="423">
        <f t="shared" si="371"/>
        <v>618.88</v>
      </c>
      <c r="AD1118" s="423">
        <f t="shared" si="371"/>
        <v>480.17999999999995</v>
      </c>
      <c r="AE1118" s="423">
        <f t="shared" si="371"/>
        <v>354.96</v>
      </c>
      <c r="AF1118" s="423">
        <f t="shared" si="371"/>
        <v>0</v>
      </c>
      <c r="AG1118" s="423">
        <f t="shared" si="371"/>
        <v>131.91</v>
      </c>
      <c r="AH1118" s="423">
        <f t="shared" si="371"/>
        <v>967.05</v>
      </c>
      <c r="AI1118" s="423">
        <f t="shared" si="371"/>
        <v>1585.9300000000003</v>
      </c>
      <c r="AJ1118" s="423">
        <f t="shared" si="371"/>
        <v>914.11</v>
      </c>
      <c r="AK1118" s="423">
        <f t="shared" si="371"/>
        <v>2500.04</v>
      </c>
      <c r="AL1118" s="426">
        <v>0</v>
      </c>
      <c r="AM1118" s="412">
        <v>0</v>
      </c>
      <c r="AN1118" s="427">
        <v>0</v>
      </c>
      <c r="AO1118" s="419"/>
      <c r="AP1118" s="419"/>
      <c r="AQ1118" s="419"/>
      <c r="AR1118" s="419"/>
      <c r="AS1118" s="419"/>
      <c r="AT1118" s="419"/>
      <c r="AU1118" s="419"/>
    </row>
    <row r="1119" spans="1:54" s="373" customFormat="1" ht="30" customHeight="1" thickBot="1">
      <c r="A1119" s="737" t="s">
        <v>1400</v>
      </c>
      <c r="B1119" s="738"/>
      <c r="C1119" s="428">
        <f t="shared" ref="C1119:N1119" si="372">C1114+C1103+C1118</f>
        <v>1028</v>
      </c>
      <c r="D1119" s="428">
        <f t="shared" si="372"/>
        <v>918</v>
      </c>
      <c r="E1119" s="428">
        <f t="shared" si="372"/>
        <v>110</v>
      </c>
      <c r="F1119" s="429">
        <f t="shared" si="372"/>
        <v>222257</v>
      </c>
      <c r="G1119" s="429">
        <f t="shared" si="372"/>
        <v>1003018.4522472577</v>
      </c>
      <c r="H1119" s="549">
        <f t="shared" si="372"/>
        <v>176763</v>
      </c>
      <c r="I1119" s="430">
        <f t="shared" si="372"/>
        <v>3482.5532300000004</v>
      </c>
      <c r="J1119" s="431">
        <f t="shared" si="372"/>
        <v>178994</v>
      </c>
      <c r="K1119" s="430">
        <f t="shared" si="372"/>
        <v>26594.507120000002</v>
      </c>
      <c r="L1119" s="432">
        <f t="shared" si="372"/>
        <v>355757</v>
      </c>
      <c r="M1119" s="430">
        <f t="shared" si="372"/>
        <v>30077.06035</v>
      </c>
      <c r="N1119" s="428">
        <f t="shared" si="372"/>
        <v>141256</v>
      </c>
      <c r="O1119" s="430">
        <f>N1119/F1119*100</f>
        <v>63.555253602811156</v>
      </c>
      <c r="P1119" s="428">
        <f t="shared" ref="P1119:AN1119" si="373">P1114+P1103+P1118</f>
        <v>338</v>
      </c>
      <c r="Q1119" s="428">
        <f t="shared" si="373"/>
        <v>22194</v>
      </c>
      <c r="R1119" s="428">
        <f t="shared" si="373"/>
        <v>18942</v>
      </c>
      <c r="S1119" s="428">
        <f t="shared" si="373"/>
        <v>4236</v>
      </c>
      <c r="T1119" s="428">
        <f t="shared" si="373"/>
        <v>3457</v>
      </c>
      <c r="U1119" s="428">
        <f t="shared" si="373"/>
        <v>15.798999999999999</v>
      </c>
      <c r="V1119" s="428">
        <f t="shared" si="373"/>
        <v>181</v>
      </c>
      <c r="W1119" s="428">
        <f t="shared" si="373"/>
        <v>84.14</v>
      </c>
      <c r="X1119" s="428">
        <f t="shared" si="373"/>
        <v>678</v>
      </c>
      <c r="Y1119" s="428">
        <f t="shared" si="373"/>
        <v>80.47</v>
      </c>
      <c r="Z1119" s="428">
        <f t="shared" si="373"/>
        <v>25401</v>
      </c>
      <c r="AA1119" s="428">
        <f t="shared" si="373"/>
        <v>11269.62</v>
      </c>
      <c r="AB1119" s="428">
        <f t="shared" si="373"/>
        <v>29717</v>
      </c>
      <c r="AC1119" s="428">
        <f t="shared" si="373"/>
        <v>11450.028999999999</v>
      </c>
      <c r="AD1119" s="428">
        <f t="shared" si="373"/>
        <v>8112.07</v>
      </c>
      <c r="AE1119" s="428">
        <f t="shared" si="373"/>
        <v>3647.37</v>
      </c>
      <c r="AF1119" s="428">
        <f t="shared" si="373"/>
        <v>288.01</v>
      </c>
      <c r="AG1119" s="428">
        <f t="shared" si="373"/>
        <v>7870.7199999999993</v>
      </c>
      <c r="AH1119" s="428">
        <f t="shared" si="373"/>
        <v>19918.170000000002</v>
      </c>
      <c r="AI1119" s="428">
        <f t="shared" si="373"/>
        <v>31368.199000000001</v>
      </c>
      <c r="AJ1119" s="428">
        <f t="shared" si="373"/>
        <v>8276.26</v>
      </c>
      <c r="AK1119" s="428">
        <f t="shared" si="373"/>
        <v>39644.459000000003</v>
      </c>
      <c r="AL1119" s="429">
        <f t="shared" si="373"/>
        <v>200</v>
      </c>
      <c r="AM1119" s="430">
        <f t="shared" si="373"/>
        <v>154.41099999999997</v>
      </c>
      <c r="AN1119" s="430">
        <f t="shared" si="373"/>
        <v>3.46</v>
      </c>
      <c r="AO1119" s="372"/>
      <c r="AP1119" s="372"/>
      <c r="AQ1119" s="372"/>
      <c r="AR1119" s="372"/>
      <c r="AS1119" s="372"/>
      <c r="AT1119" s="372"/>
      <c r="AU1119" s="372"/>
    </row>
    <row r="1120" spans="1:54">
      <c r="A1120" s="433"/>
      <c r="B1120" s="241"/>
      <c r="C1120" s="433"/>
      <c r="D1120" s="434"/>
      <c r="E1120" s="241"/>
      <c r="F1120" s="433"/>
      <c r="G1120" s="241"/>
      <c r="H1120" s="241"/>
      <c r="I1120" s="241"/>
      <c r="J1120" s="241"/>
      <c r="K1120" s="241"/>
      <c r="L1120" s="241"/>
      <c r="M1120" s="241"/>
      <c r="N1120" s="241"/>
      <c r="O1120" s="241"/>
      <c r="P1120" s="241"/>
      <c r="Q1120" s="241"/>
      <c r="R1120" s="241"/>
      <c r="S1120" s="241"/>
      <c r="T1120" s="241"/>
      <c r="U1120" s="241"/>
      <c r="V1120" s="241"/>
      <c r="W1120" s="241"/>
      <c r="X1120" s="241"/>
      <c r="Y1120" s="241"/>
      <c r="Z1120" s="241"/>
      <c r="AA1120" s="241"/>
      <c r="AB1120" s="241"/>
      <c r="AC1120" s="241"/>
      <c r="AD1120" s="241"/>
      <c r="AE1120" s="241"/>
      <c r="AF1120" s="241"/>
      <c r="AG1120" s="241"/>
      <c r="AH1120" s="241"/>
      <c r="AI1120" s="241"/>
      <c r="AJ1120" s="241"/>
      <c r="AK1120" s="241"/>
      <c r="AL1120" s="241"/>
      <c r="AM1120" s="241"/>
      <c r="AN1120" s="241"/>
      <c r="AO1120" s="241"/>
      <c r="AP1120" s="241"/>
      <c r="AQ1120" s="241"/>
      <c r="AR1120" s="241"/>
      <c r="AS1120" s="241"/>
      <c r="AT1120" s="241"/>
      <c r="AU1120" s="241"/>
      <c r="AV1120" s="241"/>
      <c r="AW1120" s="241"/>
      <c r="AX1120" s="241"/>
      <c r="AY1120" s="241"/>
      <c r="AZ1120" s="241"/>
      <c r="BA1120" s="241"/>
      <c r="BB1120" s="241"/>
    </row>
    <row r="1121" spans="1:54">
      <c r="A1121" s="433"/>
      <c r="B1121" s="241"/>
      <c r="C1121" s="433"/>
      <c r="D1121" s="434"/>
      <c r="E1121" s="241"/>
      <c r="F1121" s="433"/>
      <c r="G1121" s="241"/>
      <c r="H1121" s="241"/>
      <c r="I1121" s="241"/>
      <c r="J1121" s="241"/>
      <c r="K1121" s="241"/>
      <c r="L1121" s="241"/>
      <c r="M1121" s="241"/>
      <c r="N1121" s="241"/>
      <c r="O1121" s="241"/>
      <c r="P1121" s="241"/>
      <c r="Q1121" s="241"/>
      <c r="R1121" s="241"/>
      <c r="S1121" s="241"/>
      <c r="T1121" s="241"/>
      <c r="U1121" s="241"/>
      <c r="V1121" s="241"/>
      <c r="W1121" s="241"/>
      <c r="X1121" s="241"/>
      <c r="Y1121" s="241"/>
      <c r="Z1121" s="241"/>
      <c r="AA1121" s="241"/>
      <c r="AB1121" s="241"/>
      <c r="AC1121" s="241"/>
      <c r="AD1121" s="241"/>
      <c r="AE1121" s="241"/>
      <c r="AF1121" s="241"/>
      <c r="AG1121" s="241"/>
      <c r="AH1121" s="241"/>
      <c r="AI1121" s="241"/>
      <c r="AJ1121" s="241"/>
      <c r="AK1121" s="241"/>
      <c r="AL1121" s="241"/>
      <c r="AM1121" s="241"/>
      <c r="AN1121" s="241"/>
      <c r="AO1121" s="241"/>
      <c r="AP1121" s="241"/>
      <c r="AQ1121" s="241"/>
      <c r="AR1121" s="241"/>
      <c r="AS1121" s="241"/>
      <c r="AT1121" s="241"/>
      <c r="AU1121" s="241"/>
      <c r="AV1121" s="241"/>
      <c r="AW1121" s="241"/>
      <c r="AX1121" s="241"/>
      <c r="AY1121" s="241"/>
      <c r="AZ1121" s="241"/>
      <c r="BA1121" s="241"/>
      <c r="BB1121" s="241"/>
    </row>
    <row r="1122" spans="1:54">
      <c r="A1122" s="433"/>
      <c r="B1122" s="241"/>
      <c r="C1122" s="433"/>
      <c r="D1122" s="434"/>
      <c r="E1122" s="241"/>
      <c r="F1122" s="433"/>
      <c r="G1122" s="241"/>
      <c r="H1122" s="241"/>
      <c r="I1122" s="241"/>
      <c r="J1122" s="241"/>
      <c r="K1122" s="241"/>
      <c r="L1122" s="241"/>
      <c r="M1122" s="241"/>
      <c r="N1122" s="241"/>
      <c r="O1122" s="241"/>
      <c r="P1122" s="241"/>
      <c r="Q1122" s="241"/>
      <c r="R1122" s="241"/>
      <c r="S1122" s="241"/>
      <c r="T1122" s="241"/>
      <c r="U1122" s="241"/>
      <c r="V1122" s="241"/>
      <c r="W1122" s="241"/>
      <c r="X1122" s="241"/>
      <c r="Y1122" s="241"/>
      <c r="Z1122" s="241"/>
      <c r="AA1122" s="241"/>
      <c r="AB1122" s="241"/>
      <c r="AC1122" s="241"/>
      <c r="AD1122" s="241"/>
      <c r="AE1122" s="241"/>
      <c r="AF1122" s="241"/>
      <c r="AG1122" s="241"/>
      <c r="AH1122" s="241"/>
      <c r="AI1122" s="241"/>
      <c r="AJ1122" s="241"/>
      <c r="AK1122" s="241"/>
      <c r="AL1122" s="241"/>
      <c r="AM1122" s="241"/>
      <c r="AN1122" s="241"/>
      <c r="AO1122" s="241"/>
      <c r="AP1122" s="241"/>
      <c r="AQ1122" s="241"/>
      <c r="AR1122" s="241"/>
      <c r="AS1122" s="241"/>
      <c r="AT1122" s="241"/>
      <c r="AU1122" s="241"/>
      <c r="AV1122" s="241"/>
      <c r="AW1122" s="241"/>
      <c r="AX1122" s="241"/>
      <c r="AY1122" s="241"/>
      <c r="AZ1122" s="241"/>
      <c r="BA1122" s="241"/>
      <c r="BB1122" s="241"/>
    </row>
    <row r="1123" spans="1:54">
      <c r="A1123" s="433"/>
      <c r="B1123" s="241"/>
      <c r="C1123" s="433"/>
      <c r="D1123" s="434"/>
      <c r="E1123" s="241"/>
      <c r="F1123" s="433"/>
      <c r="G1123" s="241"/>
      <c r="H1123" s="241"/>
      <c r="I1123" s="241"/>
      <c r="J1123" s="241"/>
      <c r="K1123" s="241"/>
      <c r="L1123" s="241"/>
      <c r="M1123" s="241"/>
      <c r="N1123" s="241"/>
      <c r="O1123" s="241"/>
      <c r="P1123" s="241"/>
      <c r="Q1123" s="241"/>
      <c r="R1123" s="241"/>
      <c r="S1123" s="241"/>
      <c r="T1123" s="241"/>
      <c r="U1123" s="241"/>
      <c r="V1123" s="241"/>
      <c r="W1123" s="241"/>
      <c r="X1123" s="241"/>
      <c r="Y1123" s="241"/>
      <c r="Z1123" s="241"/>
      <c r="AA1123" s="241"/>
      <c r="AB1123" s="241"/>
      <c r="AC1123" s="241"/>
      <c r="AD1123" s="241"/>
      <c r="AE1123" s="241"/>
      <c r="AF1123" s="241"/>
      <c r="AG1123" s="241"/>
      <c r="AH1123" s="241"/>
      <c r="AI1123" s="241"/>
      <c r="AJ1123" s="241"/>
      <c r="AK1123" s="241"/>
      <c r="AL1123" s="241"/>
      <c r="AM1123" s="241"/>
      <c r="AN1123" s="241"/>
      <c r="AO1123" s="241"/>
      <c r="AP1123" s="241"/>
      <c r="AQ1123" s="241"/>
      <c r="AR1123" s="241"/>
      <c r="AS1123" s="241"/>
      <c r="AT1123" s="241"/>
      <c r="AU1123" s="241"/>
      <c r="AV1123" s="241"/>
      <c r="AW1123" s="241"/>
      <c r="AX1123" s="241"/>
      <c r="AY1123" s="241"/>
      <c r="AZ1123" s="241"/>
      <c r="BA1123" s="241"/>
      <c r="BB1123" s="241"/>
    </row>
    <row r="1124" spans="1:54">
      <c r="A1124" s="433"/>
      <c r="B1124" s="241"/>
      <c r="C1124" s="433"/>
      <c r="D1124" s="434"/>
      <c r="E1124" s="241"/>
      <c r="F1124" s="433"/>
      <c r="G1124" s="241"/>
      <c r="H1124" s="241"/>
      <c r="I1124" s="241"/>
      <c r="J1124" s="241"/>
      <c r="K1124" s="241"/>
      <c r="L1124" s="241"/>
      <c r="M1124" s="241"/>
      <c r="N1124" s="241"/>
      <c r="O1124" s="241"/>
      <c r="P1124" s="241"/>
      <c r="Q1124" s="241"/>
      <c r="R1124" s="241"/>
      <c r="S1124" s="241"/>
      <c r="T1124" s="241"/>
      <c r="U1124" s="241"/>
      <c r="V1124" s="241"/>
      <c r="W1124" s="241"/>
      <c r="X1124" s="241"/>
      <c r="Y1124" s="241"/>
      <c r="Z1124" s="241"/>
      <c r="AA1124" s="241"/>
      <c r="AB1124" s="241"/>
      <c r="AC1124" s="241"/>
      <c r="AD1124" s="241"/>
      <c r="AE1124" s="241"/>
      <c r="AF1124" s="241"/>
      <c r="AG1124" s="241"/>
      <c r="AH1124" s="241"/>
      <c r="AI1124" s="241"/>
      <c r="AJ1124" s="241"/>
      <c r="AK1124" s="241"/>
      <c r="AL1124" s="241"/>
      <c r="AM1124" s="241"/>
      <c r="AN1124" s="241"/>
      <c r="AO1124" s="241"/>
      <c r="AP1124" s="241"/>
      <c r="AQ1124" s="241"/>
      <c r="AR1124" s="241"/>
      <c r="AS1124" s="241"/>
      <c r="AT1124" s="241"/>
      <c r="AU1124" s="241"/>
      <c r="AV1124" s="241"/>
      <c r="AW1124" s="241"/>
      <c r="AX1124" s="241"/>
      <c r="AY1124" s="241"/>
      <c r="AZ1124" s="241"/>
      <c r="BA1124" s="241"/>
      <c r="BB1124" s="241"/>
    </row>
    <row r="1125" spans="1:54">
      <c r="A1125" s="433"/>
      <c r="B1125" s="241"/>
      <c r="C1125" s="433"/>
      <c r="D1125" s="434"/>
      <c r="E1125" s="241"/>
      <c r="F1125" s="433"/>
      <c r="G1125" s="241"/>
      <c r="H1125" s="241"/>
      <c r="I1125" s="241"/>
      <c r="J1125" s="241"/>
      <c r="K1125" s="241"/>
      <c r="L1125" s="241"/>
      <c r="M1125" s="241"/>
      <c r="N1125" s="241"/>
      <c r="O1125" s="241"/>
      <c r="P1125" s="241"/>
      <c r="Q1125" s="241"/>
      <c r="R1125" s="241"/>
      <c r="S1125" s="241"/>
      <c r="T1125" s="241"/>
      <c r="U1125" s="241"/>
      <c r="V1125" s="241"/>
      <c r="W1125" s="241"/>
      <c r="X1125" s="241"/>
      <c r="Y1125" s="241"/>
      <c r="Z1125" s="241"/>
      <c r="AA1125" s="241"/>
      <c r="AB1125" s="241"/>
      <c r="AC1125" s="241"/>
      <c r="AD1125" s="241"/>
      <c r="AE1125" s="241"/>
      <c r="AF1125" s="241"/>
      <c r="AG1125" s="241"/>
      <c r="AH1125" s="241"/>
      <c r="AI1125" s="241"/>
      <c r="AJ1125" s="241"/>
      <c r="AK1125" s="241"/>
      <c r="AL1125" s="241"/>
      <c r="AM1125" s="241"/>
      <c r="AN1125" s="241"/>
      <c r="AO1125" s="241"/>
      <c r="AP1125" s="241"/>
      <c r="AQ1125" s="241"/>
      <c r="AR1125" s="241"/>
      <c r="AS1125" s="241"/>
      <c r="AT1125" s="241"/>
      <c r="AU1125" s="241"/>
      <c r="AV1125" s="241"/>
      <c r="AW1125" s="241"/>
      <c r="AX1125" s="241"/>
      <c r="AY1125" s="241"/>
      <c r="AZ1125" s="241"/>
      <c r="BA1125" s="241"/>
      <c r="BB1125" s="241"/>
    </row>
    <row r="1126" spans="1:54">
      <c r="A1126" s="433"/>
      <c r="B1126" s="241"/>
      <c r="C1126" s="433"/>
      <c r="D1126" s="434"/>
      <c r="E1126" s="241"/>
      <c r="F1126" s="433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1"/>
      <c r="Q1126" s="241"/>
      <c r="R1126" s="241"/>
      <c r="S1126" s="241"/>
      <c r="T1126" s="241"/>
      <c r="U1126" s="241"/>
      <c r="V1126" s="241"/>
      <c r="W1126" s="241"/>
      <c r="X1126" s="241"/>
      <c r="Y1126" s="241"/>
      <c r="Z1126" s="241"/>
      <c r="AA1126" s="241"/>
      <c r="AB1126" s="241"/>
      <c r="AC1126" s="241"/>
      <c r="AD1126" s="241"/>
      <c r="AE1126" s="241"/>
      <c r="AF1126" s="241"/>
      <c r="AG1126" s="241"/>
      <c r="AH1126" s="241"/>
      <c r="AI1126" s="241"/>
      <c r="AJ1126" s="241"/>
      <c r="AK1126" s="241"/>
      <c r="AL1126" s="241"/>
      <c r="AM1126" s="241"/>
      <c r="AN1126" s="241"/>
      <c r="AO1126" s="241"/>
      <c r="AP1126" s="241"/>
      <c r="AQ1126" s="241"/>
      <c r="AR1126" s="241"/>
      <c r="AS1126" s="241"/>
      <c r="AT1126" s="241"/>
      <c r="AU1126" s="241"/>
      <c r="AV1126" s="241"/>
      <c r="AW1126" s="241"/>
      <c r="AX1126" s="241"/>
      <c r="AY1126" s="241"/>
      <c r="AZ1126" s="241"/>
      <c r="BA1126" s="241"/>
      <c r="BB1126" s="241"/>
    </row>
    <row r="1127" spans="1:54">
      <c r="A1127" s="433"/>
      <c r="B1127" s="241"/>
      <c r="C1127" s="433"/>
      <c r="D1127" s="434"/>
      <c r="E1127" s="241"/>
      <c r="F1127" s="433"/>
      <c r="G1127" s="241"/>
      <c r="H1127" s="241"/>
      <c r="I1127" s="241"/>
      <c r="J1127" s="241"/>
      <c r="K1127" s="241"/>
      <c r="L1127" s="241"/>
      <c r="M1127" s="241"/>
      <c r="N1127" s="241"/>
      <c r="O1127" s="241"/>
      <c r="P1127" s="241"/>
      <c r="Q1127" s="241"/>
      <c r="R1127" s="241"/>
      <c r="S1127" s="241"/>
      <c r="T1127" s="241"/>
      <c r="U1127" s="241"/>
      <c r="V1127" s="241"/>
      <c r="W1127" s="241"/>
      <c r="X1127" s="241"/>
      <c r="Y1127" s="241"/>
      <c r="Z1127" s="241"/>
      <c r="AA1127" s="241"/>
      <c r="AB1127" s="241"/>
      <c r="AC1127" s="241"/>
      <c r="AD1127" s="241"/>
      <c r="AE1127" s="241"/>
      <c r="AF1127" s="241"/>
      <c r="AG1127" s="241"/>
      <c r="AH1127" s="241"/>
      <c r="AI1127" s="241"/>
      <c r="AJ1127" s="241"/>
      <c r="AK1127" s="241"/>
      <c r="AL1127" s="241"/>
      <c r="AM1127" s="241"/>
      <c r="AN1127" s="241"/>
      <c r="AO1127" s="241"/>
      <c r="AP1127" s="241"/>
      <c r="AQ1127" s="241"/>
      <c r="AR1127" s="241"/>
      <c r="AS1127" s="241"/>
      <c r="AT1127" s="241"/>
      <c r="AU1127" s="241"/>
      <c r="AV1127" s="241"/>
      <c r="AW1127" s="241"/>
      <c r="AX1127" s="241"/>
      <c r="AY1127" s="241"/>
      <c r="AZ1127" s="241"/>
      <c r="BA1127" s="241"/>
      <c r="BB1127" s="241"/>
    </row>
    <row r="1128" spans="1:54">
      <c r="A1128" s="433"/>
      <c r="B1128" s="241"/>
      <c r="C1128" s="433"/>
      <c r="D1128" s="434"/>
      <c r="E1128" s="241"/>
      <c r="F1128" s="433"/>
      <c r="G1128" s="241"/>
      <c r="H1128" s="241"/>
      <c r="I1128" s="241"/>
      <c r="J1128" s="241"/>
      <c r="K1128" s="241"/>
      <c r="L1128" s="241"/>
      <c r="M1128" s="241"/>
      <c r="N1128" s="241"/>
      <c r="O1128" s="241"/>
      <c r="P1128" s="241"/>
      <c r="Q1128" s="241"/>
      <c r="R1128" s="241"/>
      <c r="S1128" s="241"/>
      <c r="T1128" s="241"/>
      <c r="U1128" s="241"/>
      <c r="V1128" s="241"/>
      <c r="W1128" s="241"/>
      <c r="X1128" s="241"/>
      <c r="Y1128" s="241"/>
      <c r="Z1128" s="241"/>
      <c r="AA1128" s="241"/>
      <c r="AB1128" s="241"/>
      <c r="AC1128" s="241"/>
      <c r="AD1128" s="241"/>
      <c r="AE1128" s="241"/>
      <c r="AF1128" s="241"/>
      <c r="AG1128" s="241"/>
      <c r="AH1128" s="241"/>
      <c r="AI1128" s="241"/>
      <c r="AJ1128" s="241"/>
      <c r="AK1128" s="241"/>
      <c r="AL1128" s="241"/>
      <c r="AM1128" s="241"/>
      <c r="AN1128" s="241"/>
      <c r="AO1128" s="241"/>
      <c r="AP1128" s="241"/>
      <c r="AQ1128" s="241"/>
      <c r="AR1128" s="241"/>
      <c r="AS1128" s="241"/>
      <c r="AT1128" s="241"/>
      <c r="AU1128" s="241"/>
      <c r="AV1128" s="241"/>
      <c r="AW1128" s="241"/>
      <c r="AX1128" s="241"/>
      <c r="AY1128" s="241"/>
      <c r="AZ1128" s="241"/>
      <c r="BA1128" s="241"/>
      <c r="BB1128" s="241"/>
    </row>
    <row r="1129" spans="1:54">
      <c r="A1129" s="433"/>
      <c r="B1129" s="241"/>
      <c r="C1129" s="433"/>
      <c r="D1129" s="434"/>
      <c r="E1129" s="241"/>
      <c r="F1129" s="433"/>
      <c r="G1129" s="241"/>
      <c r="H1129" s="241"/>
      <c r="I1129" s="241"/>
      <c r="J1129" s="241"/>
      <c r="K1129" s="241"/>
      <c r="L1129" s="241"/>
      <c r="M1129" s="241"/>
      <c r="N1129" s="241"/>
      <c r="O1129" s="241"/>
      <c r="P1129" s="241"/>
      <c r="Q1129" s="241"/>
      <c r="R1129" s="241"/>
      <c r="S1129" s="241"/>
      <c r="T1129" s="241"/>
      <c r="U1129" s="241"/>
      <c r="V1129" s="241"/>
      <c r="W1129" s="241"/>
      <c r="X1129" s="241"/>
      <c r="Y1129" s="241"/>
      <c r="Z1129" s="241"/>
      <c r="AA1129" s="241"/>
      <c r="AB1129" s="241"/>
      <c r="AC1129" s="241"/>
      <c r="AD1129" s="241"/>
      <c r="AE1129" s="241"/>
      <c r="AF1129" s="241"/>
      <c r="AG1129" s="241"/>
      <c r="AH1129" s="241"/>
      <c r="AI1129" s="241"/>
      <c r="AJ1129" s="241"/>
      <c r="AK1129" s="241"/>
      <c r="AL1129" s="241"/>
      <c r="AM1129" s="241"/>
      <c r="AN1129" s="241"/>
      <c r="AO1129" s="241"/>
      <c r="AP1129" s="241"/>
      <c r="AQ1129" s="241"/>
      <c r="AR1129" s="241"/>
      <c r="AS1129" s="241"/>
      <c r="AT1129" s="241"/>
      <c r="AU1129" s="241"/>
      <c r="AV1129" s="241"/>
      <c r="AW1129" s="241"/>
      <c r="AX1129" s="241"/>
      <c r="AY1129" s="241"/>
      <c r="AZ1129" s="241"/>
      <c r="BA1129" s="241"/>
      <c r="BB1129" s="241"/>
    </row>
    <row r="1130" spans="1:54">
      <c r="A1130" s="433"/>
      <c r="B1130" s="241"/>
      <c r="C1130" s="433"/>
      <c r="D1130" s="434"/>
      <c r="E1130" s="241"/>
      <c r="F1130" s="433"/>
      <c r="G1130" s="241"/>
      <c r="H1130" s="241"/>
      <c r="I1130" s="241"/>
      <c r="J1130" s="241"/>
      <c r="K1130" s="241"/>
      <c r="L1130" s="241"/>
      <c r="M1130" s="241"/>
      <c r="N1130" s="241"/>
      <c r="O1130" s="241"/>
      <c r="P1130" s="241"/>
      <c r="Q1130" s="241"/>
      <c r="R1130" s="241"/>
      <c r="S1130" s="241"/>
      <c r="T1130" s="241"/>
      <c r="U1130" s="241"/>
      <c r="V1130" s="241"/>
      <c r="W1130" s="241"/>
      <c r="X1130" s="241"/>
      <c r="Y1130" s="241"/>
      <c r="Z1130" s="241"/>
      <c r="AA1130" s="241"/>
      <c r="AB1130" s="241"/>
      <c r="AC1130" s="241"/>
      <c r="AD1130" s="241"/>
      <c r="AE1130" s="241"/>
      <c r="AF1130" s="241"/>
      <c r="AG1130" s="241"/>
      <c r="AH1130" s="241"/>
      <c r="AI1130" s="241"/>
      <c r="AJ1130" s="241"/>
      <c r="AK1130" s="241"/>
      <c r="AL1130" s="241"/>
      <c r="AM1130" s="241"/>
      <c r="AN1130" s="241"/>
      <c r="AO1130" s="241"/>
      <c r="AP1130" s="241"/>
      <c r="AQ1130" s="241"/>
      <c r="AR1130" s="241"/>
      <c r="AS1130" s="241"/>
      <c r="AT1130" s="241"/>
      <c r="AU1130" s="241"/>
      <c r="AV1130" s="241"/>
      <c r="AW1130" s="241"/>
      <c r="AX1130" s="241"/>
      <c r="AY1130" s="241"/>
      <c r="AZ1130" s="241"/>
      <c r="BA1130" s="241"/>
      <c r="BB1130" s="241"/>
    </row>
    <row r="1131" spans="1:54">
      <c r="A1131" s="433"/>
      <c r="B1131" s="241"/>
      <c r="C1131" s="433"/>
      <c r="D1131" s="434"/>
      <c r="E1131" s="241"/>
      <c r="F1131" s="433"/>
      <c r="G1131" s="241"/>
      <c r="H1131" s="241"/>
      <c r="I1131" s="241"/>
      <c r="J1131" s="241"/>
      <c r="K1131" s="241"/>
      <c r="L1131" s="241"/>
      <c r="M1131" s="241"/>
      <c r="N1131" s="241"/>
      <c r="O1131" s="241"/>
      <c r="P1131" s="241"/>
      <c r="Q1131" s="241"/>
      <c r="R1131" s="241"/>
      <c r="S1131" s="241"/>
      <c r="T1131" s="241"/>
      <c r="U1131" s="241"/>
      <c r="V1131" s="241"/>
      <c r="W1131" s="241"/>
      <c r="X1131" s="241"/>
      <c r="Y1131" s="241"/>
      <c r="Z1131" s="241"/>
      <c r="AA1131" s="241"/>
      <c r="AB1131" s="241"/>
      <c r="AC1131" s="241"/>
      <c r="AD1131" s="241"/>
      <c r="AE1131" s="241"/>
      <c r="AF1131" s="241"/>
      <c r="AG1131" s="241"/>
      <c r="AH1131" s="241"/>
      <c r="AI1131" s="241"/>
      <c r="AJ1131" s="241"/>
      <c r="AK1131" s="241"/>
      <c r="AL1131" s="241"/>
      <c r="AM1131" s="241"/>
      <c r="AN1131" s="241"/>
      <c r="AO1131" s="241"/>
      <c r="AP1131" s="241"/>
      <c r="AQ1131" s="241"/>
      <c r="AR1131" s="241"/>
      <c r="AS1131" s="241"/>
      <c r="AT1131" s="241"/>
      <c r="AU1131" s="241"/>
      <c r="AV1131" s="241"/>
      <c r="AW1131" s="241"/>
      <c r="AX1131" s="241"/>
      <c r="AY1131" s="241"/>
      <c r="AZ1131" s="241"/>
      <c r="BA1131" s="241"/>
      <c r="BB1131" s="241"/>
    </row>
    <row r="1132" spans="1:54">
      <c r="A1132" s="433"/>
      <c r="B1132" s="241"/>
      <c r="C1132" s="433"/>
      <c r="D1132" s="434"/>
      <c r="E1132" s="241"/>
      <c r="F1132" s="433"/>
      <c r="G1132" s="241"/>
      <c r="H1132" s="241"/>
      <c r="I1132" s="241"/>
      <c r="J1132" s="241"/>
      <c r="K1132" s="241"/>
      <c r="L1132" s="241"/>
      <c r="M1132" s="241"/>
      <c r="N1132" s="241"/>
      <c r="O1132" s="241"/>
      <c r="P1132" s="241"/>
      <c r="Q1132" s="241"/>
      <c r="R1132" s="241"/>
      <c r="S1132" s="241"/>
      <c r="T1132" s="241"/>
      <c r="U1132" s="241"/>
      <c r="V1132" s="241"/>
      <c r="W1132" s="241"/>
      <c r="X1132" s="241"/>
      <c r="Y1132" s="241"/>
      <c r="Z1132" s="241"/>
      <c r="AA1132" s="241"/>
      <c r="AB1132" s="241"/>
      <c r="AC1132" s="241"/>
      <c r="AD1132" s="241"/>
      <c r="AE1132" s="241"/>
      <c r="AF1132" s="241"/>
      <c r="AG1132" s="241"/>
      <c r="AH1132" s="241"/>
      <c r="AI1132" s="241"/>
      <c r="AJ1132" s="241"/>
      <c r="AK1132" s="241"/>
      <c r="AL1132" s="241"/>
      <c r="AM1132" s="241"/>
      <c r="AN1132" s="241"/>
      <c r="AO1132" s="241"/>
      <c r="AP1132" s="241"/>
      <c r="AQ1132" s="241"/>
      <c r="AR1132" s="241"/>
      <c r="AS1132" s="241"/>
      <c r="AT1132" s="241"/>
      <c r="AU1132" s="241"/>
      <c r="AV1132" s="241"/>
      <c r="AW1132" s="241"/>
      <c r="AX1132" s="241"/>
      <c r="AY1132" s="241"/>
      <c r="AZ1132" s="241"/>
      <c r="BA1132" s="241"/>
      <c r="BB1132" s="241"/>
    </row>
    <row r="1133" spans="1:54">
      <c r="A1133" s="433"/>
      <c r="B1133" s="241"/>
      <c r="C1133" s="433"/>
      <c r="D1133" s="434"/>
      <c r="E1133" s="241"/>
      <c r="F1133" s="433"/>
      <c r="G1133" s="241"/>
      <c r="H1133" s="241"/>
      <c r="I1133" s="241"/>
      <c r="J1133" s="241"/>
      <c r="K1133" s="241"/>
      <c r="L1133" s="241"/>
      <c r="M1133" s="241"/>
      <c r="N1133" s="241"/>
      <c r="O1133" s="241"/>
      <c r="P1133" s="241"/>
      <c r="Q1133" s="241"/>
      <c r="R1133" s="241"/>
      <c r="S1133" s="241"/>
      <c r="T1133" s="241"/>
      <c r="U1133" s="241"/>
      <c r="V1133" s="241"/>
      <c r="W1133" s="241"/>
      <c r="X1133" s="241"/>
      <c r="Y1133" s="241"/>
      <c r="Z1133" s="241"/>
      <c r="AA1133" s="241"/>
      <c r="AB1133" s="241"/>
      <c r="AC1133" s="241"/>
      <c r="AD1133" s="241"/>
      <c r="AE1133" s="241"/>
      <c r="AF1133" s="241"/>
      <c r="AG1133" s="241"/>
      <c r="AH1133" s="241"/>
      <c r="AI1133" s="241"/>
      <c r="AJ1133" s="241"/>
      <c r="AK1133" s="241"/>
      <c r="AL1133" s="241"/>
      <c r="AM1133" s="241"/>
      <c r="AN1133" s="241"/>
      <c r="AO1133" s="241"/>
      <c r="AP1133" s="241"/>
      <c r="AQ1133" s="241"/>
      <c r="AR1133" s="241"/>
      <c r="AS1133" s="241"/>
      <c r="AT1133" s="241"/>
      <c r="AU1133" s="241"/>
      <c r="AV1133" s="241"/>
      <c r="AW1133" s="241"/>
      <c r="AX1133" s="241"/>
      <c r="AY1133" s="241"/>
      <c r="AZ1133" s="241"/>
      <c r="BA1133" s="241"/>
      <c r="BB1133" s="241"/>
    </row>
    <row r="1134" spans="1:54">
      <c r="A1134" s="433"/>
      <c r="B1134" s="241"/>
      <c r="C1134" s="433"/>
      <c r="D1134" s="434"/>
      <c r="E1134" s="241"/>
      <c r="F1134" s="433"/>
      <c r="G1134" s="241"/>
      <c r="H1134" s="241"/>
      <c r="I1134" s="241"/>
      <c r="J1134" s="241"/>
      <c r="K1134" s="241"/>
      <c r="L1134" s="241"/>
      <c r="M1134" s="241"/>
      <c r="N1134" s="241"/>
      <c r="O1134" s="241"/>
      <c r="P1134" s="241"/>
      <c r="Q1134" s="241"/>
      <c r="R1134" s="241"/>
      <c r="S1134" s="241"/>
      <c r="T1134" s="241"/>
      <c r="U1134" s="241"/>
      <c r="V1134" s="241"/>
      <c r="W1134" s="241"/>
      <c r="X1134" s="241"/>
      <c r="Y1134" s="241"/>
      <c r="Z1134" s="241"/>
      <c r="AA1134" s="241"/>
      <c r="AB1134" s="241"/>
      <c r="AC1134" s="241"/>
      <c r="AD1134" s="241"/>
      <c r="AE1134" s="241"/>
      <c r="AF1134" s="241"/>
      <c r="AG1134" s="241"/>
      <c r="AH1134" s="241"/>
      <c r="AI1134" s="241"/>
      <c r="AJ1134" s="241"/>
      <c r="AK1134" s="241"/>
      <c r="AL1134" s="241"/>
      <c r="AM1134" s="241"/>
      <c r="AN1134" s="241"/>
      <c r="AO1134" s="241"/>
      <c r="AP1134" s="241"/>
      <c r="AQ1134" s="241"/>
      <c r="AR1134" s="241"/>
      <c r="AS1134" s="241"/>
      <c r="AT1134" s="241"/>
      <c r="AU1134" s="241"/>
      <c r="AV1134" s="241"/>
      <c r="AW1134" s="241"/>
      <c r="AX1134" s="241"/>
      <c r="AY1134" s="241"/>
      <c r="AZ1134" s="241"/>
      <c r="BA1134" s="241"/>
      <c r="BB1134" s="241"/>
    </row>
    <row r="1135" spans="1:54">
      <c r="A1135" s="433"/>
      <c r="B1135" s="241"/>
      <c r="C1135" s="433"/>
      <c r="D1135" s="434"/>
      <c r="E1135" s="241"/>
      <c r="F1135" s="433"/>
      <c r="G1135" s="241"/>
      <c r="H1135" s="241"/>
      <c r="I1135" s="241"/>
      <c r="J1135" s="241"/>
      <c r="K1135" s="241"/>
      <c r="L1135" s="241"/>
      <c r="M1135" s="241"/>
      <c r="N1135" s="241"/>
      <c r="O1135" s="241"/>
      <c r="P1135" s="241"/>
      <c r="Q1135" s="241"/>
      <c r="R1135" s="241"/>
      <c r="S1135" s="241"/>
      <c r="T1135" s="241"/>
      <c r="U1135" s="241"/>
      <c r="V1135" s="241"/>
      <c r="W1135" s="241"/>
      <c r="X1135" s="241"/>
      <c r="Y1135" s="241"/>
      <c r="Z1135" s="241"/>
      <c r="AA1135" s="241"/>
      <c r="AB1135" s="241"/>
      <c r="AC1135" s="241"/>
      <c r="AD1135" s="241"/>
      <c r="AE1135" s="241"/>
      <c r="AF1135" s="241"/>
      <c r="AG1135" s="241"/>
      <c r="AH1135" s="241"/>
      <c r="AI1135" s="241"/>
      <c r="AJ1135" s="241"/>
      <c r="AK1135" s="241"/>
      <c r="AL1135" s="241"/>
      <c r="AM1135" s="241"/>
      <c r="AN1135" s="241"/>
      <c r="AO1135" s="241"/>
      <c r="AP1135" s="241"/>
      <c r="AQ1135" s="241"/>
      <c r="AR1135" s="241"/>
      <c r="AS1135" s="241"/>
      <c r="AT1135" s="241"/>
      <c r="AU1135" s="241"/>
      <c r="AV1135" s="241"/>
      <c r="AW1135" s="241"/>
      <c r="AX1135" s="241"/>
      <c r="AY1135" s="241"/>
      <c r="AZ1135" s="241"/>
      <c r="BA1135" s="241"/>
      <c r="BB1135" s="241"/>
    </row>
    <row r="1136" spans="1:54">
      <c r="A1136" s="433"/>
      <c r="B1136" s="241"/>
      <c r="C1136" s="433"/>
      <c r="D1136" s="434"/>
      <c r="E1136" s="241"/>
      <c r="F1136" s="433"/>
      <c r="G1136" s="241"/>
      <c r="H1136" s="241"/>
      <c r="I1136" s="241"/>
      <c r="J1136" s="241"/>
      <c r="K1136" s="241"/>
      <c r="L1136" s="241"/>
      <c r="M1136" s="241"/>
      <c r="N1136" s="241"/>
      <c r="O1136" s="241"/>
      <c r="P1136" s="241"/>
      <c r="Q1136" s="241"/>
      <c r="R1136" s="241"/>
      <c r="S1136" s="241"/>
      <c r="T1136" s="241"/>
      <c r="U1136" s="241"/>
      <c r="V1136" s="241"/>
      <c r="W1136" s="241"/>
      <c r="X1136" s="241"/>
      <c r="Y1136" s="241"/>
      <c r="Z1136" s="241"/>
      <c r="AA1136" s="241"/>
      <c r="AB1136" s="241"/>
      <c r="AC1136" s="241"/>
      <c r="AD1136" s="241"/>
      <c r="AE1136" s="241"/>
      <c r="AF1136" s="241"/>
      <c r="AG1136" s="241"/>
      <c r="AH1136" s="241"/>
      <c r="AI1136" s="241"/>
      <c r="AJ1136" s="241"/>
      <c r="AK1136" s="241"/>
      <c r="AL1136" s="241"/>
      <c r="AM1136" s="241"/>
      <c r="AN1136" s="241"/>
      <c r="AO1136" s="241"/>
      <c r="AP1136" s="241"/>
      <c r="AQ1136" s="241"/>
      <c r="AR1136" s="241"/>
      <c r="AS1136" s="241"/>
      <c r="AT1136" s="241"/>
      <c r="AU1136" s="241"/>
      <c r="AV1136" s="241"/>
      <c r="AW1136" s="241"/>
      <c r="AX1136" s="241"/>
      <c r="AY1136" s="241"/>
      <c r="AZ1136" s="241"/>
      <c r="BA1136" s="241"/>
      <c r="BB1136" s="241"/>
    </row>
    <row r="1137" spans="1:54">
      <c r="A1137" s="433"/>
      <c r="B1137" s="241"/>
      <c r="C1137" s="433"/>
      <c r="D1137" s="434"/>
      <c r="E1137" s="241"/>
      <c r="F1137" s="433"/>
      <c r="G1137" s="241"/>
      <c r="H1137" s="241"/>
      <c r="I1137" s="241"/>
      <c r="J1137" s="241"/>
      <c r="K1137" s="241"/>
      <c r="L1137" s="241"/>
      <c r="M1137" s="241"/>
      <c r="N1137" s="241"/>
      <c r="O1137" s="241"/>
      <c r="P1137" s="241"/>
      <c r="Q1137" s="241"/>
      <c r="R1137" s="241"/>
      <c r="S1137" s="241"/>
      <c r="T1137" s="241"/>
      <c r="U1137" s="241"/>
      <c r="V1137" s="241"/>
      <c r="W1137" s="241"/>
      <c r="X1137" s="241"/>
      <c r="Y1137" s="241"/>
      <c r="Z1137" s="241"/>
      <c r="AA1137" s="241"/>
      <c r="AB1137" s="241"/>
      <c r="AC1137" s="241"/>
      <c r="AD1137" s="241"/>
      <c r="AE1137" s="241"/>
      <c r="AF1137" s="241"/>
      <c r="AG1137" s="241"/>
      <c r="AH1137" s="241"/>
      <c r="AI1137" s="241"/>
      <c r="AJ1137" s="241"/>
      <c r="AK1137" s="241"/>
      <c r="AL1137" s="241"/>
      <c r="AM1137" s="241"/>
      <c r="AN1137" s="241"/>
      <c r="AO1137" s="241"/>
      <c r="AP1137" s="241"/>
      <c r="AQ1137" s="241"/>
      <c r="AR1137" s="241"/>
      <c r="AS1137" s="241"/>
      <c r="AT1137" s="241"/>
      <c r="AU1137" s="241"/>
      <c r="AV1137" s="241"/>
      <c r="AW1137" s="241"/>
      <c r="AX1137" s="241"/>
      <c r="AY1137" s="241"/>
      <c r="AZ1137" s="241"/>
      <c r="BA1137" s="241"/>
      <c r="BB1137" s="241"/>
    </row>
    <row r="1138" spans="1:54">
      <c r="A1138" s="433"/>
      <c r="B1138" s="241"/>
      <c r="C1138" s="433"/>
      <c r="D1138" s="434"/>
      <c r="E1138" s="241"/>
      <c r="F1138" s="433"/>
      <c r="G1138" s="241"/>
      <c r="H1138" s="241"/>
      <c r="I1138" s="241"/>
      <c r="J1138" s="241"/>
      <c r="K1138" s="241"/>
      <c r="L1138" s="241"/>
      <c r="M1138" s="241"/>
      <c r="N1138" s="241"/>
      <c r="O1138" s="241"/>
      <c r="P1138" s="241"/>
      <c r="Q1138" s="241"/>
      <c r="R1138" s="241"/>
      <c r="S1138" s="241"/>
      <c r="T1138" s="241"/>
      <c r="U1138" s="241"/>
      <c r="V1138" s="241"/>
      <c r="W1138" s="241"/>
      <c r="X1138" s="241"/>
      <c r="Y1138" s="241"/>
      <c r="Z1138" s="241"/>
      <c r="AA1138" s="241"/>
      <c r="AB1138" s="241"/>
      <c r="AC1138" s="241"/>
      <c r="AD1138" s="241"/>
      <c r="AE1138" s="241"/>
      <c r="AF1138" s="241"/>
      <c r="AG1138" s="241"/>
      <c r="AH1138" s="241"/>
      <c r="AI1138" s="241"/>
      <c r="AJ1138" s="241"/>
      <c r="AK1138" s="241"/>
      <c r="AL1138" s="241"/>
      <c r="AM1138" s="241"/>
      <c r="AN1138" s="241"/>
      <c r="AO1138" s="241"/>
      <c r="AP1138" s="241"/>
      <c r="AQ1138" s="241"/>
      <c r="AR1138" s="241"/>
      <c r="AS1138" s="241"/>
      <c r="AT1138" s="241"/>
      <c r="AU1138" s="241"/>
      <c r="AV1138" s="241"/>
      <c r="AW1138" s="241"/>
      <c r="AX1138" s="241"/>
      <c r="AY1138" s="241"/>
      <c r="AZ1138" s="241"/>
      <c r="BA1138" s="241"/>
      <c r="BB1138" s="241"/>
    </row>
    <row r="1139" spans="1:54">
      <c r="A1139" s="433"/>
      <c r="B1139" s="241"/>
      <c r="C1139" s="433"/>
      <c r="D1139" s="434"/>
      <c r="E1139" s="241"/>
      <c r="F1139" s="433"/>
      <c r="G1139" s="241"/>
      <c r="H1139" s="241"/>
      <c r="I1139" s="241"/>
      <c r="J1139" s="241"/>
      <c r="K1139" s="241"/>
      <c r="L1139" s="241"/>
      <c r="M1139" s="241"/>
      <c r="N1139" s="241"/>
      <c r="O1139" s="241"/>
      <c r="P1139" s="241"/>
      <c r="Q1139" s="241"/>
      <c r="R1139" s="241"/>
      <c r="S1139" s="241"/>
      <c r="T1139" s="241"/>
      <c r="U1139" s="241"/>
      <c r="V1139" s="241"/>
      <c r="W1139" s="241"/>
      <c r="X1139" s="241"/>
      <c r="Y1139" s="241"/>
      <c r="Z1139" s="241"/>
      <c r="AA1139" s="241"/>
      <c r="AB1139" s="241"/>
      <c r="AC1139" s="241"/>
      <c r="AD1139" s="241"/>
      <c r="AE1139" s="241"/>
      <c r="AF1139" s="241"/>
      <c r="AG1139" s="241"/>
      <c r="AH1139" s="241"/>
      <c r="AI1139" s="241"/>
      <c r="AJ1139" s="241"/>
      <c r="AK1139" s="241"/>
      <c r="AL1139" s="241"/>
      <c r="AM1139" s="241"/>
      <c r="AN1139" s="241"/>
      <c r="AO1139" s="241"/>
      <c r="AP1139" s="241"/>
      <c r="AQ1139" s="241"/>
      <c r="AR1139" s="241"/>
      <c r="AS1139" s="241"/>
      <c r="AT1139" s="241"/>
      <c r="AU1139" s="241"/>
      <c r="AV1139" s="241"/>
      <c r="AW1139" s="241"/>
      <c r="AX1139" s="241"/>
      <c r="AY1139" s="241"/>
      <c r="AZ1139" s="241"/>
      <c r="BA1139" s="241"/>
      <c r="BB1139" s="241"/>
    </row>
    <row r="1140" spans="1:54">
      <c r="A1140" s="433"/>
      <c r="B1140" s="241"/>
      <c r="C1140" s="433"/>
      <c r="D1140" s="434"/>
      <c r="E1140" s="241"/>
      <c r="F1140" s="433"/>
      <c r="G1140" s="241"/>
      <c r="H1140" s="241"/>
      <c r="I1140" s="241"/>
      <c r="J1140" s="241"/>
      <c r="K1140" s="241"/>
      <c r="L1140" s="241"/>
      <c r="M1140" s="241"/>
      <c r="N1140" s="241"/>
      <c r="O1140" s="241"/>
      <c r="P1140" s="241"/>
      <c r="Q1140" s="241"/>
      <c r="R1140" s="241"/>
      <c r="S1140" s="241"/>
      <c r="T1140" s="241"/>
      <c r="U1140" s="241"/>
      <c r="V1140" s="241"/>
      <c r="W1140" s="241"/>
      <c r="X1140" s="241"/>
      <c r="Y1140" s="241"/>
      <c r="Z1140" s="241"/>
      <c r="AA1140" s="241"/>
      <c r="AB1140" s="241"/>
      <c r="AC1140" s="241"/>
      <c r="AD1140" s="241"/>
      <c r="AE1140" s="241"/>
      <c r="AF1140" s="241"/>
      <c r="AG1140" s="241"/>
      <c r="AH1140" s="241"/>
      <c r="AI1140" s="241"/>
      <c r="AJ1140" s="241"/>
      <c r="AK1140" s="241"/>
      <c r="AL1140" s="241"/>
      <c r="AM1140" s="241"/>
      <c r="AN1140" s="241"/>
      <c r="AO1140" s="241"/>
      <c r="AP1140" s="241"/>
      <c r="AQ1140" s="241"/>
      <c r="AR1140" s="241"/>
      <c r="AS1140" s="241"/>
      <c r="AT1140" s="241"/>
      <c r="AU1140" s="241"/>
      <c r="AV1140" s="241"/>
      <c r="AW1140" s="241"/>
      <c r="AX1140" s="241"/>
      <c r="AY1140" s="241"/>
      <c r="AZ1140" s="241"/>
      <c r="BA1140" s="241"/>
      <c r="BB1140" s="241"/>
    </row>
  </sheetData>
  <mergeCells count="282">
    <mergeCell ref="AL1086:AM1086"/>
    <mergeCell ref="A1092:B1092"/>
    <mergeCell ref="A1098:B1098"/>
    <mergeCell ref="A1103:B1103"/>
    <mergeCell ref="A1106:B1106"/>
    <mergeCell ref="A1109:B1109"/>
    <mergeCell ref="A1114:B1114"/>
    <mergeCell ref="A1115:A1116"/>
    <mergeCell ref="A1119:B1119"/>
    <mergeCell ref="A1113:B1113"/>
    <mergeCell ref="A1117:B1117"/>
    <mergeCell ref="A1118:B1118"/>
    <mergeCell ref="A1102:B1102"/>
    <mergeCell ref="R1085:AN1085"/>
    <mergeCell ref="A1086:A1087"/>
    <mergeCell ref="B1086:B1087"/>
    <mergeCell ref="C1086:C1087"/>
    <mergeCell ref="D1086:D1087"/>
    <mergeCell ref="E1086:E1087"/>
    <mergeCell ref="F1086:F1087"/>
    <mergeCell ref="G1086:G1087"/>
    <mergeCell ref="H1086:H1087"/>
    <mergeCell ref="J1086:J1087"/>
    <mergeCell ref="L1086:L1087"/>
    <mergeCell ref="M1086:M1087"/>
    <mergeCell ref="N1086:N1087"/>
    <mergeCell ref="O1086:O1087"/>
    <mergeCell ref="P1086:P1087"/>
    <mergeCell ref="Q1086:Q1087"/>
    <mergeCell ref="R1086:R1087"/>
    <mergeCell ref="S1086:S1087"/>
    <mergeCell ref="T1086:U1086"/>
    <mergeCell ref="V1086:W1086"/>
    <mergeCell ref="X1086:Y1086"/>
    <mergeCell ref="Z1086:AA1086"/>
    <mergeCell ref="AB1086:AC1086"/>
    <mergeCell ref="AD1086:AH1086"/>
    <mergeCell ref="AD1043:AD1044"/>
    <mergeCell ref="AE1043:AE1044"/>
    <mergeCell ref="AF1043:AF1044"/>
    <mergeCell ref="AG1043:AG1044"/>
    <mergeCell ref="AH1043:AH1044"/>
    <mergeCell ref="AI1043:AI1044"/>
    <mergeCell ref="AJ1043:AK1043"/>
    <mergeCell ref="AL1043:AM1043"/>
    <mergeCell ref="AN1043:AO1043"/>
    <mergeCell ref="I1043:K1043"/>
    <mergeCell ref="L1043:N1043"/>
    <mergeCell ref="O1043:R1043"/>
    <mergeCell ref="T1043:W1043"/>
    <mergeCell ref="X1043:X1044"/>
    <mergeCell ref="Y1043:Y1044"/>
    <mergeCell ref="Z1043:Z1044"/>
    <mergeCell ref="AB1043:AB1044"/>
    <mergeCell ref="AC1043:AC1044"/>
    <mergeCell ref="A1041:C1041"/>
    <mergeCell ref="A1043:A1044"/>
    <mergeCell ref="B1043:B1044"/>
    <mergeCell ref="C1043:C1044"/>
    <mergeCell ref="D1043:D1044"/>
    <mergeCell ref="E1043:E1044"/>
    <mergeCell ref="F1043:F1044"/>
    <mergeCell ref="G1043:G1044"/>
    <mergeCell ref="H1043:H1044"/>
    <mergeCell ref="A1083:C1083"/>
    <mergeCell ref="A1061:C1061"/>
    <mergeCell ref="A1084:C1084"/>
    <mergeCell ref="AP1043:AQ1043"/>
    <mergeCell ref="AR1043:AS1043"/>
    <mergeCell ref="AT1043:AX1043"/>
    <mergeCell ref="BB1043:BC1043"/>
    <mergeCell ref="AL907:AM907"/>
    <mergeCell ref="AN907:AO907"/>
    <mergeCell ref="AP907:AQ907"/>
    <mergeCell ref="AR907:AS907"/>
    <mergeCell ref="AT907:AX907"/>
    <mergeCell ref="BB907:BC907"/>
    <mergeCell ref="AB907:AB908"/>
    <mergeCell ref="AC907:AC908"/>
    <mergeCell ref="AD907:AD908"/>
    <mergeCell ref="AE907:AE908"/>
    <mergeCell ref="AF907:AF908"/>
    <mergeCell ref="AG907:AG908"/>
    <mergeCell ref="AH907:AH908"/>
    <mergeCell ref="AI907:AI908"/>
    <mergeCell ref="AJ907:AK907"/>
    <mergeCell ref="G907:G908"/>
    <mergeCell ref="H907:H908"/>
    <mergeCell ref="I907:K907"/>
    <mergeCell ref="L907:N907"/>
    <mergeCell ref="O907:R907"/>
    <mergeCell ref="T907:W907"/>
    <mergeCell ref="X907:X908"/>
    <mergeCell ref="Y907:Y908"/>
    <mergeCell ref="Z907:Z908"/>
    <mergeCell ref="A977:C977"/>
    <mergeCell ref="A1040:C1040"/>
    <mergeCell ref="A835:C835"/>
    <mergeCell ref="A836:C836"/>
    <mergeCell ref="A903:C903"/>
    <mergeCell ref="T553:W553"/>
    <mergeCell ref="X553:X554"/>
    <mergeCell ref="Y553:Y554"/>
    <mergeCell ref="A551:C551"/>
    <mergeCell ref="A553:A554"/>
    <mergeCell ref="B553:B554"/>
    <mergeCell ref="H753:H754"/>
    <mergeCell ref="I753:K753"/>
    <mergeCell ref="L753:N753"/>
    <mergeCell ref="A688:C688"/>
    <mergeCell ref="A904:C904"/>
    <mergeCell ref="A905:C905"/>
    <mergeCell ref="A907:A908"/>
    <mergeCell ref="B907:B908"/>
    <mergeCell ref="C907:C908"/>
    <mergeCell ref="A947:C947"/>
    <mergeCell ref="D907:D908"/>
    <mergeCell ref="E907:E908"/>
    <mergeCell ref="F907:F908"/>
    <mergeCell ref="AP119:AQ119"/>
    <mergeCell ref="AR119:AS119"/>
    <mergeCell ref="AT119:AX119"/>
    <mergeCell ref="BB119:BC119"/>
    <mergeCell ref="A118:C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K119"/>
    <mergeCell ref="AN119:AO119"/>
    <mergeCell ref="Y119:Y120"/>
    <mergeCell ref="Z119:Z120"/>
    <mergeCell ref="AB119:AB120"/>
    <mergeCell ref="AC119:AC120"/>
    <mergeCell ref="AD119:AD120"/>
    <mergeCell ref="BB3:BC3"/>
    <mergeCell ref="AG3:AG4"/>
    <mergeCell ref="AH3:AH4"/>
    <mergeCell ref="AI3:AI4"/>
    <mergeCell ref="AJ3:AK3"/>
    <mergeCell ref="AL3:AM3"/>
    <mergeCell ref="AN3:AO3"/>
    <mergeCell ref="Z3:Z4"/>
    <mergeCell ref="AB3:AB4"/>
    <mergeCell ref="AC3:AC4"/>
    <mergeCell ref="AD3:AD4"/>
    <mergeCell ref="AE3:AE4"/>
    <mergeCell ref="AF3:AF4"/>
    <mergeCell ref="AP3:AQ3"/>
    <mergeCell ref="AR3:AS3"/>
    <mergeCell ref="AT3:AX3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A116:C116"/>
    <mergeCell ref="A117:C117"/>
    <mergeCell ref="A7:C7"/>
    <mergeCell ref="A15:C15"/>
    <mergeCell ref="A35:C35"/>
    <mergeCell ref="L119:N119"/>
    <mergeCell ref="O119:R119"/>
    <mergeCell ref="T119:W119"/>
    <mergeCell ref="X119:X120"/>
    <mergeCell ref="X3:X4"/>
    <mergeCell ref="Y3:Y4"/>
    <mergeCell ref="AH119:AH120"/>
    <mergeCell ref="AI119:AI120"/>
    <mergeCell ref="AJ119:AK119"/>
    <mergeCell ref="AL119:AM119"/>
    <mergeCell ref="AE119:AE120"/>
    <mergeCell ref="AF119:AF120"/>
    <mergeCell ref="AG119:AG120"/>
    <mergeCell ref="I3:K3"/>
    <mergeCell ref="L3:N3"/>
    <mergeCell ref="O3:R3"/>
    <mergeCell ref="T3:W3"/>
    <mergeCell ref="F293:F294"/>
    <mergeCell ref="G293:G294"/>
    <mergeCell ref="H293:H294"/>
    <mergeCell ref="I293:K293"/>
    <mergeCell ref="L293:N293"/>
    <mergeCell ref="O293:R293"/>
    <mergeCell ref="T293:W293"/>
    <mergeCell ref="A198:C198"/>
    <mergeCell ref="A238:C238"/>
    <mergeCell ref="A290:C290"/>
    <mergeCell ref="A291:C291"/>
    <mergeCell ref="A292:E292"/>
    <mergeCell ref="A293:A294"/>
    <mergeCell ref="B293:B294"/>
    <mergeCell ref="C293:C294"/>
    <mergeCell ref="D293:D294"/>
    <mergeCell ref="E293:E294"/>
    <mergeCell ref="AR293:AS293"/>
    <mergeCell ref="AT293:AX293"/>
    <mergeCell ref="BB293:BC293"/>
    <mergeCell ref="A357:C357"/>
    <mergeCell ref="A516:C516"/>
    <mergeCell ref="A550:C550"/>
    <mergeCell ref="AE293:AE294"/>
    <mergeCell ref="AF293:AF294"/>
    <mergeCell ref="AG293:AG294"/>
    <mergeCell ref="AH293:AH294"/>
    <mergeCell ref="AI293:AI294"/>
    <mergeCell ref="AJ293:AK293"/>
    <mergeCell ref="AL293:AM293"/>
    <mergeCell ref="AN293:AO293"/>
    <mergeCell ref="AP293:AQ293"/>
    <mergeCell ref="AB293:AB294"/>
    <mergeCell ref="AC293:AC294"/>
    <mergeCell ref="AD293:AD294"/>
    <mergeCell ref="I323:R323"/>
    <mergeCell ref="A407:C407"/>
    <mergeCell ref="A452:C452"/>
    <mergeCell ref="X293:X294"/>
    <mergeCell ref="Y293:Y294"/>
    <mergeCell ref="Z293:Z294"/>
    <mergeCell ref="AN553:AO553"/>
    <mergeCell ref="AP553:AQ553"/>
    <mergeCell ref="AR553:AS553"/>
    <mergeCell ref="AT553:AX553"/>
    <mergeCell ref="BB553:BC553"/>
    <mergeCell ref="A687:C687"/>
    <mergeCell ref="Z553:Z554"/>
    <mergeCell ref="AB553:AB554"/>
    <mergeCell ref="AC553:AC554"/>
    <mergeCell ref="AD553:AD554"/>
    <mergeCell ref="AE553:AE554"/>
    <mergeCell ref="AF553:AF554"/>
    <mergeCell ref="AG553:AG554"/>
    <mergeCell ref="AH553:AH554"/>
    <mergeCell ref="AI553:AI554"/>
    <mergeCell ref="F553:F554"/>
    <mergeCell ref="G553:G554"/>
    <mergeCell ref="H553:H554"/>
    <mergeCell ref="I553:K553"/>
    <mergeCell ref="L553:N553"/>
    <mergeCell ref="O553:R553"/>
    <mergeCell ref="C553:C554"/>
    <mergeCell ref="D553:D554"/>
    <mergeCell ref="E553:E554"/>
    <mergeCell ref="AN753:AO753"/>
    <mergeCell ref="AP753:AQ753"/>
    <mergeCell ref="AR753:AS753"/>
    <mergeCell ref="AT753:AX753"/>
    <mergeCell ref="BB753:BC753"/>
    <mergeCell ref="Y753:Y754"/>
    <mergeCell ref="Z753:Z754"/>
    <mergeCell ref="AB753:AB754"/>
    <mergeCell ref="AC753:AC754"/>
    <mergeCell ref="AD753:AD754"/>
    <mergeCell ref="AE753:AE754"/>
    <mergeCell ref="AF753:AF754"/>
    <mergeCell ref="AG753:AG754"/>
    <mergeCell ref="AH753:AH754"/>
    <mergeCell ref="AI753:AI754"/>
    <mergeCell ref="AJ753:AK753"/>
    <mergeCell ref="AL753:AM753"/>
    <mergeCell ref="AJ553:AK553"/>
    <mergeCell ref="AL553:AM553"/>
    <mergeCell ref="A750:C750"/>
    <mergeCell ref="A751:C751"/>
    <mergeCell ref="A753:A754"/>
    <mergeCell ref="B753:B754"/>
    <mergeCell ref="C753:C754"/>
    <mergeCell ref="D753:D754"/>
    <mergeCell ref="E753:E754"/>
    <mergeCell ref="F753:F754"/>
    <mergeCell ref="G753:G754"/>
    <mergeCell ref="O753:R753"/>
    <mergeCell ref="T753:W753"/>
    <mergeCell ref="X753:X75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2014-07-17T05:28:03Z</dcterms:modified>
</cp:coreProperties>
</file>